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01.Top戦略推進室\■統計一件\homepage\年齢別\"/>
    </mc:Choice>
  </mc:AlternateContent>
  <bookViews>
    <workbookView xWindow="555" yWindow="1500" windowWidth="8145" windowHeight="8595" activeTab="11"/>
  </bookViews>
  <sheets>
    <sheet name="4月" sheetId="4" r:id="rId1"/>
    <sheet name="5月" sheetId="5" r:id="rId2"/>
    <sheet name="6月" sheetId="6" r:id="rId3"/>
    <sheet name="7月" sheetId="7" r:id="rId4"/>
    <sheet name="8月" sheetId="8" r:id="rId5"/>
    <sheet name="9月" sheetId="9" r:id="rId6"/>
    <sheet name="10月" sheetId="10" r:id="rId7"/>
    <sheet name="11月" sheetId="11" r:id="rId8"/>
    <sheet name="12月" sheetId="12" r:id="rId9"/>
    <sheet name="1月" sheetId="13" r:id="rId10"/>
    <sheet name="2月" sheetId="14" r:id="rId11"/>
    <sheet name="3月" sheetId="15" r:id="rId12"/>
  </sheets>
  <calcPr calcId="162913"/>
</workbook>
</file>

<file path=xl/calcChain.xml><?xml version="1.0" encoding="utf-8"?>
<calcChain xmlns="http://schemas.openxmlformats.org/spreadsheetml/2006/main">
  <c r="AA8" i="12" l="1"/>
  <c r="AB7" i="12"/>
  <c r="M18" i="12"/>
  <c r="Q5" i="12"/>
  <c r="Q9" i="9"/>
  <c r="R9" i="9"/>
  <c r="G9" i="7"/>
  <c r="AB30" i="6"/>
  <c r="AA30" i="6"/>
  <c r="AB23" i="6"/>
  <c r="AA23" i="6"/>
  <c r="AB16" i="6"/>
  <c r="AA16" i="6"/>
  <c r="AB9" i="6"/>
  <c r="AA9" i="6"/>
  <c r="AC19" i="6"/>
  <c r="AC23" i="6" s="1"/>
  <c r="AC20" i="6"/>
  <c r="AC21" i="6"/>
  <c r="AC22" i="6"/>
  <c r="AC26" i="6"/>
  <c r="AC27" i="6"/>
  <c r="AC30" i="6" s="1"/>
  <c r="AC28" i="6"/>
  <c r="AC29" i="6"/>
  <c r="Q27" i="5"/>
  <c r="L15" i="5"/>
  <c r="AA35" i="4"/>
  <c r="AC35" i="4" s="1"/>
  <c r="AB35" i="4"/>
  <c r="AA36" i="4"/>
  <c r="AC36" i="4" s="1"/>
  <c r="AB36" i="4"/>
  <c r="AA37" i="4"/>
  <c r="AB37" i="4"/>
  <c r="AC37" i="4" s="1"/>
  <c r="AA38" i="4"/>
  <c r="AC38" i="4" s="1"/>
  <c r="AB38" i="4"/>
  <c r="AC26" i="4"/>
  <c r="AC27" i="4"/>
  <c r="AC30" i="4" s="1"/>
  <c r="AC28" i="4"/>
  <c r="AC29" i="4"/>
  <c r="AB30" i="4"/>
  <c r="AA30" i="4"/>
  <c r="AC19" i="4"/>
  <c r="AC20" i="4"/>
  <c r="AC21" i="4"/>
  <c r="AC23" i="4" s="1"/>
  <c r="AC22" i="4"/>
  <c r="AB23" i="4"/>
  <c r="AA23" i="4"/>
  <c r="AC12" i="4"/>
  <c r="AC13" i="4"/>
  <c r="AC14" i="4"/>
  <c r="AC15" i="4"/>
  <c r="AC16" i="4"/>
  <c r="AB16" i="4"/>
  <c r="AA16" i="4"/>
  <c r="AC5" i="4"/>
  <c r="AC9" i="4" s="1"/>
  <c r="AC6" i="4"/>
  <c r="AC7" i="4"/>
  <c r="AC8" i="4"/>
  <c r="AB9" i="4"/>
  <c r="AA9" i="4"/>
  <c r="AA35" i="5"/>
  <c r="AB35" i="5"/>
  <c r="AA36" i="5"/>
  <c r="AB36" i="5"/>
  <c r="AC36" i="5"/>
  <c r="AA37" i="5"/>
  <c r="AC37" i="5" s="1"/>
  <c r="AB37" i="5"/>
  <c r="AA38" i="5"/>
  <c r="AC38" i="5" s="1"/>
  <c r="AB38" i="5"/>
  <c r="AC26" i="5"/>
  <c r="AC27" i="5"/>
  <c r="AC28" i="5"/>
  <c r="AC29" i="5"/>
  <c r="AB30" i="5"/>
  <c r="AA30" i="5"/>
  <c r="AC19" i="5"/>
  <c r="AC20" i="5"/>
  <c r="AC23" i="5" s="1"/>
  <c r="AC21" i="5"/>
  <c r="AC22" i="5"/>
  <c r="AB23" i="5"/>
  <c r="AA23" i="5"/>
  <c r="AC12" i="5"/>
  <c r="AC13" i="5"/>
  <c r="AC14" i="5"/>
  <c r="AC16" i="5" s="1"/>
  <c r="AC15" i="5"/>
  <c r="AB16" i="5"/>
  <c r="AA16" i="5"/>
  <c r="AC5" i="5"/>
  <c r="AC6" i="5"/>
  <c r="AC7" i="5"/>
  <c r="AC8" i="5"/>
  <c r="AC9" i="5"/>
  <c r="AB9" i="5"/>
  <c r="AA9" i="5"/>
  <c r="AA35" i="6"/>
  <c r="AB35" i="6"/>
  <c r="AA36" i="6"/>
  <c r="AB36" i="6"/>
  <c r="AC36" i="6" s="1"/>
  <c r="AA37" i="6"/>
  <c r="AC37" i="6" s="1"/>
  <c r="AB37" i="6"/>
  <c r="AB39" i="6" s="1"/>
  <c r="AA38" i="6"/>
  <c r="AC38" i="6" s="1"/>
  <c r="AB38" i="6"/>
  <c r="AC12" i="6"/>
  <c r="AC13" i="6"/>
  <c r="AC14" i="6"/>
  <c r="AC15" i="6"/>
  <c r="AC5" i="6"/>
  <c r="AC6" i="6"/>
  <c r="AC9" i="6" s="1"/>
  <c r="AC7" i="6"/>
  <c r="AC8" i="6"/>
  <c r="AA35" i="7"/>
  <c r="AB35" i="7"/>
  <c r="AA36" i="7"/>
  <c r="AB36" i="7"/>
  <c r="AC36" i="7" s="1"/>
  <c r="AA37" i="7"/>
  <c r="AB37" i="7"/>
  <c r="AC37" i="7"/>
  <c r="AA38" i="7"/>
  <c r="AC38" i="7" s="1"/>
  <c r="AB38" i="7"/>
  <c r="AC26" i="7"/>
  <c r="AC27" i="7"/>
  <c r="AC28" i="7"/>
  <c r="AC29" i="7"/>
  <c r="AB30" i="7"/>
  <c r="AA30" i="7"/>
  <c r="AC19" i="7"/>
  <c r="AC20" i="7"/>
  <c r="AC21" i="7"/>
  <c r="AC22" i="7"/>
  <c r="AC23" i="7"/>
  <c r="AB23" i="7"/>
  <c r="AA23" i="7"/>
  <c r="AC12" i="7"/>
  <c r="AC13" i="7"/>
  <c r="AC16" i="7" s="1"/>
  <c r="AC14" i="7"/>
  <c r="AC15" i="7"/>
  <c r="AB16" i="7"/>
  <c r="AA16" i="7"/>
  <c r="AC5" i="7"/>
  <c r="AC6" i="7"/>
  <c r="AC7" i="7"/>
  <c r="AC9" i="7" s="1"/>
  <c r="AC8" i="7"/>
  <c r="AB9" i="7"/>
  <c r="AA9" i="7"/>
  <c r="AA35" i="8"/>
  <c r="AC35" i="8" s="1"/>
  <c r="AB35" i="8"/>
  <c r="AA36" i="8"/>
  <c r="AC36" i="8" s="1"/>
  <c r="AB36" i="8"/>
  <c r="AA37" i="8"/>
  <c r="AC37" i="8" s="1"/>
  <c r="AB37" i="8"/>
  <c r="AB39" i="8" s="1"/>
  <c r="AA38" i="8"/>
  <c r="AC38" i="8" s="1"/>
  <c r="AB38" i="8"/>
  <c r="AC26" i="8"/>
  <c r="AC27" i="8"/>
  <c r="AC30" i="8" s="1"/>
  <c r="AC28" i="8"/>
  <c r="AC29" i="8"/>
  <c r="AB30" i="8"/>
  <c r="AA30" i="8"/>
  <c r="AC19" i="8"/>
  <c r="AC20" i="8"/>
  <c r="AC23" i="8"/>
  <c r="AC21" i="8"/>
  <c r="AC22" i="8"/>
  <c r="AB23" i="8"/>
  <c r="AA23" i="8"/>
  <c r="AC12" i="8"/>
  <c r="AC13" i="8"/>
  <c r="AC14" i="8"/>
  <c r="AC15" i="8"/>
  <c r="AC16" i="8" s="1"/>
  <c r="AB16" i="8"/>
  <c r="AA16" i="8"/>
  <c r="AC5" i="8"/>
  <c r="AC6" i="8"/>
  <c r="AC7" i="8"/>
  <c r="AC8" i="8"/>
  <c r="AB9" i="8"/>
  <c r="AA9" i="8"/>
  <c r="AA35" i="9"/>
  <c r="AC35" i="9" s="1"/>
  <c r="AB35" i="9"/>
  <c r="AA36" i="9"/>
  <c r="AB36" i="9"/>
  <c r="AC36" i="9"/>
  <c r="AA37" i="9"/>
  <c r="AB37" i="9"/>
  <c r="AC37" i="9"/>
  <c r="AA38" i="9"/>
  <c r="AC38" i="9" s="1"/>
  <c r="AB38" i="9"/>
  <c r="AC26" i="9"/>
  <c r="AC30" i="9" s="1"/>
  <c r="AC27" i="9"/>
  <c r="AC28" i="9"/>
  <c r="AC29" i="9"/>
  <c r="AB30" i="9"/>
  <c r="AA30" i="9"/>
  <c r="AC19" i="9"/>
  <c r="AC20" i="9"/>
  <c r="AC23" i="9" s="1"/>
  <c r="AC21" i="9"/>
  <c r="AC22" i="9"/>
  <c r="AB23" i="9"/>
  <c r="AA23" i="9"/>
  <c r="AC12" i="9"/>
  <c r="AC13" i="9"/>
  <c r="AC16" i="9"/>
  <c r="AC14" i="9"/>
  <c r="AC15" i="9"/>
  <c r="AB16" i="9"/>
  <c r="AA16" i="9"/>
  <c r="AC5" i="9"/>
  <c r="AC6" i="9"/>
  <c r="AC7" i="9"/>
  <c r="AC8" i="9"/>
  <c r="AC9" i="9" s="1"/>
  <c r="AB9" i="9"/>
  <c r="AA9" i="9"/>
  <c r="AA35" i="10"/>
  <c r="AC35" i="10" s="1"/>
  <c r="AB35" i="10"/>
  <c r="AA36" i="10"/>
  <c r="AC36" i="10" s="1"/>
  <c r="AA39" i="10"/>
  <c r="AB36" i="10"/>
  <c r="AA37" i="10"/>
  <c r="AB37" i="10"/>
  <c r="AC37" i="10" s="1"/>
  <c r="AA38" i="10"/>
  <c r="AB38" i="10"/>
  <c r="AC38" i="10"/>
  <c r="AC26" i="10"/>
  <c r="AC27" i="10"/>
  <c r="AC30" i="10" s="1"/>
  <c r="AC28" i="10"/>
  <c r="AC29" i="10"/>
  <c r="AB30" i="10"/>
  <c r="AA30" i="10"/>
  <c r="AC19" i="10"/>
  <c r="AC20" i="10"/>
  <c r="AC21" i="10"/>
  <c r="AC23" i="10" s="1"/>
  <c r="AC22" i="10"/>
  <c r="AB23" i="10"/>
  <c r="AA23" i="10"/>
  <c r="AC12" i="10"/>
  <c r="AC16" i="10" s="1"/>
  <c r="AC13" i="10"/>
  <c r="AC14" i="10"/>
  <c r="AC15" i="10"/>
  <c r="AB16" i="10"/>
  <c r="AA16" i="10"/>
  <c r="AC5" i="10"/>
  <c r="AC6" i="10"/>
  <c r="AC7" i="10"/>
  <c r="AC8" i="10"/>
  <c r="AB9" i="10"/>
  <c r="AA9" i="10"/>
  <c r="AA35" i="11"/>
  <c r="AB35" i="11"/>
  <c r="AC35" i="11"/>
  <c r="AA36" i="11"/>
  <c r="AC36" i="11" s="1"/>
  <c r="AB36" i="11"/>
  <c r="AA37" i="11"/>
  <c r="AB37" i="11"/>
  <c r="AC37" i="11"/>
  <c r="AA38" i="11"/>
  <c r="AA39" i="11" s="1"/>
  <c r="AB38" i="11"/>
  <c r="AC26" i="11"/>
  <c r="AC27" i="11"/>
  <c r="AC30" i="11" s="1"/>
  <c r="AC28" i="11"/>
  <c r="AC29" i="11"/>
  <c r="AB30" i="11"/>
  <c r="AA30" i="11"/>
  <c r="AC19" i="11"/>
  <c r="AC20" i="11"/>
  <c r="AC21" i="11"/>
  <c r="AC22" i="11"/>
  <c r="AC23" i="11"/>
  <c r="AB23" i="11"/>
  <c r="AA23" i="11"/>
  <c r="AC12" i="11"/>
  <c r="AC16" i="11" s="1"/>
  <c r="AC13" i="11"/>
  <c r="AC14" i="11"/>
  <c r="AC15" i="11"/>
  <c r="AB16" i="11"/>
  <c r="AA16" i="11"/>
  <c r="AC5" i="11"/>
  <c r="AC9" i="11" s="1"/>
  <c r="AC6" i="11"/>
  <c r="AC7" i="11"/>
  <c r="AC8" i="11"/>
  <c r="AB9" i="11"/>
  <c r="AA9" i="11"/>
  <c r="AA35" i="12"/>
  <c r="AA39" i="12" s="1"/>
  <c r="AB35" i="12"/>
  <c r="AB39" i="12" s="1"/>
  <c r="AA36" i="12"/>
  <c r="AC36" i="12" s="1"/>
  <c r="AB36" i="12"/>
  <c r="AA37" i="12"/>
  <c r="AB37" i="12"/>
  <c r="AC37" i="12"/>
  <c r="AA38" i="12"/>
  <c r="AC38" i="12" s="1"/>
  <c r="AB38" i="12"/>
  <c r="AC26" i="12"/>
  <c r="AC27" i="12"/>
  <c r="AC28" i="12"/>
  <c r="AC29" i="12"/>
  <c r="AB30" i="12"/>
  <c r="AA30" i="12"/>
  <c r="AC19" i="12"/>
  <c r="AC23" i="12" s="1"/>
  <c r="AC20" i="12"/>
  <c r="AC21" i="12"/>
  <c r="AC22" i="12"/>
  <c r="AB23" i="12"/>
  <c r="AA23" i="12"/>
  <c r="AC12" i="12"/>
  <c r="AC13" i="12"/>
  <c r="AC14" i="12"/>
  <c r="AC15" i="12"/>
  <c r="AC16" i="12"/>
  <c r="AB16" i="12"/>
  <c r="AA16" i="12"/>
  <c r="AC5" i="12"/>
  <c r="AC6" i="12"/>
  <c r="AC7" i="12"/>
  <c r="AC9" i="12" s="1"/>
  <c r="AC8" i="12"/>
  <c r="AB9" i="12"/>
  <c r="AA9" i="12"/>
  <c r="AA35" i="13"/>
  <c r="AC35" i="13" s="1"/>
  <c r="AB35" i="13"/>
  <c r="AA36" i="13"/>
  <c r="AC36" i="13" s="1"/>
  <c r="AB36" i="13"/>
  <c r="AA37" i="13"/>
  <c r="AB37" i="13"/>
  <c r="AC37" i="13" s="1"/>
  <c r="AA38" i="13"/>
  <c r="AC38" i="13" s="1"/>
  <c r="AB38" i="13"/>
  <c r="AC26" i="13"/>
  <c r="AC27" i="13"/>
  <c r="AC30" i="13"/>
  <c r="AC28" i="13"/>
  <c r="AC29" i="13"/>
  <c r="AB30" i="13"/>
  <c r="AA30" i="13"/>
  <c r="AC19" i="13"/>
  <c r="AC20" i="13"/>
  <c r="AC21" i="13"/>
  <c r="AC22" i="13"/>
  <c r="AC23" i="13" s="1"/>
  <c r="AB23" i="13"/>
  <c r="AA23" i="13"/>
  <c r="AC12" i="13"/>
  <c r="AC16" i="13" s="1"/>
  <c r="AC13" i="13"/>
  <c r="AC14" i="13"/>
  <c r="AC15" i="13"/>
  <c r="AB16" i="13"/>
  <c r="AA16" i="13"/>
  <c r="AC5" i="13"/>
  <c r="AC6" i="13"/>
  <c r="AC9" i="13" s="1"/>
  <c r="AC7" i="13"/>
  <c r="AC8" i="13"/>
  <c r="AB9" i="13"/>
  <c r="AA9" i="13"/>
  <c r="AA35" i="14"/>
  <c r="AC35" i="14" s="1"/>
  <c r="AB35" i="14"/>
  <c r="AA36" i="14"/>
  <c r="AB36" i="14"/>
  <c r="AC36" i="14"/>
  <c r="AA37" i="14"/>
  <c r="AB37" i="14"/>
  <c r="AC37" i="14" s="1"/>
  <c r="AA38" i="14"/>
  <c r="AC38" i="14" s="1"/>
  <c r="AB38" i="14"/>
  <c r="AC26" i="14"/>
  <c r="AC30" i="14" s="1"/>
  <c r="AC27" i="14"/>
  <c r="AC28" i="14"/>
  <c r="AC29" i="14"/>
  <c r="AB30" i="14"/>
  <c r="AA30" i="14"/>
  <c r="AC19" i="14"/>
  <c r="AC20" i="14"/>
  <c r="AC23" i="14" s="1"/>
  <c r="AC21" i="14"/>
  <c r="AC22" i="14"/>
  <c r="AB23" i="14"/>
  <c r="AA23" i="14"/>
  <c r="AC12" i="14"/>
  <c r="AC13" i="14"/>
  <c r="AC14" i="14"/>
  <c r="AC16" i="14" s="1"/>
  <c r="AC15" i="14"/>
  <c r="AB16" i="14"/>
  <c r="AA16" i="14"/>
  <c r="AC5" i="14"/>
  <c r="AC6" i="14"/>
  <c r="AC7" i="14"/>
  <c r="AC8" i="14"/>
  <c r="AB9" i="14"/>
  <c r="AA9" i="14"/>
  <c r="AA36" i="15"/>
  <c r="AC36" i="15" s="1"/>
  <c r="AB36" i="15"/>
  <c r="AA37" i="15"/>
  <c r="AB37" i="15"/>
  <c r="AA38" i="15"/>
  <c r="AB38" i="15"/>
  <c r="AC38" i="15"/>
  <c r="AA35" i="15"/>
  <c r="AB35" i="15"/>
  <c r="AB39" i="15" s="1"/>
  <c r="AC19" i="15"/>
  <c r="AC20" i="15"/>
  <c r="AC23" i="15"/>
  <c r="AC21" i="15"/>
  <c r="AC22" i="15"/>
  <c r="AA23" i="15"/>
  <c r="AC12" i="15"/>
  <c r="AC13" i="15"/>
  <c r="AC14" i="15"/>
  <c r="AC16" i="15" s="1"/>
  <c r="AC15" i="15"/>
  <c r="AB16" i="15"/>
  <c r="AA16" i="15"/>
  <c r="AB9" i="15"/>
  <c r="AC6" i="15"/>
  <c r="AC5" i="15"/>
  <c r="AC7" i="15"/>
  <c r="AC8" i="15"/>
  <c r="AA9" i="15"/>
  <c r="D4" i="15"/>
  <c r="I4" i="15"/>
  <c r="N4" i="15"/>
  <c r="S4" i="15"/>
  <c r="B9" i="15"/>
  <c r="V4" i="15" s="1"/>
  <c r="X4" i="15" s="1"/>
  <c r="B15" i="15"/>
  <c r="B21" i="15"/>
  <c r="C9" i="15"/>
  <c r="C15" i="15"/>
  <c r="C21" i="15"/>
  <c r="W4" i="15"/>
  <c r="D5" i="15"/>
  <c r="I5" i="15"/>
  <c r="N5" i="15"/>
  <c r="N9" i="15" s="1"/>
  <c r="S5" i="15"/>
  <c r="S9" i="15" s="1"/>
  <c r="L9" i="15"/>
  <c r="B27" i="15"/>
  <c r="B33" i="15"/>
  <c r="B39" i="15"/>
  <c r="G9" i="15"/>
  <c r="G15" i="15"/>
  <c r="G21" i="15"/>
  <c r="G27" i="15"/>
  <c r="G33" i="15"/>
  <c r="G39" i="15"/>
  <c r="M9" i="15"/>
  <c r="C27" i="15"/>
  <c r="C33" i="15"/>
  <c r="C39" i="15"/>
  <c r="H9" i="15"/>
  <c r="H15" i="15"/>
  <c r="H21" i="15"/>
  <c r="H27" i="15"/>
  <c r="W9" i="15"/>
  <c r="H33" i="15"/>
  <c r="H39" i="15"/>
  <c r="D6" i="15"/>
  <c r="I6" i="15"/>
  <c r="N6" i="15"/>
  <c r="S6" i="15"/>
  <c r="L15" i="15"/>
  <c r="L21" i="15"/>
  <c r="M15" i="15"/>
  <c r="M21" i="15"/>
  <c r="D7" i="15"/>
  <c r="I7" i="15"/>
  <c r="N7" i="15"/>
  <c r="S7" i="15"/>
  <c r="L27" i="15"/>
  <c r="V7" i="15" s="1"/>
  <c r="L33" i="15"/>
  <c r="V16" i="15" s="1"/>
  <c r="L39" i="15"/>
  <c r="Q9" i="15"/>
  <c r="Q15" i="15"/>
  <c r="Q21" i="15"/>
  <c r="V19" i="15" s="1"/>
  <c r="Q27" i="15"/>
  <c r="V20" i="15"/>
  <c r="Q33" i="15"/>
  <c r="Q39" i="15"/>
  <c r="M27" i="15"/>
  <c r="W14" i="15" s="1"/>
  <c r="M33" i="15"/>
  <c r="M39" i="15"/>
  <c r="R9" i="15"/>
  <c r="W18" i="15" s="1"/>
  <c r="R15" i="15"/>
  <c r="R21" i="15"/>
  <c r="R27" i="15"/>
  <c r="R33" i="15"/>
  <c r="R39" i="15"/>
  <c r="D8" i="15"/>
  <c r="I8" i="15"/>
  <c r="N8" i="15"/>
  <c r="S8" i="15"/>
  <c r="D9" i="15"/>
  <c r="D10" i="15"/>
  <c r="D15" i="15" s="1"/>
  <c r="I10" i="15"/>
  <c r="I15" i="15"/>
  <c r="N10" i="15"/>
  <c r="S10" i="15"/>
  <c r="S15" i="15"/>
  <c r="D11" i="15"/>
  <c r="I11" i="15"/>
  <c r="N11" i="15"/>
  <c r="N15" i="15" s="1"/>
  <c r="S11" i="15"/>
  <c r="D12" i="15"/>
  <c r="I12" i="15"/>
  <c r="N12" i="15"/>
  <c r="S12" i="15"/>
  <c r="D13" i="15"/>
  <c r="I13" i="15"/>
  <c r="N13" i="15"/>
  <c r="S13" i="15"/>
  <c r="D14" i="15"/>
  <c r="I14" i="15"/>
  <c r="N14" i="15"/>
  <c r="S14" i="15"/>
  <c r="V15" i="15"/>
  <c r="D16" i="15"/>
  <c r="I16" i="15"/>
  <c r="N16" i="15"/>
  <c r="S16" i="15"/>
  <c r="D17" i="15"/>
  <c r="I17" i="15"/>
  <c r="N17" i="15"/>
  <c r="S17" i="15"/>
  <c r="D18" i="15"/>
  <c r="I18" i="15"/>
  <c r="N18" i="15"/>
  <c r="S18" i="15"/>
  <c r="D19" i="15"/>
  <c r="I19" i="15"/>
  <c r="N19" i="15"/>
  <c r="S19" i="15"/>
  <c r="D20" i="15"/>
  <c r="I20" i="15"/>
  <c r="N20" i="15"/>
  <c r="S20" i="15"/>
  <c r="N21" i="15"/>
  <c r="D22" i="15"/>
  <c r="I22" i="15"/>
  <c r="N22" i="15"/>
  <c r="N27" i="15" s="1"/>
  <c r="S22" i="15"/>
  <c r="D23" i="15"/>
  <c r="I23" i="15"/>
  <c r="N23" i="15"/>
  <c r="S23" i="15"/>
  <c r="S27" i="15" s="1"/>
  <c r="AB23" i="15"/>
  <c r="D24" i="15"/>
  <c r="I24" i="15"/>
  <c r="N24" i="15"/>
  <c r="S24" i="15"/>
  <c r="D25" i="15"/>
  <c r="D27" i="15" s="1"/>
  <c r="I25" i="15"/>
  <c r="I27" i="15"/>
  <c r="N25" i="15"/>
  <c r="S25" i="15"/>
  <c r="D26" i="15"/>
  <c r="I26" i="15"/>
  <c r="N26" i="15"/>
  <c r="S26" i="15"/>
  <c r="AC26" i="15"/>
  <c r="AC30" i="15" s="1"/>
  <c r="AC27" i="15"/>
  <c r="D28" i="15"/>
  <c r="D33" i="15" s="1"/>
  <c r="I28" i="15"/>
  <c r="N28" i="15"/>
  <c r="S28" i="15"/>
  <c r="AC28" i="15"/>
  <c r="D29" i="15"/>
  <c r="I29" i="15"/>
  <c r="N29" i="15"/>
  <c r="S29" i="15"/>
  <c r="AC29" i="15"/>
  <c r="D30" i="15"/>
  <c r="I30" i="15"/>
  <c r="N30" i="15"/>
  <c r="S30" i="15"/>
  <c r="AA30" i="15"/>
  <c r="AB30" i="15"/>
  <c r="D31" i="15"/>
  <c r="I31" i="15"/>
  <c r="N31" i="15"/>
  <c r="S31" i="15"/>
  <c r="S33" i="15" s="1"/>
  <c r="D32" i="15"/>
  <c r="I32" i="15"/>
  <c r="I33" i="15"/>
  <c r="N32" i="15"/>
  <c r="S32" i="15"/>
  <c r="N33" i="15"/>
  <c r="D34" i="15"/>
  <c r="I34" i="15"/>
  <c r="N34" i="15"/>
  <c r="S34" i="15"/>
  <c r="D35" i="15"/>
  <c r="I35" i="15"/>
  <c r="I39" i="15" s="1"/>
  <c r="N35" i="15"/>
  <c r="S35" i="15"/>
  <c r="D36" i="15"/>
  <c r="I36" i="15"/>
  <c r="N36" i="15"/>
  <c r="S36" i="15"/>
  <c r="S39" i="15" s="1"/>
  <c r="D37" i="15"/>
  <c r="I37" i="15"/>
  <c r="N37" i="15"/>
  <c r="S37" i="15"/>
  <c r="D38" i="15"/>
  <c r="I38" i="15"/>
  <c r="N38" i="15"/>
  <c r="S38" i="15"/>
  <c r="N39" i="15"/>
  <c r="C9" i="14"/>
  <c r="C15" i="14"/>
  <c r="C21" i="14"/>
  <c r="W4" i="14" s="1"/>
  <c r="C27" i="14"/>
  <c r="C33" i="14"/>
  <c r="C39" i="14"/>
  <c r="H9" i="14"/>
  <c r="H15" i="14"/>
  <c r="H21" i="14"/>
  <c r="H27" i="14"/>
  <c r="H33" i="14"/>
  <c r="H39" i="14"/>
  <c r="M9" i="14"/>
  <c r="M15" i="14"/>
  <c r="W13" i="14"/>
  <c r="M21" i="14"/>
  <c r="W6" i="14" s="1"/>
  <c r="M27" i="14"/>
  <c r="M33" i="14"/>
  <c r="M39" i="14"/>
  <c r="R9" i="14"/>
  <c r="R15" i="14"/>
  <c r="W19" i="14" s="1"/>
  <c r="R21" i="14"/>
  <c r="R27" i="14"/>
  <c r="R33" i="14"/>
  <c r="R39" i="14"/>
  <c r="B9" i="14"/>
  <c r="V4" i="14" s="1"/>
  <c r="B15" i="14"/>
  <c r="B21" i="14"/>
  <c r="B27" i="14"/>
  <c r="V5" i="14" s="1"/>
  <c r="B33" i="14"/>
  <c r="B39" i="14"/>
  <c r="G9" i="14"/>
  <c r="G15" i="14"/>
  <c r="G21" i="14"/>
  <c r="G27" i="14"/>
  <c r="G33" i="14"/>
  <c r="G39" i="14"/>
  <c r="L9" i="14"/>
  <c r="L15" i="14"/>
  <c r="V6" i="14" s="1"/>
  <c r="L21" i="14"/>
  <c r="L27" i="14"/>
  <c r="L33" i="14"/>
  <c r="V12" i="14" s="1"/>
  <c r="L39" i="14"/>
  <c r="Q9" i="14"/>
  <c r="Q15" i="14"/>
  <c r="Q21" i="14"/>
  <c r="Q27" i="14"/>
  <c r="V19" i="14" s="1"/>
  <c r="Q33" i="14"/>
  <c r="Q39" i="14"/>
  <c r="D4" i="14"/>
  <c r="I4" i="14"/>
  <c r="N4" i="14"/>
  <c r="N9" i="14" s="1"/>
  <c r="S4" i="14"/>
  <c r="S9" i="14" s="1"/>
  <c r="D5" i="14"/>
  <c r="I5" i="14"/>
  <c r="N5" i="14"/>
  <c r="S5" i="14"/>
  <c r="D6" i="14"/>
  <c r="I6" i="14"/>
  <c r="N6" i="14"/>
  <c r="S6" i="14"/>
  <c r="D7" i="14"/>
  <c r="I7" i="14"/>
  <c r="N7" i="14"/>
  <c r="S7" i="14"/>
  <c r="D8" i="14"/>
  <c r="I8" i="14"/>
  <c r="N8" i="14"/>
  <c r="S8" i="14"/>
  <c r="D9" i="14"/>
  <c r="D10" i="14"/>
  <c r="D15" i="14" s="1"/>
  <c r="I10" i="14"/>
  <c r="N10" i="14"/>
  <c r="S10" i="14"/>
  <c r="D11" i="14"/>
  <c r="I11" i="14"/>
  <c r="N11" i="14"/>
  <c r="N15" i="14" s="1"/>
  <c r="S11" i="14"/>
  <c r="S15" i="14" s="1"/>
  <c r="D12" i="14"/>
  <c r="I12" i="14"/>
  <c r="I15" i="14" s="1"/>
  <c r="N12" i="14"/>
  <c r="S12" i="14"/>
  <c r="D13" i="14"/>
  <c r="I13" i="14"/>
  <c r="N13" i="14"/>
  <c r="S13" i="14"/>
  <c r="D14" i="14"/>
  <c r="I14" i="14"/>
  <c r="N14" i="14"/>
  <c r="S14" i="14"/>
  <c r="W14" i="14"/>
  <c r="D16" i="14"/>
  <c r="I16" i="14"/>
  <c r="N16" i="14"/>
  <c r="S16" i="14"/>
  <c r="D17" i="14"/>
  <c r="I17" i="14"/>
  <c r="N17" i="14"/>
  <c r="S17" i="14"/>
  <c r="D18" i="14"/>
  <c r="I18" i="14"/>
  <c r="N18" i="14"/>
  <c r="S18" i="14"/>
  <c r="D19" i="14"/>
  <c r="I19" i="14"/>
  <c r="N19" i="14"/>
  <c r="S19" i="14"/>
  <c r="D20" i="14"/>
  <c r="I20" i="14"/>
  <c r="N20" i="14"/>
  <c r="S20" i="14"/>
  <c r="N21" i="14"/>
  <c r="D22" i="14"/>
  <c r="I22" i="14"/>
  <c r="N22" i="14"/>
  <c r="N27" i="14" s="1"/>
  <c r="S22" i="14"/>
  <c r="S27" i="14" s="1"/>
  <c r="D23" i="14"/>
  <c r="I23" i="14"/>
  <c r="N23" i="14"/>
  <c r="S23" i="14"/>
  <c r="D24" i="14"/>
  <c r="I24" i="14"/>
  <c r="N24" i="14"/>
  <c r="S24" i="14"/>
  <c r="D25" i="14"/>
  <c r="I25" i="14"/>
  <c r="I27" i="14" s="1"/>
  <c r="N25" i="14"/>
  <c r="S25" i="14"/>
  <c r="D26" i="14"/>
  <c r="D27" i="14" s="1"/>
  <c r="I26" i="14"/>
  <c r="N26" i="14"/>
  <c r="S26" i="14"/>
  <c r="D28" i="14"/>
  <c r="I28" i="14"/>
  <c r="N28" i="14"/>
  <c r="S28" i="14"/>
  <c r="D29" i="14"/>
  <c r="I29" i="14"/>
  <c r="I33" i="14" s="1"/>
  <c r="N29" i="14"/>
  <c r="S29" i="14"/>
  <c r="D30" i="14"/>
  <c r="I30" i="14"/>
  <c r="N30" i="14"/>
  <c r="S30" i="14"/>
  <c r="S33" i="14" s="1"/>
  <c r="D31" i="14"/>
  <c r="I31" i="14"/>
  <c r="N31" i="14"/>
  <c r="S31" i="14"/>
  <c r="D32" i="14"/>
  <c r="I32" i="14"/>
  <c r="N32" i="14"/>
  <c r="S32" i="14"/>
  <c r="N33" i="14"/>
  <c r="D34" i="14"/>
  <c r="I34" i="14"/>
  <c r="I39" i="14"/>
  <c r="N34" i="14"/>
  <c r="S34" i="14"/>
  <c r="D35" i="14"/>
  <c r="I35" i="14"/>
  <c r="N35" i="14"/>
  <c r="S35" i="14"/>
  <c r="D36" i="14"/>
  <c r="I36" i="14"/>
  <c r="N36" i="14"/>
  <c r="S36" i="14"/>
  <c r="S39" i="14" s="1"/>
  <c r="D37" i="14"/>
  <c r="I37" i="14"/>
  <c r="N37" i="14"/>
  <c r="S37" i="14"/>
  <c r="D38" i="14"/>
  <c r="I38" i="14"/>
  <c r="N38" i="14"/>
  <c r="S38" i="14"/>
  <c r="N39" i="14"/>
  <c r="D4" i="13"/>
  <c r="I4" i="13"/>
  <c r="N4" i="13"/>
  <c r="S4" i="13"/>
  <c r="B9" i="13"/>
  <c r="V4" i="13" s="1"/>
  <c r="B15" i="13"/>
  <c r="B21" i="13"/>
  <c r="X4" i="13"/>
  <c r="C9" i="13"/>
  <c r="W4" i="13" s="1"/>
  <c r="C15" i="13"/>
  <c r="C21" i="13"/>
  <c r="D5" i="13"/>
  <c r="D9" i="13" s="1"/>
  <c r="I5" i="13"/>
  <c r="N5" i="13"/>
  <c r="S5" i="13"/>
  <c r="S9" i="13" s="1"/>
  <c r="B27" i="13"/>
  <c r="B33" i="13"/>
  <c r="B39" i="13"/>
  <c r="G9" i="13"/>
  <c r="G15" i="13"/>
  <c r="G21" i="13"/>
  <c r="G27" i="13"/>
  <c r="G33" i="13"/>
  <c r="V9" i="13" s="1"/>
  <c r="X9" i="13" s="1"/>
  <c r="G39" i="13"/>
  <c r="L9" i="13"/>
  <c r="C27" i="13"/>
  <c r="W5" i="13" s="1"/>
  <c r="C33" i="13"/>
  <c r="C39" i="13"/>
  <c r="H9" i="13"/>
  <c r="H15" i="13"/>
  <c r="H21" i="13"/>
  <c r="W9" i="13" s="1"/>
  <c r="H27" i="13"/>
  <c r="H33" i="13"/>
  <c r="W11" i="13"/>
  <c r="H39" i="13"/>
  <c r="M9" i="13"/>
  <c r="D6" i="13"/>
  <c r="I6" i="13"/>
  <c r="N6" i="13"/>
  <c r="N9" i="13" s="1"/>
  <c r="S6" i="13"/>
  <c r="L15" i="13"/>
  <c r="L21" i="13"/>
  <c r="V10" i="13" s="1"/>
  <c r="M15" i="13"/>
  <c r="M21" i="13"/>
  <c r="D7" i="13"/>
  <c r="I7" i="13"/>
  <c r="I9" i="13" s="1"/>
  <c r="N7" i="13"/>
  <c r="S7" i="13"/>
  <c r="L27" i="13"/>
  <c r="L33" i="13"/>
  <c r="L39" i="13"/>
  <c r="Q9" i="13"/>
  <c r="Q15" i="13"/>
  <c r="V19" i="13" s="1"/>
  <c r="Q21" i="13"/>
  <c r="Q27" i="13"/>
  <c r="V20" i="13"/>
  <c r="Q33" i="13"/>
  <c r="Q39" i="13"/>
  <c r="M27" i="13"/>
  <c r="M33" i="13"/>
  <c r="M39" i="13"/>
  <c r="R9" i="13"/>
  <c r="W16" i="13" s="1"/>
  <c r="R15" i="13"/>
  <c r="R21" i="13"/>
  <c r="R27" i="13"/>
  <c r="R33" i="13"/>
  <c r="R39" i="13"/>
  <c r="D8" i="13"/>
  <c r="I8" i="13"/>
  <c r="N8" i="13"/>
  <c r="S8" i="13"/>
  <c r="D10" i="13"/>
  <c r="I10" i="13"/>
  <c r="N10" i="13"/>
  <c r="N15" i="13" s="1"/>
  <c r="S10" i="13"/>
  <c r="D11" i="13"/>
  <c r="D15" i="13" s="1"/>
  <c r="I11" i="13"/>
  <c r="N11" i="13"/>
  <c r="S11" i="13"/>
  <c r="D12" i="13"/>
  <c r="I12" i="13"/>
  <c r="N12" i="13"/>
  <c r="S12" i="13"/>
  <c r="D13" i="13"/>
  <c r="I13" i="13"/>
  <c r="N13" i="13"/>
  <c r="S13" i="13"/>
  <c r="V13" i="13"/>
  <c r="D14" i="13"/>
  <c r="I14" i="13"/>
  <c r="N14" i="13"/>
  <c r="S14" i="13"/>
  <c r="D16" i="13"/>
  <c r="I16" i="13"/>
  <c r="N16" i="13"/>
  <c r="S16" i="13"/>
  <c r="D17" i="13"/>
  <c r="I17" i="13"/>
  <c r="N17" i="13"/>
  <c r="N21" i="13" s="1"/>
  <c r="S17" i="13"/>
  <c r="D18" i="13"/>
  <c r="I18" i="13"/>
  <c r="N18" i="13"/>
  <c r="S18" i="13"/>
  <c r="D19" i="13"/>
  <c r="I19" i="13"/>
  <c r="N19" i="13"/>
  <c r="S19" i="13"/>
  <c r="D20" i="13"/>
  <c r="I20" i="13"/>
  <c r="N20" i="13"/>
  <c r="S20" i="13"/>
  <c r="D21" i="13"/>
  <c r="D22" i="13"/>
  <c r="I22" i="13"/>
  <c r="N22" i="13"/>
  <c r="N27" i="13" s="1"/>
  <c r="S22" i="13"/>
  <c r="D23" i="13"/>
  <c r="I23" i="13"/>
  <c r="N23" i="13"/>
  <c r="S23" i="13"/>
  <c r="D24" i="13"/>
  <c r="I24" i="13"/>
  <c r="N24" i="13"/>
  <c r="S24" i="13"/>
  <c r="D25" i="13"/>
  <c r="I25" i="13"/>
  <c r="N25" i="13"/>
  <c r="S25" i="13"/>
  <c r="D26" i="13"/>
  <c r="I26" i="13"/>
  <c r="N26" i="13"/>
  <c r="S26" i="13"/>
  <c r="D27" i="13"/>
  <c r="D28" i="13"/>
  <c r="I28" i="13"/>
  <c r="N28" i="13"/>
  <c r="S28" i="13"/>
  <c r="D29" i="13"/>
  <c r="I29" i="13"/>
  <c r="N29" i="13"/>
  <c r="S29" i="13"/>
  <c r="D30" i="13"/>
  <c r="I30" i="13"/>
  <c r="N30" i="13"/>
  <c r="S30" i="13"/>
  <c r="D31" i="13"/>
  <c r="I31" i="13"/>
  <c r="N31" i="13"/>
  <c r="S31" i="13"/>
  <c r="D32" i="13"/>
  <c r="I32" i="13"/>
  <c r="N32" i="13"/>
  <c r="S32" i="13"/>
  <c r="N33" i="13"/>
  <c r="D34" i="13"/>
  <c r="I34" i="13"/>
  <c r="N34" i="13"/>
  <c r="S34" i="13"/>
  <c r="D35" i="13"/>
  <c r="I35" i="13"/>
  <c r="N35" i="13"/>
  <c r="S35" i="13"/>
  <c r="D36" i="13"/>
  <c r="I36" i="13"/>
  <c r="N36" i="13"/>
  <c r="S36" i="13"/>
  <c r="D37" i="13"/>
  <c r="I37" i="13"/>
  <c r="N37" i="13"/>
  <c r="S37" i="13"/>
  <c r="D38" i="13"/>
  <c r="I38" i="13"/>
  <c r="N38" i="13"/>
  <c r="S38" i="13"/>
  <c r="D39" i="13"/>
  <c r="D4" i="12"/>
  <c r="D9" i="12" s="1"/>
  <c r="I4" i="12"/>
  <c r="I9" i="12" s="1"/>
  <c r="N4" i="12"/>
  <c r="S4" i="12"/>
  <c r="B9" i="12"/>
  <c r="B15" i="12"/>
  <c r="B21" i="12"/>
  <c r="C9" i="12"/>
  <c r="W4" i="12" s="1"/>
  <c r="C15" i="12"/>
  <c r="C21" i="12"/>
  <c r="D5" i="12"/>
  <c r="I5" i="12"/>
  <c r="N5" i="12"/>
  <c r="S5" i="12"/>
  <c r="B27" i="12"/>
  <c r="B33" i="12"/>
  <c r="B39" i="12"/>
  <c r="G9" i="12"/>
  <c r="G15" i="12"/>
  <c r="G21" i="12"/>
  <c r="G27" i="12"/>
  <c r="G33" i="12"/>
  <c r="G39" i="12"/>
  <c r="L9" i="12"/>
  <c r="C27" i="12"/>
  <c r="C33" i="12"/>
  <c r="C39" i="12"/>
  <c r="H9" i="12"/>
  <c r="H15" i="12"/>
  <c r="H21" i="12"/>
  <c r="W9" i="12" s="1"/>
  <c r="H27" i="12"/>
  <c r="H33" i="12"/>
  <c r="H39" i="12"/>
  <c r="M9" i="12"/>
  <c r="W12" i="12" s="1"/>
  <c r="D6" i="12"/>
  <c r="I6" i="12"/>
  <c r="N6" i="12"/>
  <c r="N9" i="12" s="1"/>
  <c r="S6" i="12"/>
  <c r="L15" i="12"/>
  <c r="L21" i="12"/>
  <c r="V6" i="12"/>
  <c r="M15" i="12"/>
  <c r="M21" i="12"/>
  <c r="W6" i="12"/>
  <c r="D7" i="12"/>
  <c r="I7" i="12"/>
  <c r="N7" i="12"/>
  <c r="S7" i="12"/>
  <c r="L27" i="12"/>
  <c r="L33" i="12"/>
  <c r="L39" i="12"/>
  <c r="Q9" i="12"/>
  <c r="Q15" i="12"/>
  <c r="Q21" i="12"/>
  <c r="Q27" i="12"/>
  <c r="Q33" i="12"/>
  <c r="Q39" i="12"/>
  <c r="M27" i="12"/>
  <c r="M33" i="12"/>
  <c r="M39" i="12"/>
  <c r="W17" i="12" s="1"/>
  <c r="R9" i="12"/>
  <c r="R15" i="12"/>
  <c r="R21" i="12"/>
  <c r="W18" i="12" s="1"/>
  <c r="R27" i="12"/>
  <c r="W20" i="12" s="1"/>
  <c r="R33" i="12"/>
  <c r="R39" i="12"/>
  <c r="D8" i="12"/>
  <c r="I8" i="12"/>
  <c r="N8" i="12"/>
  <c r="S8" i="12"/>
  <c r="S9" i="12"/>
  <c r="V9" i="12"/>
  <c r="D10" i="12"/>
  <c r="D15" i="12" s="1"/>
  <c r="I10" i="12"/>
  <c r="N10" i="12"/>
  <c r="S10" i="12"/>
  <c r="D11" i="12"/>
  <c r="I11" i="12"/>
  <c r="I15" i="12" s="1"/>
  <c r="N11" i="12"/>
  <c r="S11" i="12"/>
  <c r="D12" i="12"/>
  <c r="I12" i="12"/>
  <c r="N12" i="12"/>
  <c r="S12" i="12"/>
  <c r="D13" i="12"/>
  <c r="I13" i="12"/>
  <c r="N13" i="12"/>
  <c r="N15" i="12" s="1"/>
  <c r="S13" i="12"/>
  <c r="D14" i="12"/>
  <c r="I14" i="12"/>
  <c r="N14" i="12"/>
  <c r="S14" i="12"/>
  <c r="D16" i="12"/>
  <c r="D21" i="12" s="1"/>
  <c r="I16" i="12"/>
  <c r="N16" i="12"/>
  <c r="N21" i="12" s="1"/>
  <c r="S16" i="12"/>
  <c r="W16" i="12"/>
  <c r="D17" i="12"/>
  <c r="I17" i="12"/>
  <c r="N17" i="12"/>
  <c r="S17" i="12"/>
  <c r="D18" i="12"/>
  <c r="I18" i="12"/>
  <c r="N18" i="12"/>
  <c r="S18" i="12"/>
  <c r="D19" i="12"/>
  <c r="I19" i="12"/>
  <c r="N19" i="12"/>
  <c r="S19" i="12"/>
  <c r="W19" i="12"/>
  <c r="D20" i="12"/>
  <c r="I20" i="12"/>
  <c r="N20" i="12"/>
  <c r="S20" i="12"/>
  <c r="D22" i="12"/>
  <c r="I22" i="12"/>
  <c r="N22" i="12"/>
  <c r="S22" i="12"/>
  <c r="D23" i="12"/>
  <c r="I23" i="12"/>
  <c r="N23" i="12"/>
  <c r="S23" i="12"/>
  <c r="D24" i="12"/>
  <c r="I24" i="12"/>
  <c r="N24" i="12"/>
  <c r="S24" i="12"/>
  <c r="D25" i="12"/>
  <c r="I25" i="12"/>
  <c r="N25" i="12"/>
  <c r="N27" i="12" s="1"/>
  <c r="S25" i="12"/>
  <c r="D26" i="12"/>
  <c r="I26" i="12"/>
  <c r="N26" i="12"/>
  <c r="S26" i="12"/>
  <c r="S27" i="12" s="1"/>
  <c r="D28" i="12"/>
  <c r="D33" i="12" s="1"/>
  <c r="I28" i="12"/>
  <c r="I33" i="12" s="1"/>
  <c r="N28" i="12"/>
  <c r="S28" i="12"/>
  <c r="D29" i="12"/>
  <c r="I29" i="12"/>
  <c r="N29" i="12"/>
  <c r="S29" i="12"/>
  <c r="D30" i="12"/>
  <c r="I30" i="12"/>
  <c r="N30" i="12"/>
  <c r="S30" i="12"/>
  <c r="S33" i="12" s="1"/>
  <c r="D31" i="12"/>
  <c r="I31" i="12"/>
  <c r="N31" i="12"/>
  <c r="S31" i="12"/>
  <c r="D32" i="12"/>
  <c r="I32" i="12"/>
  <c r="N32" i="12"/>
  <c r="S32" i="12"/>
  <c r="D34" i="12"/>
  <c r="D39" i="12" s="1"/>
  <c r="I34" i="12"/>
  <c r="I39" i="12" s="1"/>
  <c r="N34" i="12"/>
  <c r="S34" i="12"/>
  <c r="D35" i="12"/>
  <c r="I35" i="12"/>
  <c r="N35" i="12"/>
  <c r="S35" i="12"/>
  <c r="D36" i="12"/>
  <c r="I36" i="12"/>
  <c r="N36" i="12"/>
  <c r="S36" i="12"/>
  <c r="S39" i="12" s="1"/>
  <c r="D37" i="12"/>
  <c r="I37" i="12"/>
  <c r="N37" i="12"/>
  <c r="S37" i="12"/>
  <c r="D38" i="12"/>
  <c r="I38" i="12"/>
  <c r="N38" i="12"/>
  <c r="S38" i="12"/>
  <c r="D4" i="11"/>
  <c r="D9" i="11" s="1"/>
  <c r="I4" i="11"/>
  <c r="N4" i="11"/>
  <c r="S4" i="11"/>
  <c r="B9" i="11"/>
  <c r="B15" i="11"/>
  <c r="B21" i="11"/>
  <c r="C9" i="11"/>
  <c r="W4" i="11" s="1"/>
  <c r="C15" i="11"/>
  <c r="C21" i="11"/>
  <c r="D5" i="11"/>
  <c r="I5" i="11"/>
  <c r="N5" i="11"/>
  <c r="S5" i="11"/>
  <c r="S9" i="11" s="1"/>
  <c r="B27" i="11"/>
  <c r="B33" i="11"/>
  <c r="B39" i="11"/>
  <c r="G9" i="11"/>
  <c r="G15" i="11"/>
  <c r="G21" i="11"/>
  <c r="G27" i="11"/>
  <c r="V9" i="11" s="1"/>
  <c r="G33" i="11"/>
  <c r="G39" i="11"/>
  <c r="L9" i="11"/>
  <c r="C27" i="11"/>
  <c r="C33" i="11"/>
  <c r="C39" i="11"/>
  <c r="H9" i="11"/>
  <c r="H15" i="11"/>
  <c r="H21" i="11"/>
  <c r="H27" i="11"/>
  <c r="H33" i="11"/>
  <c r="H39" i="11"/>
  <c r="M9" i="11"/>
  <c r="D6" i="11"/>
  <c r="I6" i="11"/>
  <c r="N6" i="11"/>
  <c r="S6" i="11"/>
  <c r="L15" i="11"/>
  <c r="L21" i="11"/>
  <c r="M15" i="11"/>
  <c r="W12" i="11" s="1"/>
  <c r="M21" i="11"/>
  <c r="D7" i="11"/>
  <c r="I7" i="11"/>
  <c r="N7" i="11"/>
  <c r="N9" i="11" s="1"/>
  <c r="S7" i="11"/>
  <c r="L27" i="11"/>
  <c r="L33" i="11"/>
  <c r="L39" i="11"/>
  <c r="Q9" i="11"/>
  <c r="Q15" i="11"/>
  <c r="Q21" i="11"/>
  <c r="V14" i="11" s="1"/>
  <c r="Q27" i="11"/>
  <c r="Q33" i="11"/>
  <c r="Q39" i="11"/>
  <c r="M27" i="11"/>
  <c r="M33" i="11"/>
  <c r="M39" i="11"/>
  <c r="R9" i="11"/>
  <c r="R15" i="11"/>
  <c r="W18" i="11" s="1"/>
  <c r="R21" i="11"/>
  <c r="W19" i="11" s="1"/>
  <c r="R27" i="11"/>
  <c r="R33" i="11"/>
  <c r="R39" i="11"/>
  <c r="D8" i="11"/>
  <c r="I8" i="11"/>
  <c r="N8" i="11"/>
  <c r="S8" i="11"/>
  <c r="D10" i="11"/>
  <c r="I10" i="11"/>
  <c r="N10" i="11"/>
  <c r="S10" i="11"/>
  <c r="D11" i="11"/>
  <c r="I11" i="11"/>
  <c r="N11" i="11"/>
  <c r="S11" i="11"/>
  <c r="D12" i="11"/>
  <c r="I12" i="11"/>
  <c r="N12" i="11"/>
  <c r="S12" i="11"/>
  <c r="D13" i="11"/>
  <c r="I13" i="11"/>
  <c r="I15" i="11" s="1"/>
  <c r="N13" i="11"/>
  <c r="S13" i="11"/>
  <c r="D14" i="11"/>
  <c r="I14" i="11"/>
  <c r="N14" i="11"/>
  <c r="S14" i="11"/>
  <c r="D15" i="11"/>
  <c r="N15" i="11"/>
  <c r="D16" i="11"/>
  <c r="D21" i="11" s="1"/>
  <c r="I16" i="11"/>
  <c r="N16" i="11"/>
  <c r="N21" i="11" s="1"/>
  <c r="S16" i="11"/>
  <c r="D17" i="11"/>
  <c r="I17" i="11"/>
  <c r="I21" i="11" s="1"/>
  <c r="N17" i="11"/>
  <c r="S17" i="11"/>
  <c r="D18" i="11"/>
  <c r="I18" i="11"/>
  <c r="N18" i="11"/>
  <c r="S18" i="11"/>
  <c r="S21" i="11"/>
  <c r="D19" i="11"/>
  <c r="I19" i="11"/>
  <c r="N19" i="11"/>
  <c r="S19" i="11"/>
  <c r="D20" i="11"/>
  <c r="I20" i="11"/>
  <c r="N20" i="11"/>
  <c r="S20" i="11"/>
  <c r="W20" i="11"/>
  <c r="D22" i="11"/>
  <c r="I22" i="11"/>
  <c r="N22" i="11"/>
  <c r="S22" i="11"/>
  <c r="D23" i="11"/>
  <c r="I23" i="11"/>
  <c r="N23" i="11"/>
  <c r="S23" i="11"/>
  <c r="D24" i="11"/>
  <c r="I24" i="11"/>
  <c r="N24" i="11"/>
  <c r="S24" i="11"/>
  <c r="S27" i="11" s="1"/>
  <c r="D25" i="11"/>
  <c r="I25" i="11"/>
  <c r="N25" i="11"/>
  <c r="S25" i="11"/>
  <c r="D26" i="11"/>
  <c r="I26" i="11"/>
  <c r="N26" i="11"/>
  <c r="S26" i="11"/>
  <c r="D28" i="11"/>
  <c r="D33" i="11" s="1"/>
  <c r="I28" i="11"/>
  <c r="I33" i="11" s="1"/>
  <c r="N28" i="11"/>
  <c r="S28" i="11"/>
  <c r="D29" i="11"/>
  <c r="I29" i="11"/>
  <c r="N29" i="11"/>
  <c r="S29" i="11"/>
  <c r="D30" i="11"/>
  <c r="I30" i="11"/>
  <c r="N30" i="11"/>
  <c r="S30" i="11"/>
  <c r="D31" i="11"/>
  <c r="I31" i="11"/>
  <c r="N31" i="11"/>
  <c r="S31" i="11"/>
  <c r="D32" i="11"/>
  <c r="I32" i="11"/>
  <c r="N32" i="11"/>
  <c r="S32" i="11"/>
  <c r="D34" i="11"/>
  <c r="D39" i="11" s="1"/>
  <c r="I34" i="11"/>
  <c r="I39" i="11" s="1"/>
  <c r="N34" i="11"/>
  <c r="S34" i="11"/>
  <c r="S39" i="11" s="1"/>
  <c r="D35" i="11"/>
  <c r="I35" i="11"/>
  <c r="N35" i="11"/>
  <c r="S35" i="11"/>
  <c r="D36" i="11"/>
  <c r="I36" i="11"/>
  <c r="N36" i="11"/>
  <c r="S36" i="11"/>
  <c r="D37" i="11"/>
  <c r="I37" i="11"/>
  <c r="N37" i="11"/>
  <c r="S37" i="11"/>
  <c r="D38" i="11"/>
  <c r="I38" i="11"/>
  <c r="N38" i="11"/>
  <c r="S38" i="11"/>
  <c r="D4" i="10"/>
  <c r="I4" i="10"/>
  <c r="I9" i="10" s="1"/>
  <c r="N4" i="10"/>
  <c r="S4" i="10"/>
  <c r="B9" i="10"/>
  <c r="V4" i="10" s="1"/>
  <c r="B15" i="10"/>
  <c r="B21" i="10"/>
  <c r="C9" i="10"/>
  <c r="W4" i="10" s="1"/>
  <c r="C15" i="10"/>
  <c r="C21" i="10"/>
  <c r="D5" i="10"/>
  <c r="I5" i="10"/>
  <c r="N5" i="10"/>
  <c r="S5" i="10"/>
  <c r="B27" i="10"/>
  <c r="B33" i="10"/>
  <c r="B39" i="10"/>
  <c r="G9" i="10"/>
  <c r="G15" i="10"/>
  <c r="G21" i="10"/>
  <c r="G27" i="10"/>
  <c r="G33" i="10"/>
  <c r="G39" i="10"/>
  <c r="L9" i="10"/>
  <c r="C27" i="10"/>
  <c r="C33" i="10"/>
  <c r="C39" i="10"/>
  <c r="H9" i="10"/>
  <c r="H15" i="10"/>
  <c r="H21" i="10"/>
  <c r="H27" i="10"/>
  <c r="W9" i="10" s="1"/>
  <c r="H33" i="10"/>
  <c r="W11" i="10" s="1"/>
  <c r="H39" i="10"/>
  <c r="M9" i="10"/>
  <c r="D6" i="10"/>
  <c r="I6" i="10"/>
  <c r="N6" i="10"/>
  <c r="S6" i="10"/>
  <c r="L15" i="10"/>
  <c r="V12" i="10" s="1"/>
  <c r="L21" i="10"/>
  <c r="M15" i="10"/>
  <c r="M21" i="10"/>
  <c r="W6" i="10" s="1"/>
  <c r="D7" i="10"/>
  <c r="I7" i="10"/>
  <c r="N7" i="10"/>
  <c r="S7" i="10"/>
  <c r="S9" i="10" s="1"/>
  <c r="L27" i="10"/>
  <c r="V7" i="10" s="1"/>
  <c r="L33" i="10"/>
  <c r="L39" i="10"/>
  <c r="Q9" i="10"/>
  <c r="V18" i="10" s="1"/>
  <c r="X18" i="10" s="1"/>
  <c r="Q15" i="10"/>
  <c r="Q21" i="10"/>
  <c r="Q27" i="10"/>
  <c r="Q33" i="10"/>
  <c r="Q39" i="10"/>
  <c r="M27" i="10"/>
  <c r="W13" i="10" s="1"/>
  <c r="M33" i="10"/>
  <c r="M39" i="10"/>
  <c r="R9" i="10"/>
  <c r="R15" i="10"/>
  <c r="R21" i="10"/>
  <c r="R27" i="10"/>
  <c r="R33" i="10"/>
  <c r="R39" i="10"/>
  <c r="D8" i="10"/>
  <c r="I8" i="10"/>
  <c r="N8" i="10"/>
  <c r="S8" i="10"/>
  <c r="D10" i="10"/>
  <c r="D15" i="10" s="1"/>
  <c r="I10" i="10"/>
  <c r="I15" i="10" s="1"/>
  <c r="N10" i="10"/>
  <c r="S10" i="10"/>
  <c r="W10" i="10"/>
  <c r="D11" i="10"/>
  <c r="I11" i="10"/>
  <c r="N11" i="10"/>
  <c r="S11" i="10"/>
  <c r="D12" i="10"/>
  <c r="I12" i="10"/>
  <c r="N12" i="10"/>
  <c r="S12" i="10"/>
  <c r="D13" i="10"/>
  <c r="I13" i="10"/>
  <c r="N13" i="10"/>
  <c r="S13" i="10"/>
  <c r="S15" i="10" s="1"/>
  <c r="D14" i="10"/>
  <c r="I14" i="10"/>
  <c r="N14" i="10"/>
  <c r="S14" i="10"/>
  <c r="W15" i="10"/>
  <c r="D16" i="10"/>
  <c r="I16" i="10"/>
  <c r="N16" i="10"/>
  <c r="S16" i="10"/>
  <c r="S21" i="10" s="1"/>
  <c r="D17" i="10"/>
  <c r="D21" i="10" s="1"/>
  <c r="I17" i="10"/>
  <c r="N17" i="10"/>
  <c r="S17" i="10"/>
  <c r="V17" i="10"/>
  <c r="D18" i="10"/>
  <c r="I18" i="10"/>
  <c r="N18" i="10"/>
  <c r="S18" i="10"/>
  <c r="W18" i="10"/>
  <c r="D19" i="10"/>
  <c r="I19" i="10"/>
  <c r="N19" i="10"/>
  <c r="S19" i="10"/>
  <c r="D20" i="10"/>
  <c r="I20" i="10"/>
  <c r="I21" i="10"/>
  <c r="N20" i="10"/>
  <c r="S20" i="10"/>
  <c r="W20" i="10"/>
  <c r="N21" i="10"/>
  <c r="D22" i="10"/>
  <c r="I22" i="10"/>
  <c r="N22" i="10"/>
  <c r="S22" i="10"/>
  <c r="D23" i="10"/>
  <c r="I23" i="10"/>
  <c r="N23" i="10"/>
  <c r="S23" i="10"/>
  <c r="D24" i="10"/>
  <c r="I24" i="10"/>
  <c r="N24" i="10"/>
  <c r="S24" i="10"/>
  <c r="D25" i="10"/>
  <c r="I25" i="10"/>
  <c r="N25" i="10"/>
  <c r="S25" i="10"/>
  <c r="D26" i="10"/>
  <c r="I26" i="10"/>
  <c r="I27" i="10"/>
  <c r="N26" i="10"/>
  <c r="S26" i="10"/>
  <c r="N27" i="10"/>
  <c r="D28" i="10"/>
  <c r="D33" i="10" s="1"/>
  <c r="I28" i="10"/>
  <c r="N28" i="10"/>
  <c r="S28" i="10"/>
  <c r="S33" i="10" s="1"/>
  <c r="D29" i="10"/>
  <c r="I29" i="10"/>
  <c r="N29" i="10"/>
  <c r="S29" i="10"/>
  <c r="D30" i="10"/>
  <c r="I30" i="10"/>
  <c r="N30" i="10"/>
  <c r="S30" i="10"/>
  <c r="D31" i="10"/>
  <c r="I31" i="10"/>
  <c r="N31" i="10"/>
  <c r="S31" i="10"/>
  <c r="D32" i="10"/>
  <c r="I32" i="10"/>
  <c r="I33" i="10"/>
  <c r="N32" i="10"/>
  <c r="S32" i="10"/>
  <c r="N33" i="10"/>
  <c r="D34" i="10"/>
  <c r="D39" i="10" s="1"/>
  <c r="I34" i="10"/>
  <c r="N34" i="10"/>
  <c r="S34" i="10"/>
  <c r="S39" i="10" s="1"/>
  <c r="D35" i="10"/>
  <c r="I35" i="10"/>
  <c r="N35" i="10"/>
  <c r="S35" i="10"/>
  <c r="D36" i="10"/>
  <c r="I36" i="10"/>
  <c r="N36" i="10"/>
  <c r="S36" i="10"/>
  <c r="D37" i="10"/>
  <c r="I37" i="10"/>
  <c r="N37" i="10"/>
  <c r="S37" i="10"/>
  <c r="D38" i="10"/>
  <c r="I38" i="10"/>
  <c r="I39" i="10"/>
  <c r="N38" i="10"/>
  <c r="S38" i="10"/>
  <c r="N39" i="10"/>
  <c r="D4" i="9"/>
  <c r="I4" i="9"/>
  <c r="N4" i="9"/>
  <c r="S4" i="9"/>
  <c r="B9" i="9"/>
  <c r="V4" i="9" s="1"/>
  <c r="X4" i="9" s="1"/>
  <c r="B15" i="9"/>
  <c r="B21" i="9"/>
  <c r="C9" i="9"/>
  <c r="C15" i="9"/>
  <c r="C21" i="9"/>
  <c r="W4" i="9"/>
  <c r="D5" i="9"/>
  <c r="I5" i="9"/>
  <c r="I9" i="9" s="1"/>
  <c r="N5" i="9"/>
  <c r="N9" i="9" s="1"/>
  <c r="S5" i="9"/>
  <c r="B27" i="9"/>
  <c r="B33" i="9"/>
  <c r="B39" i="9"/>
  <c r="G9" i="9"/>
  <c r="V5" i="9" s="1"/>
  <c r="G15" i="9"/>
  <c r="G21" i="9"/>
  <c r="G27" i="9"/>
  <c r="G33" i="9"/>
  <c r="G39" i="9"/>
  <c r="L9" i="9"/>
  <c r="C27" i="9"/>
  <c r="C33" i="9"/>
  <c r="C39" i="9"/>
  <c r="H9" i="9"/>
  <c r="H15" i="9"/>
  <c r="H21" i="9"/>
  <c r="H27" i="9"/>
  <c r="H33" i="9"/>
  <c r="H39" i="9"/>
  <c r="M9" i="9"/>
  <c r="D6" i="9"/>
  <c r="I6" i="9"/>
  <c r="N6" i="9"/>
  <c r="S6" i="9"/>
  <c r="L15" i="9"/>
  <c r="V6" i="9" s="1"/>
  <c r="L21" i="9"/>
  <c r="M15" i="9"/>
  <c r="M21" i="9"/>
  <c r="D7" i="9"/>
  <c r="I7" i="9"/>
  <c r="N7" i="9"/>
  <c r="S7" i="9"/>
  <c r="L27" i="9"/>
  <c r="L33" i="9"/>
  <c r="L39" i="9"/>
  <c r="V17" i="9" s="1"/>
  <c r="X17" i="9" s="1"/>
  <c r="Q15" i="9"/>
  <c r="Q21" i="9"/>
  <c r="Q27" i="9"/>
  <c r="Q33" i="9"/>
  <c r="Q39" i="9"/>
  <c r="V12" i="9" s="1"/>
  <c r="M27" i="9"/>
  <c r="M33" i="9"/>
  <c r="M39" i="9"/>
  <c r="R15" i="9"/>
  <c r="R21" i="9"/>
  <c r="W20" i="9" s="1"/>
  <c r="R27" i="9"/>
  <c r="W19" i="9" s="1"/>
  <c r="R33" i="9"/>
  <c r="R39" i="9"/>
  <c r="D8" i="9"/>
  <c r="I8" i="9"/>
  <c r="N8" i="9"/>
  <c r="S8" i="9"/>
  <c r="S9" i="9"/>
  <c r="V9" i="9"/>
  <c r="D10" i="9"/>
  <c r="I10" i="9"/>
  <c r="N10" i="9"/>
  <c r="S10" i="9"/>
  <c r="W10" i="9"/>
  <c r="D11" i="9"/>
  <c r="I11" i="9"/>
  <c r="N11" i="9"/>
  <c r="S11" i="9"/>
  <c r="S15" i="9" s="1"/>
  <c r="D12" i="9"/>
  <c r="I12" i="9"/>
  <c r="N12" i="9"/>
  <c r="S12" i="9"/>
  <c r="D13" i="9"/>
  <c r="I13" i="9"/>
  <c r="N13" i="9"/>
  <c r="S13" i="9"/>
  <c r="W13" i="9"/>
  <c r="D14" i="9"/>
  <c r="I14" i="9"/>
  <c r="N14" i="9"/>
  <c r="S14" i="9"/>
  <c r="N15" i="9"/>
  <c r="D16" i="9"/>
  <c r="I16" i="9"/>
  <c r="N16" i="9"/>
  <c r="N21" i="9" s="1"/>
  <c r="S16" i="9"/>
  <c r="S21" i="9" s="1"/>
  <c r="D17" i="9"/>
  <c r="I17" i="9"/>
  <c r="I21" i="9" s="1"/>
  <c r="N17" i="9"/>
  <c r="S17" i="9"/>
  <c r="W17" i="9"/>
  <c r="D18" i="9"/>
  <c r="I18" i="9"/>
  <c r="N18" i="9"/>
  <c r="S18" i="9"/>
  <c r="D19" i="9"/>
  <c r="I19" i="9"/>
  <c r="N19" i="9"/>
  <c r="S19" i="9"/>
  <c r="D20" i="9"/>
  <c r="D21" i="9" s="1"/>
  <c r="I20" i="9"/>
  <c r="N20" i="9"/>
  <c r="S20" i="9"/>
  <c r="V20" i="9"/>
  <c r="X20" i="9" s="1"/>
  <c r="D22" i="9"/>
  <c r="I22" i="9"/>
  <c r="N22" i="9"/>
  <c r="N27" i="9" s="1"/>
  <c r="S22" i="9"/>
  <c r="S27" i="9" s="1"/>
  <c r="D23" i="9"/>
  <c r="I23" i="9"/>
  <c r="N23" i="9"/>
  <c r="S23" i="9"/>
  <c r="D24" i="9"/>
  <c r="I24" i="9"/>
  <c r="N24" i="9"/>
  <c r="S24" i="9"/>
  <c r="D25" i="9"/>
  <c r="I25" i="9"/>
  <c r="N25" i="9"/>
  <c r="S25" i="9"/>
  <c r="D26" i="9"/>
  <c r="I26" i="9"/>
  <c r="N26" i="9"/>
  <c r="S26" i="9"/>
  <c r="D27" i="9"/>
  <c r="I27" i="9"/>
  <c r="D28" i="9"/>
  <c r="I28" i="9"/>
  <c r="N28" i="9"/>
  <c r="N33" i="9" s="1"/>
  <c r="S28" i="9"/>
  <c r="S33" i="9" s="1"/>
  <c r="D29" i="9"/>
  <c r="I29" i="9"/>
  <c r="N29" i="9"/>
  <c r="S29" i="9"/>
  <c r="D30" i="9"/>
  <c r="I30" i="9"/>
  <c r="N30" i="9"/>
  <c r="S30" i="9"/>
  <c r="D31" i="9"/>
  <c r="I31" i="9"/>
  <c r="N31" i="9"/>
  <c r="S31" i="9"/>
  <c r="D32" i="9"/>
  <c r="I32" i="9"/>
  <c r="N32" i="9"/>
  <c r="S32" i="9"/>
  <c r="D33" i="9"/>
  <c r="I33" i="9"/>
  <c r="D34" i="9"/>
  <c r="I34" i="9"/>
  <c r="I39" i="9" s="1"/>
  <c r="N34" i="9"/>
  <c r="N39" i="9" s="1"/>
  <c r="S34" i="9"/>
  <c r="S39" i="9" s="1"/>
  <c r="D35" i="9"/>
  <c r="I35" i="9"/>
  <c r="N35" i="9"/>
  <c r="S35" i="9"/>
  <c r="D36" i="9"/>
  <c r="I36" i="9"/>
  <c r="N36" i="9"/>
  <c r="S36" i="9"/>
  <c r="D37" i="9"/>
  <c r="I37" i="9"/>
  <c r="N37" i="9"/>
  <c r="S37" i="9"/>
  <c r="D38" i="9"/>
  <c r="I38" i="9"/>
  <c r="N38" i="9"/>
  <c r="S38" i="9"/>
  <c r="D39" i="9"/>
  <c r="D4" i="8"/>
  <c r="D9" i="8"/>
  <c r="I4" i="8"/>
  <c r="N4" i="8"/>
  <c r="S4" i="8"/>
  <c r="B9" i="8"/>
  <c r="B15" i="8"/>
  <c r="V4" i="8" s="1"/>
  <c r="B21" i="8"/>
  <c r="C9" i="8"/>
  <c r="C15" i="8"/>
  <c r="C21" i="8"/>
  <c r="D5" i="8"/>
  <c r="I5" i="8"/>
  <c r="I9" i="8" s="1"/>
  <c r="N5" i="8"/>
  <c r="S5" i="8"/>
  <c r="B27" i="8"/>
  <c r="B33" i="8"/>
  <c r="B39" i="8"/>
  <c r="V5" i="8" s="1"/>
  <c r="G9" i="8"/>
  <c r="G15" i="8"/>
  <c r="G21" i="8"/>
  <c r="G27" i="8"/>
  <c r="G33" i="8"/>
  <c r="G39" i="8"/>
  <c r="L9" i="8"/>
  <c r="C27" i="8"/>
  <c r="C33" i="8"/>
  <c r="C39" i="8"/>
  <c r="H9" i="8"/>
  <c r="H15" i="8"/>
  <c r="H21" i="8"/>
  <c r="H27" i="8"/>
  <c r="H33" i="8"/>
  <c r="H39" i="8"/>
  <c r="M9" i="8"/>
  <c r="W11" i="8" s="1"/>
  <c r="D6" i="8"/>
  <c r="I6" i="8"/>
  <c r="N6" i="8"/>
  <c r="N9" i="8" s="1"/>
  <c r="S6" i="8"/>
  <c r="L15" i="8"/>
  <c r="V6" i="8" s="1"/>
  <c r="L21" i="8"/>
  <c r="M15" i="8"/>
  <c r="M21" i="8"/>
  <c r="W6" i="8" s="1"/>
  <c r="D7" i="8"/>
  <c r="I7" i="8"/>
  <c r="N7" i="8"/>
  <c r="S7" i="8"/>
  <c r="L27" i="8"/>
  <c r="L33" i="8"/>
  <c r="L39" i="8"/>
  <c r="V12" i="8" s="1"/>
  <c r="Q9" i="8"/>
  <c r="Q15" i="8"/>
  <c r="Q21" i="8"/>
  <c r="Q27" i="8"/>
  <c r="V19" i="8" s="1"/>
  <c r="Q33" i="8"/>
  <c r="Q39" i="8"/>
  <c r="M27" i="8"/>
  <c r="M33" i="8"/>
  <c r="W15" i="8" s="1"/>
  <c r="M39" i="8"/>
  <c r="R9" i="8"/>
  <c r="R15" i="8"/>
  <c r="R21" i="8"/>
  <c r="R27" i="8"/>
  <c r="R33" i="8"/>
  <c r="R39" i="8"/>
  <c r="W7" i="8"/>
  <c r="D8" i="8"/>
  <c r="I8" i="8"/>
  <c r="N8" i="8"/>
  <c r="S8" i="8"/>
  <c r="D10" i="8"/>
  <c r="D15" i="8" s="1"/>
  <c r="I10" i="8"/>
  <c r="N10" i="8"/>
  <c r="S10" i="8"/>
  <c r="D11" i="8"/>
  <c r="I11" i="8"/>
  <c r="I15" i="8" s="1"/>
  <c r="N11" i="8"/>
  <c r="S11" i="8"/>
  <c r="D12" i="8"/>
  <c r="I12" i="8"/>
  <c r="N12" i="8"/>
  <c r="S12" i="8"/>
  <c r="D13" i="8"/>
  <c r="I13" i="8"/>
  <c r="N13" i="8"/>
  <c r="N15" i="8" s="1"/>
  <c r="S13" i="8"/>
  <c r="D14" i="8"/>
  <c r="I14" i="8"/>
  <c r="N14" i="8"/>
  <c r="S14" i="8"/>
  <c r="S15" i="8"/>
  <c r="D16" i="8"/>
  <c r="I16" i="8"/>
  <c r="I21" i="8" s="1"/>
  <c r="N16" i="8"/>
  <c r="S16" i="8"/>
  <c r="S21" i="8" s="1"/>
  <c r="V16" i="8"/>
  <c r="D17" i="8"/>
  <c r="I17" i="8"/>
  <c r="N17" i="8"/>
  <c r="N21" i="8" s="1"/>
  <c r="S17" i="8"/>
  <c r="D18" i="8"/>
  <c r="D21" i="8" s="1"/>
  <c r="I18" i="8"/>
  <c r="N18" i="8"/>
  <c r="S18" i="8"/>
  <c r="D19" i="8"/>
  <c r="I19" i="8"/>
  <c r="N19" i="8"/>
  <c r="S19" i="8"/>
  <c r="D20" i="8"/>
  <c r="I20" i="8"/>
  <c r="N20" i="8"/>
  <c r="S20" i="8"/>
  <c r="W20" i="8"/>
  <c r="D22" i="8"/>
  <c r="I22" i="8"/>
  <c r="N22" i="8"/>
  <c r="S22" i="8"/>
  <c r="D23" i="8"/>
  <c r="I23" i="8"/>
  <c r="N23" i="8"/>
  <c r="S23" i="8"/>
  <c r="D24" i="8"/>
  <c r="I24" i="8"/>
  <c r="N24" i="8"/>
  <c r="S24" i="8"/>
  <c r="D25" i="8"/>
  <c r="I25" i="8"/>
  <c r="N25" i="8"/>
  <c r="S25" i="8"/>
  <c r="D26" i="8"/>
  <c r="I26" i="8"/>
  <c r="N26" i="8"/>
  <c r="S26" i="8"/>
  <c r="S27" i="8"/>
  <c r="D28" i="8"/>
  <c r="I28" i="8"/>
  <c r="N28" i="8"/>
  <c r="N33" i="8" s="1"/>
  <c r="S28" i="8"/>
  <c r="D29" i="8"/>
  <c r="D33" i="8" s="1"/>
  <c r="I29" i="8"/>
  <c r="N29" i="8"/>
  <c r="S29" i="8"/>
  <c r="D30" i="8"/>
  <c r="I30" i="8"/>
  <c r="N30" i="8"/>
  <c r="S30" i="8"/>
  <c r="D31" i="8"/>
  <c r="I31" i="8"/>
  <c r="N31" i="8"/>
  <c r="S31" i="8"/>
  <c r="D32" i="8"/>
  <c r="I32" i="8"/>
  <c r="N32" i="8"/>
  <c r="S32" i="8"/>
  <c r="S33" i="8"/>
  <c r="D34" i="8"/>
  <c r="I34" i="8"/>
  <c r="N34" i="8"/>
  <c r="N39" i="8" s="1"/>
  <c r="S34" i="8"/>
  <c r="D35" i="8"/>
  <c r="I35" i="8"/>
  <c r="N35" i="8"/>
  <c r="S35" i="8"/>
  <c r="D36" i="8"/>
  <c r="I36" i="8"/>
  <c r="N36" i="8"/>
  <c r="S36" i="8"/>
  <c r="D37" i="8"/>
  <c r="I37" i="8"/>
  <c r="N37" i="8"/>
  <c r="S37" i="8"/>
  <c r="D38" i="8"/>
  <c r="I38" i="8"/>
  <c r="N38" i="8"/>
  <c r="S38" i="8"/>
  <c r="S39" i="8"/>
  <c r="D4" i="7"/>
  <c r="I4" i="7"/>
  <c r="N4" i="7"/>
  <c r="S4" i="7"/>
  <c r="S9" i="7" s="1"/>
  <c r="B9" i="7"/>
  <c r="V4" i="7" s="1"/>
  <c r="B15" i="7"/>
  <c r="B21" i="7"/>
  <c r="C9" i="7"/>
  <c r="C15" i="7"/>
  <c r="W4" i="7" s="1"/>
  <c r="C21" i="7"/>
  <c r="D5" i="7"/>
  <c r="I5" i="7"/>
  <c r="N5" i="7"/>
  <c r="N9" i="7" s="1"/>
  <c r="S5" i="7"/>
  <c r="B27" i="7"/>
  <c r="B33" i="7"/>
  <c r="B39" i="7"/>
  <c r="G15" i="7"/>
  <c r="G21" i="7"/>
  <c r="G27" i="7"/>
  <c r="V9" i="7" s="1"/>
  <c r="G33" i="7"/>
  <c r="G39" i="7"/>
  <c r="L9" i="7"/>
  <c r="C27" i="7"/>
  <c r="C33" i="7"/>
  <c r="C39" i="7"/>
  <c r="H9" i="7"/>
  <c r="H15" i="7"/>
  <c r="H21" i="7"/>
  <c r="W9" i="7" s="1"/>
  <c r="H27" i="7"/>
  <c r="H33" i="7"/>
  <c r="H39" i="7"/>
  <c r="M9" i="7"/>
  <c r="D6" i="7"/>
  <c r="I6" i="7"/>
  <c r="I9" i="7" s="1"/>
  <c r="N6" i="7"/>
  <c r="S6" i="7"/>
  <c r="L15" i="7"/>
  <c r="V6" i="7" s="1"/>
  <c r="L21" i="7"/>
  <c r="M15" i="7"/>
  <c r="M21" i="7"/>
  <c r="W6" i="7"/>
  <c r="D7" i="7"/>
  <c r="I7" i="7"/>
  <c r="N7" i="7"/>
  <c r="S7" i="7"/>
  <c r="L27" i="7"/>
  <c r="L33" i="7"/>
  <c r="L39" i="7"/>
  <c r="Q9" i="7"/>
  <c r="Q15" i="7"/>
  <c r="Q21" i="7"/>
  <c r="Q27" i="7"/>
  <c r="V20" i="7"/>
  <c r="Q33" i="7"/>
  <c r="Q39" i="7"/>
  <c r="M27" i="7"/>
  <c r="M33" i="7"/>
  <c r="M39" i="7"/>
  <c r="R9" i="7"/>
  <c r="W16" i="7" s="1"/>
  <c r="R15" i="7"/>
  <c r="W19" i="7" s="1"/>
  <c r="R21" i="7"/>
  <c r="R27" i="7"/>
  <c r="W20" i="7" s="1"/>
  <c r="R33" i="7"/>
  <c r="R39" i="7"/>
  <c r="D8" i="7"/>
  <c r="I8" i="7"/>
  <c r="N8" i="7"/>
  <c r="S8" i="7"/>
  <c r="D10" i="7"/>
  <c r="I10" i="7"/>
  <c r="I15" i="7"/>
  <c r="N10" i="7"/>
  <c r="S10" i="7"/>
  <c r="W10" i="7"/>
  <c r="D11" i="7"/>
  <c r="I11" i="7"/>
  <c r="N11" i="7"/>
  <c r="S11" i="7"/>
  <c r="V11" i="7"/>
  <c r="D12" i="7"/>
  <c r="I12" i="7"/>
  <c r="N12" i="7"/>
  <c r="S12" i="7"/>
  <c r="D13" i="7"/>
  <c r="I13" i="7"/>
  <c r="N13" i="7"/>
  <c r="S13" i="7"/>
  <c r="D14" i="7"/>
  <c r="I14" i="7"/>
  <c r="N14" i="7"/>
  <c r="S14" i="7"/>
  <c r="D15" i="7"/>
  <c r="D16" i="7"/>
  <c r="I16" i="7"/>
  <c r="N16" i="7"/>
  <c r="S16" i="7"/>
  <c r="S21" i="7"/>
  <c r="D17" i="7"/>
  <c r="I17" i="7"/>
  <c r="N17" i="7"/>
  <c r="S17" i="7"/>
  <c r="V17" i="7"/>
  <c r="D18" i="7"/>
  <c r="I18" i="7"/>
  <c r="N18" i="7"/>
  <c r="S18" i="7"/>
  <c r="D19" i="7"/>
  <c r="I19" i="7"/>
  <c r="N19" i="7"/>
  <c r="S19" i="7"/>
  <c r="D20" i="7"/>
  <c r="I20" i="7"/>
  <c r="N20" i="7"/>
  <c r="S20" i="7"/>
  <c r="D21" i="7"/>
  <c r="N21" i="7"/>
  <c r="D22" i="7"/>
  <c r="D27" i="7" s="1"/>
  <c r="I22" i="7"/>
  <c r="N22" i="7"/>
  <c r="S22" i="7"/>
  <c r="D23" i="7"/>
  <c r="I23" i="7"/>
  <c r="N23" i="7"/>
  <c r="S23" i="7"/>
  <c r="D24" i="7"/>
  <c r="I24" i="7"/>
  <c r="N24" i="7"/>
  <c r="N27" i="7" s="1"/>
  <c r="S24" i="7"/>
  <c r="D25" i="7"/>
  <c r="I25" i="7"/>
  <c r="I27" i="7" s="1"/>
  <c r="N25" i="7"/>
  <c r="S25" i="7"/>
  <c r="D26" i="7"/>
  <c r="I26" i="7"/>
  <c r="N26" i="7"/>
  <c r="S26" i="7"/>
  <c r="D28" i="7"/>
  <c r="I28" i="7"/>
  <c r="N28" i="7"/>
  <c r="S28" i="7"/>
  <c r="D29" i="7"/>
  <c r="I29" i="7"/>
  <c r="N29" i="7"/>
  <c r="S29" i="7"/>
  <c r="S33" i="7" s="1"/>
  <c r="D30" i="7"/>
  <c r="I30" i="7"/>
  <c r="N30" i="7"/>
  <c r="S30" i="7"/>
  <c r="D31" i="7"/>
  <c r="I31" i="7"/>
  <c r="N31" i="7"/>
  <c r="S31" i="7"/>
  <c r="D32" i="7"/>
  <c r="I32" i="7"/>
  <c r="N32" i="7"/>
  <c r="S32" i="7"/>
  <c r="D33" i="7"/>
  <c r="N33" i="7"/>
  <c r="D34" i="7"/>
  <c r="D39" i="7" s="1"/>
  <c r="I34" i="7"/>
  <c r="N34" i="7"/>
  <c r="N39" i="7" s="1"/>
  <c r="S34" i="7"/>
  <c r="S39" i="7" s="1"/>
  <c r="D35" i="7"/>
  <c r="I35" i="7"/>
  <c r="I39" i="7" s="1"/>
  <c r="N35" i="7"/>
  <c r="S35" i="7"/>
  <c r="D36" i="7"/>
  <c r="I36" i="7"/>
  <c r="N36" i="7"/>
  <c r="S36" i="7"/>
  <c r="D37" i="7"/>
  <c r="I37" i="7"/>
  <c r="N37" i="7"/>
  <c r="S37" i="7"/>
  <c r="D38" i="7"/>
  <c r="I38" i="7"/>
  <c r="N38" i="7"/>
  <c r="S38" i="7"/>
  <c r="D4" i="6"/>
  <c r="D9" i="6" s="1"/>
  <c r="I4" i="6"/>
  <c r="N4" i="6"/>
  <c r="S4" i="6"/>
  <c r="S9" i="6" s="1"/>
  <c r="B9" i="6"/>
  <c r="B15" i="6"/>
  <c r="B21" i="6"/>
  <c r="C9" i="6"/>
  <c r="C15" i="6"/>
  <c r="C21" i="6"/>
  <c r="W4" i="6"/>
  <c r="D5" i="6"/>
  <c r="I5" i="6"/>
  <c r="N5" i="6"/>
  <c r="S5" i="6"/>
  <c r="B27" i="6"/>
  <c r="B33" i="6"/>
  <c r="B39" i="6"/>
  <c r="G9" i="6"/>
  <c r="G15" i="6"/>
  <c r="G21" i="6"/>
  <c r="G27" i="6"/>
  <c r="G33" i="6"/>
  <c r="G39" i="6"/>
  <c r="L9" i="6"/>
  <c r="V5" i="6"/>
  <c r="C27" i="6"/>
  <c r="C33" i="6"/>
  <c r="W5" i="6"/>
  <c r="C39" i="6"/>
  <c r="H9" i="6"/>
  <c r="H15" i="6"/>
  <c r="H21" i="6"/>
  <c r="W9" i="6"/>
  <c r="H27" i="6"/>
  <c r="H33" i="6"/>
  <c r="H39" i="6"/>
  <c r="M9" i="6"/>
  <c r="D6" i="6"/>
  <c r="I6" i="6"/>
  <c r="N6" i="6"/>
  <c r="S6" i="6"/>
  <c r="L15" i="6"/>
  <c r="L21" i="6"/>
  <c r="V6" i="6" s="1"/>
  <c r="X6" i="6" s="1"/>
  <c r="M15" i="6"/>
  <c r="M21" i="6"/>
  <c r="W12" i="6" s="1"/>
  <c r="W6" i="6"/>
  <c r="D7" i="6"/>
  <c r="I7" i="6"/>
  <c r="N7" i="6"/>
  <c r="S7" i="6"/>
  <c r="L27" i="6"/>
  <c r="L33" i="6"/>
  <c r="L39" i="6"/>
  <c r="Q21" i="6"/>
  <c r="Q15" i="6"/>
  <c r="V18" i="6" s="1"/>
  <c r="Q9" i="6"/>
  <c r="Q27" i="6"/>
  <c r="V20" i="6" s="1"/>
  <c r="X20" i="6" s="1"/>
  <c r="Q33" i="6"/>
  <c r="Q39" i="6"/>
  <c r="M27" i="6"/>
  <c r="M33" i="6"/>
  <c r="W13" i="6" s="1"/>
  <c r="M39" i="6"/>
  <c r="R21" i="6"/>
  <c r="W20" i="6" s="1"/>
  <c r="R15" i="6"/>
  <c r="R9" i="6"/>
  <c r="R27" i="6"/>
  <c r="R33" i="6"/>
  <c r="R39" i="6"/>
  <c r="D8" i="6"/>
  <c r="I8" i="6"/>
  <c r="I9" i="6" s="1"/>
  <c r="N8" i="6"/>
  <c r="S8" i="6"/>
  <c r="D10" i="6"/>
  <c r="I10" i="6"/>
  <c r="I15" i="6" s="1"/>
  <c r="N10" i="6"/>
  <c r="S10" i="6"/>
  <c r="S15" i="6" s="1"/>
  <c r="D11" i="6"/>
  <c r="I11" i="6"/>
  <c r="N11" i="6"/>
  <c r="S11" i="6"/>
  <c r="V11" i="6"/>
  <c r="D12" i="6"/>
  <c r="I12" i="6"/>
  <c r="N12" i="6"/>
  <c r="S12" i="6"/>
  <c r="D13" i="6"/>
  <c r="I13" i="6"/>
  <c r="N13" i="6"/>
  <c r="S13" i="6"/>
  <c r="D14" i="6"/>
  <c r="I14" i="6"/>
  <c r="N14" i="6"/>
  <c r="S14" i="6"/>
  <c r="D15" i="6"/>
  <c r="D16" i="6"/>
  <c r="D21" i="6" s="1"/>
  <c r="I16" i="6"/>
  <c r="N16" i="6"/>
  <c r="N21" i="6" s="1"/>
  <c r="S16" i="6"/>
  <c r="S21" i="6"/>
  <c r="D17" i="6"/>
  <c r="I17" i="6"/>
  <c r="N17" i="6"/>
  <c r="S17" i="6"/>
  <c r="D18" i="6"/>
  <c r="I18" i="6"/>
  <c r="N18" i="6"/>
  <c r="S18" i="6"/>
  <c r="D19" i="6"/>
  <c r="I19" i="6"/>
  <c r="N19" i="6"/>
  <c r="S19" i="6"/>
  <c r="V19" i="6"/>
  <c r="D20" i="6"/>
  <c r="I20" i="6"/>
  <c r="N20" i="6"/>
  <c r="S20" i="6"/>
  <c r="D22" i="6"/>
  <c r="I22" i="6"/>
  <c r="I27" i="6" s="1"/>
  <c r="N22" i="6"/>
  <c r="S22" i="6"/>
  <c r="S27" i="6" s="1"/>
  <c r="D23" i="6"/>
  <c r="I23" i="6"/>
  <c r="N23" i="6"/>
  <c r="S23" i="6"/>
  <c r="D24" i="6"/>
  <c r="I24" i="6"/>
  <c r="N24" i="6"/>
  <c r="S24" i="6"/>
  <c r="D25" i="6"/>
  <c r="I25" i="6"/>
  <c r="N25" i="6"/>
  <c r="S25" i="6"/>
  <c r="D26" i="6"/>
  <c r="I26" i="6"/>
  <c r="N26" i="6"/>
  <c r="S26" i="6"/>
  <c r="D28" i="6"/>
  <c r="D33" i="6" s="1"/>
  <c r="I28" i="6"/>
  <c r="I33" i="6" s="1"/>
  <c r="N28" i="6"/>
  <c r="S28" i="6"/>
  <c r="S33" i="6" s="1"/>
  <c r="D29" i="6"/>
  <c r="I29" i="6"/>
  <c r="N29" i="6"/>
  <c r="S29" i="6"/>
  <c r="D30" i="6"/>
  <c r="I30" i="6"/>
  <c r="N30" i="6"/>
  <c r="S30" i="6"/>
  <c r="D31" i="6"/>
  <c r="I31" i="6"/>
  <c r="N31" i="6"/>
  <c r="S31" i="6"/>
  <c r="D32" i="6"/>
  <c r="I32" i="6"/>
  <c r="N32" i="6"/>
  <c r="S32" i="6"/>
  <c r="D34" i="6"/>
  <c r="D39" i="6" s="1"/>
  <c r="I34" i="6"/>
  <c r="N34" i="6"/>
  <c r="S34" i="6"/>
  <c r="S39" i="6" s="1"/>
  <c r="D35" i="6"/>
  <c r="I35" i="6"/>
  <c r="N35" i="6"/>
  <c r="S35" i="6"/>
  <c r="D36" i="6"/>
  <c r="I36" i="6"/>
  <c r="N36" i="6"/>
  <c r="S36" i="6"/>
  <c r="D37" i="6"/>
  <c r="I37" i="6"/>
  <c r="N37" i="6"/>
  <c r="S37" i="6"/>
  <c r="D38" i="6"/>
  <c r="I38" i="6"/>
  <c r="N38" i="6"/>
  <c r="S38" i="6"/>
  <c r="G21" i="4"/>
  <c r="G27" i="4"/>
  <c r="G33" i="4"/>
  <c r="G39" i="4"/>
  <c r="L9" i="4"/>
  <c r="L15" i="4"/>
  <c r="L21" i="4"/>
  <c r="L27" i="4"/>
  <c r="L33" i="4"/>
  <c r="L39" i="4"/>
  <c r="Q9" i="4"/>
  <c r="V18" i="4" s="1"/>
  <c r="Q15" i="4"/>
  <c r="Q21" i="4"/>
  <c r="Q27" i="4"/>
  <c r="Q33" i="4"/>
  <c r="V20" i="4" s="1"/>
  <c r="Q39" i="4"/>
  <c r="H21" i="4"/>
  <c r="H27" i="4"/>
  <c r="H33" i="4"/>
  <c r="H39" i="4"/>
  <c r="M9" i="4"/>
  <c r="W9" i="4" s="1"/>
  <c r="B9" i="4"/>
  <c r="V4" i="4" s="1"/>
  <c r="B15" i="4"/>
  <c r="B21" i="4"/>
  <c r="C9" i="4"/>
  <c r="C15" i="4"/>
  <c r="C21" i="4"/>
  <c r="W4" i="4"/>
  <c r="B27" i="4"/>
  <c r="B33" i="4"/>
  <c r="B39" i="4"/>
  <c r="G9" i="4"/>
  <c r="G15" i="4"/>
  <c r="C27" i="4"/>
  <c r="W5" i="4"/>
  <c r="C33" i="4"/>
  <c r="C39" i="4"/>
  <c r="H9" i="4"/>
  <c r="H15" i="4"/>
  <c r="M15" i="4"/>
  <c r="W13" i="4" s="1"/>
  <c r="M21" i="4"/>
  <c r="M27" i="4"/>
  <c r="M33" i="4"/>
  <c r="M39" i="4"/>
  <c r="R9" i="4"/>
  <c r="W17" i="4"/>
  <c r="R15" i="4"/>
  <c r="R21" i="4"/>
  <c r="R27" i="4"/>
  <c r="R33" i="4"/>
  <c r="W18" i="4" s="1"/>
  <c r="R39" i="4"/>
  <c r="V11" i="4"/>
  <c r="V16" i="4"/>
  <c r="V19" i="4"/>
  <c r="S34" i="4"/>
  <c r="S35" i="4"/>
  <c r="S36" i="4"/>
  <c r="S37" i="4"/>
  <c r="S38" i="4"/>
  <c r="S28" i="4"/>
  <c r="S33" i="4" s="1"/>
  <c r="S29" i="4"/>
  <c r="S30" i="4"/>
  <c r="S31" i="4"/>
  <c r="S32" i="4"/>
  <c r="S22" i="4"/>
  <c r="S23" i="4"/>
  <c r="S24" i="4"/>
  <c r="S27" i="4" s="1"/>
  <c r="S25" i="4"/>
  <c r="S26" i="4"/>
  <c r="S16" i="4"/>
  <c r="S17" i="4"/>
  <c r="S21" i="4" s="1"/>
  <c r="S18" i="4"/>
  <c r="S19" i="4"/>
  <c r="S20" i="4"/>
  <c r="S10" i="4"/>
  <c r="S15" i="4" s="1"/>
  <c r="S11" i="4"/>
  <c r="S12" i="4"/>
  <c r="S13" i="4"/>
  <c r="S14" i="4"/>
  <c r="S4" i="4"/>
  <c r="S5" i="4"/>
  <c r="S6" i="4"/>
  <c r="S7" i="4"/>
  <c r="S8" i="4"/>
  <c r="S9" i="4"/>
  <c r="N34" i="4"/>
  <c r="N35" i="4"/>
  <c r="N36" i="4"/>
  <c r="N39" i="4" s="1"/>
  <c r="N37" i="4"/>
  <c r="N38" i="4"/>
  <c r="N28" i="4"/>
  <c r="N29" i="4"/>
  <c r="N33" i="4" s="1"/>
  <c r="N30" i="4"/>
  <c r="N31" i="4"/>
  <c r="N32" i="4"/>
  <c r="N22" i="4"/>
  <c r="N23" i="4"/>
  <c r="N24" i="4"/>
  <c r="N25" i="4"/>
  <c r="N26" i="4"/>
  <c r="N16" i="4"/>
  <c r="N21" i="4" s="1"/>
  <c r="N17" i="4"/>
  <c r="N18" i="4"/>
  <c r="N19" i="4"/>
  <c r="N20" i="4"/>
  <c r="N10" i="4"/>
  <c r="N11" i="4"/>
  <c r="N12" i="4"/>
  <c r="N15" i="4" s="1"/>
  <c r="N13" i="4"/>
  <c r="N14" i="4"/>
  <c r="N4" i="4"/>
  <c r="N5" i="4"/>
  <c r="N9" i="4" s="1"/>
  <c r="N6" i="4"/>
  <c r="N7" i="4"/>
  <c r="N8" i="4"/>
  <c r="I16" i="4"/>
  <c r="I17" i="4"/>
  <c r="I18" i="4"/>
  <c r="I19" i="4"/>
  <c r="I20" i="4"/>
  <c r="I22" i="4"/>
  <c r="I23" i="4"/>
  <c r="I24" i="4"/>
  <c r="I25" i="4"/>
  <c r="I26" i="4"/>
  <c r="I27" i="4"/>
  <c r="I34" i="4"/>
  <c r="I35" i="4"/>
  <c r="I36" i="4"/>
  <c r="I39" i="4" s="1"/>
  <c r="I37" i="4"/>
  <c r="I38" i="4"/>
  <c r="I28" i="4"/>
  <c r="I29" i="4"/>
  <c r="I30" i="4"/>
  <c r="I31" i="4"/>
  <c r="I32" i="4"/>
  <c r="I10" i="4"/>
  <c r="I11" i="4"/>
  <c r="I12" i="4"/>
  <c r="I13" i="4"/>
  <c r="I14" i="4"/>
  <c r="I4" i="4"/>
  <c r="I5" i="4"/>
  <c r="I6" i="4"/>
  <c r="I7" i="4"/>
  <c r="I8" i="4"/>
  <c r="I9" i="4"/>
  <c r="D34" i="4"/>
  <c r="D35" i="4"/>
  <c r="D36" i="4"/>
  <c r="D39" i="4" s="1"/>
  <c r="D37" i="4"/>
  <c r="D38" i="4"/>
  <c r="D28" i="4"/>
  <c r="D29" i="4"/>
  <c r="D33" i="4" s="1"/>
  <c r="D30" i="4"/>
  <c r="D31" i="4"/>
  <c r="D32" i="4"/>
  <c r="D22" i="4"/>
  <c r="D27" i="4" s="1"/>
  <c r="D23" i="4"/>
  <c r="D24" i="4"/>
  <c r="D25" i="4"/>
  <c r="D26" i="4"/>
  <c r="D16" i="4"/>
  <c r="D17" i="4"/>
  <c r="D18" i="4"/>
  <c r="D19" i="4"/>
  <c r="D20" i="4"/>
  <c r="D21" i="4"/>
  <c r="D10" i="4"/>
  <c r="D11" i="4"/>
  <c r="D12" i="4"/>
  <c r="D15" i="4" s="1"/>
  <c r="D13" i="4"/>
  <c r="D14" i="4"/>
  <c r="D5" i="4"/>
  <c r="D6" i="4"/>
  <c r="D7" i="4"/>
  <c r="D8" i="4"/>
  <c r="D4" i="4"/>
  <c r="D9" i="4" s="1"/>
  <c r="G21" i="5"/>
  <c r="G27" i="5"/>
  <c r="V9" i="5" s="1"/>
  <c r="G33" i="5"/>
  <c r="G39" i="5"/>
  <c r="L9" i="5"/>
  <c r="L21" i="5"/>
  <c r="L27" i="5"/>
  <c r="L33" i="5"/>
  <c r="L39" i="5"/>
  <c r="Q9" i="5"/>
  <c r="V16" i="5" s="1"/>
  <c r="Q15" i="5"/>
  <c r="Q21" i="5"/>
  <c r="Q33" i="5"/>
  <c r="Q39" i="5"/>
  <c r="H21" i="5"/>
  <c r="H27" i="5"/>
  <c r="H33" i="5"/>
  <c r="H39" i="5"/>
  <c r="M9" i="5"/>
  <c r="B9" i="5"/>
  <c r="B15" i="5"/>
  <c r="B21" i="5"/>
  <c r="C9" i="5"/>
  <c r="W4" i="5" s="1"/>
  <c r="C15" i="5"/>
  <c r="C21" i="5"/>
  <c r="B27" i="5"/>
  <c r="B33" i="5"/>
  <c r="B39" i="5"/>
  <c r="G9" i="5"/>
  <c r="V5" i="5" s="1"/>
  <c r="X5" i="5" s="1"/>
  <c r="G15" i="5"/>
  <c r="C27" i="5"/>
  <c r="C33" i="5"/>
  <c r="C39" i="5"/>
  <c r="W5" i="5" s="1"/>
  <c r="H9" i="5"/>
  <c r="H15" i="5"/>
  <c r="M15" i="5"/>
  <c r="M21" i="5"/>
  <c r="M27" i="5"/>
  <c r="M33" i="5"/>
  <c r="W14" i="5"/>
  <c r="M39" i="5"/>
  <c r="R9" i="5"/>
  <c r="R15" i="5"/>
  <c r="R21" i="5"/>
  <c r="R27" i="5"/>
  <c r="R33" i="5"/>
  <c r="R39" i="5"/>
  <c r="V13" i="5"/>
  <c r="S34" i="5"/>
  <c r="S39" i="5" s="1"/>
  <c r="S35" i="5"/>
  <c r="S36" i="5"/>
  <c r="S37" i="5"/>
  <c r="S38" i="5"/>
  <c r="S28" i="5"/>
  <c r="S29" i="5"/>
  <c r="S30" i="5"/>
  <c r="S31" i="5"/>
  <c r="S32" i="5"/>
  <c r="S33" i="5"/>
  <c r="S22" i="5"/>
  <c r="S23" i="5"/>
  <c r="S24" i="5"/>
  <c r="S25" i="5"/>
  <c r="S26" i="5"/>
  <c r="S16" i="5"/>
  <c r="S17" i="5"/>
  <c r="S21" i="5" s="1"/>
  <c r="S18" i="5"/>
  <c r="S19" i="5"/>
  <c r="S20" i="5"/>
  <c r="S10" i="5"/>
  <c r="S15" i="5" s="1"/>
  <c r="S11" i="5"/>
  <c r="S12" i="5"/>
  <c r="S13" i="5"/>
  <c r="S14" i="5"/>
  <c r="S4" i="5"/>
  <c r="S5" i="5"/>
  <c r="S6" i="5"/>
  <c r="S9" i="5" s="1"/>
  <c r="S7" i="5"/>
  <c r="S8" i="5"/>
  <c r="N34" i="5"/>
  <c r="N35" i="5"/>
  <c r="N36" i="5"/>
  <c r="N37" i="5"/>
  <c r="N38" i="5"/>
  <c r="N28" i="5"/>
  <c r="N29" i="5"/>
  <c r="N33" i="5" s="1"/>
  <c r="N30" i="5"/>
  <c r="N31" i="5"/>
  <c r="N32" i="5"/>
  <c r="N22" i="5"/>
  <c r="N27" i="5" s="1"/>
  <c r="N23" i="5"/>
  <c r="N24" i="5"/>
  <c r="N25" i="5"/>
  <c r="N26" i="5"/>
  <c r="N16" i="5"/>
  <c r="N17" i="5"/>
  <c r="N18" i="5"/>
  <c r="N19" i="5"/>
  <c r="N20" i="5"/>
  <c r="N21" i="5"/>
  <c r="N10" i="5"/>
  <c r="N11" i="5"/>
  <c r="N12" i="5"/>
  <c r="N13" i="5"/>
  <c r="N14" i="5"/>
  <c r="N4" i="5"/>
  <c r="N5" i="5"/>
  <c r="N6" i="5"/>
  <c r="N7" i="5"/>
  <c r="N8" i="5"/>
  <c r="I16" i="5"/>
  <c r="I17" i="5"/>
  <c r="I18" i="5"/>
  <c r="I19" i="5"/>
  <c r="I20" i="5"/>
  <c r="I22" i="5"/>
  <c r="I23" i="5"/>
  <c r="I24" i="5"/>
  <c r="I27" i="5" s="1"/>
  <c r="I25" i="5"/>
  <c r="I26" i="5"/>
  <c r="I34" i="5"/>
  <c r="I35" i="5"/>
  <c r="I36" i="5"/>
  <c r="I37" i="5"/>
  <c r="I38" i="5"/>
  <c r="I28" i="5"/>
  <c r="I29" i="5"/>
  <c r="I30" i="5"/>
  <c r="I31" i="5"/>
  <c r="I32" i="5"/>
  <c r="I10" i="5"/>
  <c r="I15" i="5" s="1"/>
  <c r="I11" i="5"/>
  <c r="I12" i="5"/>
  <c r="I13" i="5"/>
  <c r="I14" i="5"/>
  <c r="I4" i="5"/>
  <c r="I5" i="5"/>
  <c r="I6" i="5"/>
  <c r="I7" i="5"/>
  <c r="I8" i="5"/>
  <c r="I9" i="5"/>
  <c r="D34" i="5"/>
  <c r="D39" i="5" s="1"/>
  <c r="D35" i="5"/>
  <c r="D36" i="5"/>
  <c r="D37" i="5"/>
  <c r="D38" i="5"/>
  <c r="D28" i="5"/>
  <c r="D29" i="5"/>
  <c r="D30" i="5"/>
  <c r="D31" i="5"/>
  <c r="D32" i="5"/>
  <c r="D22" i="5"/>
  <c r="D23" i="5"/>
  <c r="D24" i="5"/>
  <c r="D25" i="5"/>
  <c r="D26" i="5"/>
  <c r="D16" i="5"/>
  <c r="D21" i="5" s="1"/>
  <c r="D17" i="5"/>
  <c r="D18" i="5"/>
  <c r="D19" i="5"/>
  <c r="D20" i="5"/>
  <c r="D10" i="5"/>
  <c r="D11" i="5"/>
  <c r="D12" i="5"/>
  <c r="D13" i="5"/>
  <c r="D14" i="5"/>
  <c r="D5" i="5"/>
  <c r="D6" i="5"/>
  <c r="D7" i="5"/>
  <c r="D8" i="5"/>
  <c r="D4" i="5"/>
  <c r="X5" i="6"/>
  <c r="X20" i="7"/>
  <c r="X6" i="7"/>
  <c r="X9" i="7"/>
  <c r="X6" i="8"/>
  <c r="W20" i="5"/>
  <c r="W18" i="5"/>
  <c r="W16" i="5"/>
  <c r="W15" i="5"/>
  <c r="W20" i="4"/>
  <c r="W16" i="4"/>
  <c r="W15" i="4"/>
  <c r="W10" i="4"/>
  <c r="V14" i="6"/>
  <c r="V12" i="6"/>
  <c r="W15" i="7"/>
  <c r="V14" i="7"/>
  <c r="V12" i="7"/>
  <c r="W14" i="8"/>
  <c r="W12" i="8"/>
  <c r="X9" i="12"/>
  <c r="X19" i="14"/>
  <c r="V7" i="12"/>
  <c r="X6" i="12"/>
  <c r="S33" i="13"/>
  <c r="I33" i="13"/>
  <c r="S27" i="13"/>
  <c r="I27" i="13"/>
  <c r="S15" i="13"/>
  <c r="I15" i="13"/>
  <c r="AC39" i="14"/>
  <c r="AC39" i="13"/>
  <c r="AC39" i="10"/>
  <c r="AC39" i="9"/>
  <c r="AC39" i="8"/>
  <c r="AC39" i="4"/>
  <c r="X6" i="14"/>
  <c r="X4" i="14"/>
  <c r="W5" i="12"/>
  <c r="S39" i="13"/>
  <c r="I39" i="13"/>
  <c r="S21" i="13"/>
  <c r="I21" i="13"/>
  <c r="W15" i="13"/>
  <c r="V14" i="13"/>
  <c r="V12" i="13"/>
  <c r="V14" i="14"/>
  <c r="W15" i="15"/>
  <c r="V14" i="15"/>
  <c r="AB39" i="13"/>
  <c r="AB39" i="11"/>
  <c r="AB39" i="9"/>
  <c r="AB39" i="7"/>
  <c r="AB39" i="5"/>
  <c r="X14" i="15"/>
  <c r="X14" i="14"/>
  <c r="X12" i="8"/>
  <c r="X12" i="6"/>
  <c r="X18" i="4"/>
  <c r="X15" i="15"/>
  <c r="X16" i="4"/>
  <c r="X20" i="4"/>
  <c r="X16" i="5" l="1"/>
  <c r="I21" i="5"/>
  <c r="W17" i="5"/>
  <c r="W12" i="5"/>
  <c r="V11" i="5"/>
  <c r="I33" i="4"/>
  <c r="I21" i="4"/>
  <c r="S39" i="4"/>
  <c r="W19" i="4"/>
  <c r="V7" i="4"/>
  <c r="V15" i="4"/>
  <c r="V17" i="4"/>
  <c r="V17" i="5"/>
  <c r="V18" i="5"/>
  <c r="X9" i="5"/>
  <c r="V10" i="4"/>
  <c r="V9" i="4"/>
  <c r="D9" i="5"/>
  <c r="D33" i="5"/>
  <c r="N15" i="5"/>
  <c r="W9" i="5"/>
  <c r="W11" i="5"/>
  <c r="W10" i="5"/>
  <c r="I21" i="6"/>
  <c r="W17" i="6"/>
  <c r="W19" i="6"/>
  <c r="W15" i="6"/>
  <c r="W11" i="6"/>
  <c r="X11" i="6" s="1"/>
  <c r="W7" i="6"/>
  <c r="W8" i="6" s="1"/>
  <c r="W10" i="6"/>
  <c r="W18" i="6"/>
  <c r="N9" i="6"/>
  <c r="N27" i="8"/>
  <c r="D15" i="5"/>
  <c r="W7" i="5"/>
  <c r="V7" i="5"/>
  <c r="I15" i="4"/>
  <c r="X4" i="4"/>
  <c r="V12" i="4"/>
  <c r="V14" i="4"/>
  <c r="N39" i="6"/>
  <c r="V7" i="7"/>
  <c r="V19" i="7"/>
  <c r="N9" i="5"/>
  <c r="S27" i="5"/>
  <c r="W14" i="4"/>
  <c r="V5" i="4"/>
  <c r="W11" i="4"/>
  <c r="W12" i="4"/>
  <c r="V13" i="4"/>
  <c r="I39" i="6"/>
  <c r="I39" i="5"/>
  <c r="V6" i="5"/>
  <c r="V12" i="5"/>
  <c r="V14" i="5"/>
  <c r="D27" i="6"/>
  <c r="V7" i="6"/>
  <c r="V17" i="6"/>
  <c r="V10" i="6"/>
  <c r="X4" i="7"/>
  <c r="D27" i="5"/>
  <c r="W19" i="5"/>
  <c r="W13" i="5"/>
  <c r="W6" i="5"/>
  <c r="V19" i="5"/>
  <c r="V20" i="5"/>
  <c r="N27" i="4"/>
  <c r="W7" i="4"/>
  <c r="V16" i="6"/>
  <c r="I33" i="5"/>
  <c r="N39" i="5"/>
  <c r="V4" i="5"/>
  <c r="W6" i="4"/>
  <c r="N33" i="6"/>
  <c r="N27" i="6"/>
  <c r="N15" i="6"/>
  <c r="V5" i="7"/>
  <c r="I39" i="8"/>
  <c r="V20" i="8"/>
  <c r="V7" i="8"/>
  <c r="V15" i="8"/>
  <c r="I15" i="9"/>
  <c r="V11" i="9"/>
  <c r="N33" i="11"/>
  <c r="V7" i="11"/>
  <c r="V20" i="12"/>
  <c r="V19" i="12"/>
  <c r="V15" i="12"/>
  <c r="V14" i="12"/>
  <c r="W12" i="14"/>
  <c r="W20" i="14"/>
  <c r="W16" i="14"/>
  <c r="W18" i="14"/>
  <c r="V6" i="15"/>
  <c r="V12" i="15"/>
  <c r="V9" i="15"/>
  <c r="V11" i="15"/>
  <c r="V5" i="15"/>
  <c r="I9" i="15"/>
  <c r="V15" i="5"/>
  <c r="V15" i="6"/>
  <c r="V13" i="6"/>
  <c r="W17" i="7"/>
  <c r="V13" i="7"/>
  <c r="W11" i="7"/>
  <c r="W5" i="7"/>
  <c r="W8" i="7" s="1"/>
  <c r="V10" i="7"/>
  <c r="D9" i="7"/>
  <c r="D27" i="8"/>
  <c r="V18" i="8"/>
  <c r="W13" i="8"/>
  <c r="W5" i="8"/>
  <c r="S9" i="8"/>
  <c r="V16" i="9"/>
  <c r="D15" i="9"/>
  <c r="V10" i="9"/>
  <c r="D27" i="10"/>
  <c r="W12" i="10"/>
  <c r="W14" i="10"/>
  <c r="W16" i="10"/>
  <c r="W5" i="10"/>
  <c r="V15" i="11"/>
  <c r="V13" i="11"/>
  <c r="V6" i="11"/>
  <c r="V12" i="11"/>
  <c r="V5" i="11"/>
  <c r="W11" i="12"/>
  <c r="V12" i="12"/>
  <c r="V18" i="13"/>
  <c r="V17" i="13"/>
  <c r="W14" i="13"/>
  <c r="I21" i="14"/>
  <c r="V20" i="14"/>
  <c r="W7" i="14"/>
  <c r="W9" i="14"/>
  <c r="W10" i="14"/>
  <c r="W20" i="15"/>
  <c r="W19" i="15"/>
  <c r="AC9" i="10"/>
  <c r="W16" i="6"/>
  <c r="V4" i="6"/>
  <c r="N15" i="7"/>
  <c r="W19" i="8"/>
  <c r="W18" i="8"/>
  <c r="V13" i="8"/>
  <c r="V14" i="8"/>
  <c r="V16" i="10"/>
  <c r="V14" i="10"/>
  <c r="V6" i="10"/>
  <c r="V13" i="10"/>
  <c r="V11" i="11"/>
  <c r="V10" i="11"/>
  <c r="V18" i="12"/>
  <c r="I21" i="12"/>
  <c r="V13" i="12"/>
  <c r="V11" i="12"/>
  <c r="V5" i="12"/>
  <c r="W7" i="13"/>
  <c r="W12" i="13"/>
  <c r="W10" i="13"/>
  <c r="D33" i="14"/>
  <c r="I21" i="15"/>
  <c r="AC37" i="15"/>
  <c r="AC9" i="14"/>
  <c r="AC30" i="7"/>
  <c r="X19" i="8"/>
  <c r="V10" i="8"/>
  <c r="X12" i="10"/>
  <c r="V11" i="10"/>
  <c r="V10" i="10"/>
  <c r="V5" i="10"/>
  <c r="V20" i="11"/>
  <c r="V16" i="11"/>
  <c r="V18" i="11"/>
  <c r="N33" i="12"/>
  <c r="V7" i="13"/>
  <c r="V16" i="13"/>
  <c r="V11" i="13"/>
  <c r="V6" i="13"/>
  <c r="S21" i="14"/>
  <c r="I9" i="14"/>
  <c r="V17" i="14"/>
  <c r="V18" i="14"/>
  <c r="V10" i="15"/>
  <c r="AC35" i="7"/>
  <c r="AC39" i="7" s="1"/>
  <c r="AA39" i="7"/>
  <c r="AC16" i="6"/>
  <c r="AC35" i="6"/>
  <c r="AC39" i="6" s="1"/>
  <c r="AA39" i="6"/>
  <c r="AC30" i="5"/>
  <c r="V10" i="5"/>
  <c r="V6" i="4"/>
  <c r="W14" i="6"/>
  <c r="S15" i="7"/>
  <c r="W7" i="7"/>
  <c r="V18" i="7"/>
  <c r="D39" i="8"/>
  <c r="I27" i="8"/>
  <c r="W16" i="8"/>
  <c r="W17" i="8"/>
  <c r="W10" i="8"/>
  <c r="W9" i="8"/>
  <c r="V11" i="8"/>
  <c r="W4" i="8"/>
  <c r="V19" i="9"/>
  <c r="W14" i="9"/>
  <c r="W6" i="9"/>
  <c r="W12" i="9"/>
  <c r="X12" i="9" s="1"/>
  <c r="N39" i="11"/>
  <c r="N27" i="11"/>
  <c r="V19" i="11"/>
  <c r="I9" i="11"/>
  <c r="V4" i="11"/>
  <c r="W10" i="12"/>
  <c r="V4" i="12"/>
  <c r="D39" i="14"/>
  <c r="V10" i="14"/>
  <c r="V11" i="14"/>
  <c r="W17" i="14"/>
  <c r="S21" i="15"/>
  <c r="W17" i="15"/>
  <c r="AC9" i="15"/>
  <c r="W5" i="9"/>
  <c r="N15" i="10"/>
  <c r="V9" i="10"/>
  <c r="V19" i="10"/>
  <c r="V20" i="10"/>
  <c r="N9" i="10"/>
  <c r="I27" i="11"/>
  <c r="W15" i="11"/>
  <c r="W17" i="11"/>
  <c r="S21" i="12"/>
  <c r="S15" i="12"/>
  <c r="V17" i="12"/>
  <c r="V16" i="12"/>
  <c r="V10" i="12"/>
  <c r="W20" i="13"/>
  <c r="W19" i="13"/>
  <c r="V13" i="14"/>
  <c r="V7" i="14"/>
  <c r="V16" i="14"/>
  <c r="V9" i="14"/>
  <c r="W5" i="14"/>
  <c r="V18" i="15"/>
  <c r="V17" i="15"/>
  <c r="W12" i="15"/>
  <c r="W10" i="15"/>
  <c r="AC35" i="15"/>
  <c r="AC39" i="15" s="1"/>
  <c r="AC30" i="12"/>
  <c r="AA39" i="5"/>
  <c r="AB39" i="4"/>
  <c r="W18" i="7"/>
  <c r="I21" i="7"/>
  <c r="W14" i="7"/>
  <c r="V16" i="7"/>
  <c r="V15" i="7"/>
  <c r="W12" i="7"/>
  <c r="I33" i="8"/>
  <c r="W18" i="9"/>
  <c r="W16" i="9"/>
  <c r="W15" i="9"/>
  <c r="W7" i="9"/>
  <c r="V15" i="9"/>
  <c r="V14" i="9"/>
  <c r="V13" i="9"/>
  <c r="W11" i="9"/>
  <c r="W9" i="9"/>
  <c r="S27" i="10"/>
  <c r="W19" i="10"/>
  <c r="W17" i="10"/>
  <c r="X4" i="10"/>
  <c r="D27" i="11"/>
  <c r="S15" i="11"/>
  <c r="W16" i="11"/>
  <c r="W14" i="11"/>
  <c r="N39" i="12"/>
  <c r="I27" i="12"/>
  <c r="W13" i="12"/>
  <c r="W7" i="12"/>
  <c r="W15" i="12"/>
  <c r="W14" i="12"/>
  <c r="D33" i="13"/>
  <c r="V15" i="13"/>
  <c r="D21" i="14"/>
  <c r="D39" i="15"/>
  <c r="V13" i="15"/>
  <c r="W7" i="15"/>
  <c r="W11" i="15"/>
  <c r="W5" i="15"/>
  <c r="AC9" i="8"/>
  <c r="V9" i="6"/>
  <c r="I33" i="7"/>
  <c r="S27" i="7"/>
  <c r="W13" i="7"/>
  <c r="V17" i="8"/>
  <c r="V9" i="8"/>
  <c r="D9" i="9"/>
  <c r="D9" i="10"/>
  <c r="S33" i="11"/>
  <c r="V17" i="11"/>
  <c r="W6" i="11"/>
  <c r="W13" i="11"/>
  <c r="W9" i="11"/>
  <c r="W11" i="11"/>
  <c r="W10" i="11"/>
  <c r="W5" i="11"/>
  <c r="D27" i="12"/>
  <c r="N39" i="13"/>
  <c r="W17" i="13"/>
  <c r="W18" i="13"/>
  <c r="V5" i="13"/>
  <c r="V15" i="14"/>
  <c r="W15" i="14"/>
  <c r="W11" i="14"/>
  <c r="D21" i="15"/>
  <c r="AC35" i="12"/>
  <c r="AC39" i="12" s="1"/>
  <c r="AC38" i="11"/>
  <c r="AC39" i="11" s="1"/>
  <c r="AB39" i="10"/>
  <c r="AC35" i="5"/>
  <c r="AC39" i="5" s="1"/>
  <c r="AA39" i="4"/>
  <c r="V18" i="9"/>
  <c r="V15" i="10"/>
  <c r="W16" i="15"/>
  <c r="AA39" i="15"/>
  <c r="AB39" i="14"/>
  <c r="AA39" i="9"/>
  <c r="V7" i="9"/>
  <c r="W6" i="13"/>
  <c r="W6" i="15"/>
  <c r="AA39" i="14"/>
  <c r="AA39" i="13"/>
  <c r="AA39" i="8"/>
  <c r="W7" i="10"/>
  <c r="W13" i="13"/>
  <c r="X13" i="13" s="1"/>
  <c r="W13" i="15"/>
  <c r="W7" i="11"/>
  <c r="W28" i="6" l="1"/>
  <c r="W24" i="6"/>
  <c r="W39" i="6"/>
  <c r="W23" i="6"/>
  <c r="W31" i="6"/>
  <c r="W25" i="6"/>
  <c r="W32" i="6"/>
  <c r="W38" i="7"/>
  <c r="W35" i="7"/>
  <c r="W29" i="7"/>
  <c r="W25" i="7"/>
  <c r="W39" i="7"/>
  <c r="W34" i="7"/>
  <c r="W28" i="7"/>
  <c r="W23" i="7"/>
  <c r="X17" i="11"/>
  <c r="X11" i="11"/>
  <c r="X5" i="8"/>
  <c r="X7" i="7"/>
  <c r="X16" i="15"/>
  <c r="X9" i="6"/>
  <c r="X15" i="13"/>
  <c r="W8" i="14"/>
  <c r="W24" i="14"/>
  <c r="X5" i="14"/>
  <c r="X16" i="12"/>
  <c r="X20" i="10"/>
  <c r="W36" i="14"/>
  <c r="X19" i="11"/>
  <c r="X11" i="8"/>
  <c r="V30" i="8"/>
  <c r="W26" i="7"/>
  <c r="X6" i="13"/>
  <c r="X16" i="11"/>
  <c r="X13" i="10"/>
  <c r="X17" i="7"/>
  <c r="W36" i="7"/>
  <c r="X12" i="15"/>
  <c r="X15" i="12"/>
  <c r="X7" i="8"/>
  <c r="V26" i="8"/>
  <c r="V8" i="8"/>
  <c r="X4" i="5"/>
  <c r="V8" i="5"/>
  <c r="X20" i="5"/>
  <c r="X14" i="5"/>
  <c r="X5" i="4"/>
  <c r="V24" i="4"/>
  <c r="V8" i="4"/>
  <c r="W38" i="6"/>
  <c r="X19" i="4"/>
  <c r="X10" i="12"/>
  <c r="X11" i="4"/>
  <c r="W30" i="14"/>
  <c r="W8" i="11"/>
  <c r="W24" i="11" s="1"/>
  <c r="W35" i="11"/>
  <c r="V28" i="14"/>
  <c r="X9" i="14"/>
  <c r="X17" i="12"/>
  <c r="X19" i="10"/>
  <c r="X11" i="14"/>
  <c r="W28" i="8"/>
  <c r="X11" i="13"/>
  <c r="X20" i="11"/>
  <c r="X5" i="12"/>
  <c r="X6" i="10"/>
  <c r="V25" i="10"/>
  <c r="W26" i="14"/>
  <c r="X5" i="11"/>
  <c r="X18" i="8"/>
  <c r="V37" i="8"/>
  <c r="X13" i="6"/>
  <c r="V32" i="6"/>
  <c r="X6" i="15"/>
  <c r="X19" i="12"/>
  <c r="X20" i="8"/>
  <c r="V39" i="8"/>
  <c r="X19" i="5"/>
  <c r="V38" i="5"/>
  <c r="V31" i="5"/>
  <c r="X12" i="5"/>
  <c r="X14" i="4"/>
  <c r="W36" i="6"/>
  <c r="V37" i="5"/>
  <c r="X18" i="5"/>
  <c r="X18" i="11"/>
  <c r="X12" i="12"/>
  <c r="W34" i="14"/>
  <c r="W8" i="15"/>
  <c r="W24" i="15"/>
  <c r="X13" i="9"/>
  <c r="W31" i="7"/>
  <c r="X12" i="7"/>
  <c r="X16" i="14"/>
  <c r="X9" i="10"/>
  <c r="X10" i="14"/>
  <c r="X14" i="6"/>
  <c r="W33" i="6"/>
  <c r="X16" i="13"/>
  <c r="V8" i="10"/>
  <c r="X5" i="10"/>
  <c r="X11" i="12"/>
  <c r="X14" i="10"/>
  <c r="X4" i="6"/>
  <c r="V8" i="6"/>
  <c r="X20" i="14"/>
  <c r="X12" i="11"/>
  <c r="X15" i="6"/>
  <c r="V34" i="6"/>
  <c r="W37" i="14"/>
  <c r="X20" i="12"/>
  <c r="X10" i="6"/>
  <c r="V25" i="5"/>
  <c r="X6" i="5"/>
  <c r="W8" i="5"/>
  <c r="X12" i="4"/>
  <c r="V36" i="5"/>
  <c r="X17" i="5"/>
  <c r="X18" i="15"/>
  <c r="X10" i="8"/>
  <c r="V29" i="8"/>
  <c r="X13" i="7"/>
  <c r="V32" i="7"/>
  <c r="X7" i="4"/>
  <c r="V26" i="4"/>
  <c r="W29" i="11"/>
  <c r="W26" i="11"/>
  <c r="W8" i="13"/>
  <c r="X15" i="14"/>
  <c r="W30" i="11"/>
  <c r="X9" i="8"/>
  <c r="V28" i="8"/>
  <c r="W30" i="15"/>
  <c r="X14" i="9"/>
  <c r="V34" i="7"/>
  <c r="X15" i="7"/>
  <c r="X7" i="14"/>
  <c r="V8" i="14"/>
  <c r="V26" i="14"/>
  <c r="X6" i="4"/>
  <c r="X10" i="15"/>
  <c r="X7" i="13"/>
  <c r="V26" i="13"/>
  <c r="X10" i="10"/>
  <c r="X13" i="12"/>
  <c r="V32" i="12"/>
  <c r="X16" i="10"/>
  <c r="V35" i="10"/>
  <c r="W35" i="6"/>
  <c r="X6" i="11"/>
  <c r="X10" i="9"/>
  <c r="V34" i="5"/>
  <c r="X15" i="5"/>
  <c r="W35" i="14"/>
  <c r="X7" i="11"/>
  <c r="V26" i="11"/>
  <c r="X5" i="7"/>
  <c r="V8" i="7"/>
  <c r="V26" i="7" s="1"/>
  <c r="X14" i="11"/>
  <c r="W32" i="5"/>
  <c r="X17" i="6"/>
  <c r="V36" i="6"/>
  <c r="X23" i="4"/>
  <c r="X8" i="4"/>
  <c r="W37" i="6"/>
  <c r="X18" i="6"/>
  <c r="X19" i="6"/>
  <c r="X13" i="5"/>
  <c r="W37" i="7"/>
  <c r="W8" i="8"/>
  <c r="W24" i="8" s="1"/>
  <c r="W23" i="8"/>
  <c r="X4" i="8"/>
  <c r="X9" i="15"/>
  <c r="V28" i="15"/>
  <c r="X8" i="7"/>
  <c r="W32" i="15"/>
  <c r="X5" i="13"/>
  <c r="V8" i="13"/>
  <c r="W28" i="11"/>
  <c r="X17" i="8"/>
  <c r="V36" i="8"/>
  <c r="W26" i="15"/>
  <c r="X7" i="15"/>
  <c r="X7" i="12"/>
  <c r="W8" i="12"/>
  <c r="X15" i="9"/>
  <c r="X16" i="7"/>
  <c r="X35" i="7" s="1"/>
  <c r="V35" i="7"/>
  <c r="W29" i="15"/>
  <c r="X13" i="14"/>
  <c r="W36" i="11"/>
  <c r="W24" i="9"/>
  <c r="X5" i="9"/>
  <c r="W8" i="9"/>
  <c r="W31" i="9" s="1"/>
  <c r="X4" i="12"/>
  <c r="V23" i="12"/>
  <c r="V8" i="12"/>
  <c r="V36" i="12" s="1"/>
  <c r="X6" i="9"/>
  <c r="W35" i="8"/>
  <c r="V29" i="5"/>
  <c r="X10" i="5"/>
  <c r="X18" i="14"/>
  <c r="V37" i="14"/>
  <c r="X11" i="10"/>
  <c r="X9" i="9"/>
  <c r="W33" i="13"/>
  <c r="X14" i="13"/>
  <c r="X13" i="11"/>
  <c r="V32" i="11"/>
  <c r="X10" i="7"/>
  <c r="X29" i="7" s="1"/>
  <c r="V29" i="7"/>
  <c r="W39" i="14"/>
  <c r="X16" i="8"/>
  <c r="W38" i="5"/>
  <c r="V26" i="6"/>
  <c r="X7" i="6"/>
  <c r="W29" i="6"/>
  <c r="W29" i="5"/>
  <c r="X11" i="5"/>
  <c r="V30" i="5"/>
  <c r="X18" i="7"/>
  <c r="X37" i="7" s="1"/>
  <c r="V37" i="7"/>
  <c r="W29" i="14"/>
  <c r="V34" i="8"/>
  <c r="X15" i="8"/>
  <c r="W8" i="4"/>
  <c r="X18" i="9"/>
  <c r="W32" i="13"/>
  <c r="W37" i="13"/>
  <c r="W32" i="7"/>
  <c r="W32" i="12"/>
  <c r="W26" i="9"/>
  <c r="X14" i="7"/>
  <c r="W33" i="7"/>
  <c r="W31" i="15"/>
  <c r="W38" i="13"/>
  <c r="W34" i="11"/>
  <c r="W29" i="12"/>
  <c r="W33" i="9"/>
  <c r="X17" i="14"/>
  <c r="V36" i="14"/>
  <c r="X18" i="12"/>
  <c r="V37" i="12"/>
  <c r="X14" i="8"/>
  <c r="V33" i="8"/>
  <c r="X19" i="15"/>
  <c r="W38" i="15"/>
  <c r="X17" i="13"/>
  <c r="X15" i="11"/>
  <c r="X16" i="9"/>
  <c r="W24" i="7"/>
  <c r="X5" i="15"/>
  <c r="V24" i="15"/>
  <c r="V8" i="15"/>
  <c r="V29" i="15" s="1"/>
  <c r="W31" i="14"/>
  <c r="X12" i="14"/>
  <c r="X11" i="9"/>
  <c r="X16" i="6"/>
  <c r="V35" i="6"/>
  <c r="X13" i="4"/>
  <c r="V32" i="4"/>
  <c r="V26" i="5"/>
  <c r="X7" i="5"/>
  <c r="W26" i="6"/>
  <c r="W30" i="5"/>
  <c r="X9" i="4"/>
  <c r="X28" i="4" s="1"/>
  <c r="V28" i="4"/>
  <c r="X17" i="4"/>
  <c r="V36" i="4"/>
  <c r="W31" i="5"/>
  <c r="W35" i="9"/>
  <c r="W31" i="13"/>
  <c r="X12" i="13"/>
  <c r="X14" i="12"/>
  <c r="V33" i="12"/>
  <c r="W34" i="6"/>
  <c r="X15" i="10"/>
  <c r="V34" i="10"/>
  <c r="W25" i="15"/>
  <c r="X7" i="9"/>
  <c r="V8" i="9"/>
  <c r="V35" i="9" s="1"/>
  <c r="W32" i="11"/>
  <c r="X13" i="15"/>
  <c r="V32" i="15"/>
  <c r="X7" i="10"/>
  <c r="W36" i="13"/>
  <c r="W25" i="11"/>
  <c r="W34" i="9"/>
  <c r="X17" i="15"/>
  <c r="V36" i="15"/>
  <c r="X20" i="13"/>
  <c r="W39" i="13"/>
  <c r="W36" i="15"/>
  <c r="X4" i="11"/>
  <c r="V23" i="11"/>
  <c r="V8" i="11"/>
  <c r="X19" i="9"/>
  <c r="X9" i="11"/>
  <c r="X17" i="10"/>
  <c r="W29" i="13"/>
  <c r="X10" i="13"/>
  <c r="X10" i="11"/>
  <c r="V29" i="11"/>
  <c r="X13" i="8"/>
  <c r="V32" i="8"/>
  <c r="X20" i="15"/>
  <c r="W39" i="15"/>
  <c r="X18" i="13"/>
  <c r="V37" i="13"/>
  <c r="W8" i="10"/>
  <c r="W26" i="10" s="1"/>
  <c r="W30" i="7"/>
  <c r="X11" i="7"/>
  <c r="X30" i="7" s="1"/>
  <c r="X11" i="15"/>
  <c r="V30" i="15"/>
  <c r="X19" i="13"/>
  <c r="W26" i="4"/>
  <c r="W31" i="4"/>
  <c r="V38" i="7"/>
  <c r="X19" i="7"/>
  <c r="X38" i="7" s="1"/>
  <c r="W26" i="5"/>
  <c r="W30" i="6"/>
  <c r="W28" i="5"/>
  <c r="V29" i="4"/>
  <c r="X10" i="4"/>
  <c r="X29" i="4" s="1"/>
  <c r="V34" i="4"/>
  <c r="X15" i="4"/>
  <c r="X34" i="4" s="1"/>
  <c r="W36" i="5"/>
  <c r="X37" i="15" l="1"/>
  <c r="W24" i="10"/>
  <c r="V28" i="11"/>
  <c r="V33" i="11"/>
  <c r="X8" i="15"/>
  <c r="W36" i="4"/>
  <c r="W37" i="4"/>
  <c r="W35" i="4"/>
  <c r="W23" i="4"/>
  <c r="W29" i="4"/>
  <c r="W34" i="4"/>
  <c r="W24" i="4"/>
  <c r="W39" i="4"/>
  <c r="W28" i="4"/>
  <c r="W32" i="4"/>
  <c r="V27" i="12"/>
  <c r="W25" i="12"/>
  <c r="W28" i="12"/>
  <c r="W31" i="12"/>
  <c r="W38" i="12"/>
  <c r="W35" i="12"/>
  <c r="W36" i="12"/>
  <c r="W39" i="12"/>
  <c r="W23" i="12"/>
  <c r="W27" i="12" s="1"/>
  <c r="W37" i="12"/>
  <c r="W24" i="12"/>
  <c r="V39" i="13"/>
  <c r="V28" i="13"/>
  <c r="V29" i="13"/>
  <c r="V38" i="13"/>
  <c r="V31" i="13"/>
  <c r="V23" i="13"/>
  <c r="V32" i="13"/>
  <c r="V33" i="13"/>
  <c r="X8" i="8"/>
  <c r="X23" i="8"/>
  <c r="X37" i="4"/>
  <c r="X39" i="4"/>
  <c r="X35" i="4"/>
  <c r="X24" i="7"/>
  <c r="V25" i="11"/>
  <c r="W34" i="12"/>
  <c r="W30" i="13"/>
  <c r="W23" i="13"/>
  <c r="W24" i="13"/>
  <c r="W35" i="13"/>
  <c r="W28" i="13"/>
  <c r="W34" i="13"/>
  <c r="X29" i="8"/>
  <c r="W23" i="5"/>
  <c r="W34" i="5"/>
  <c r="W24" i="5"/>
  <c r="W37" i="5"/>
  <c r="W35" i="5"/>
  <c r="W33" i="5"/>
  <c r="W39" i="5"/>
  <c r="V38" i="6"/>
  <c r="V31" i="6"/>
  <c r="V33" i="6"/>
  <c r="V37" i="6"/>
  <c r="V25" i="6"/>
  <c r="V39" i="6"/>
  <c r="V30" i="6"/>
  <c r="V24" i="6"/>
  <c r="V31" i="10"/>
  <c r="V36" i="10"/>
  <c r="V37" i="10"/>
  <c r="V23" i="10"/>
  <c r="V26" i="10"/>
  <c r="V28" i="10"/>
  <c r="W33" i="12"/>
  <c r="V25" i="15"/>
  <c r="X30" i="4"/>
  <c r="V37" i="4"/>
  <c r="V30" i="4"/>
  <c r="V35" i="4"/>
  <c r="V39" i="4"/>
  <c r="V23" i="4"/>
  <c r="V38" i="4"/>
  <c r="V28" i="5"/>
  <c r="V24" i="5"/>
  <c r="V32" i="5"/>
  <c r="V35" i="5"/>
  <c r="X31" i="15"/>
  <c r="V32" i="10"/>
  <c r="V35" i="12"/>
  <c r="V34" i="13"/>
  <c r="X8" i="12"/>
  <c r="X23" i="12"/>
  <c r="X8" i="11"/>
  <c r="X35" i="11" s="1"/>
  <c r="V30" i="9"/>
  <c r="W36" i="9"/>
  <c r="W38" i="9"/>
  <c r="W39" i="9"/>
  <c r="W23" i="9"/>
  <c r="W29" i="9"/>
  <c r="W32" i="9"/>
  <c r="X26" i="15"/>
  <c r="W34" i="8"/>
  <c r="W39" i="8"/>
  <c r="W31" i="8"/>
  <c r="W30" i="8"/>
  <c r="W26" i="8"/>
  <c r="W25" i="8"/>
  <c r="W33" i="8"/>
  <c r="V38" i="14"/>
  <c r="V33" i="14"/>
  <c r="V23" i="14"/>
  <c r="V24" i="14"/>
  <c r="V31" i="14"/>
  <c r="V25" i="14"/>
  <c r="V37" i="15"/>
  <c r="V33" i="10"/>
  <c r="V35" i="13"/>
  <c r="V35" i="14"/>
  <c r="W28" i="15"/>
  <c r="W37" i="15"/>
  <c r="W33" i="15"/>
  <c r="W34" i="15"/>
  <c r="W23" i="15"/>
  <c r="W27" i="15" s="1"/>
  <c r="X38" i="5"/>
  <c r="W30" i="9"/>
  <c r="V29" i="12"/>
  <c r="X24" i="4"/>
  <c r="X27" i="4" s="1"/>
  <c r="V31" i="8"/>
  <c r="V23" i="8"/>
  <c r="V27" i="8" s="1"/>
  <c r="V24" i="8"/>
  <c r="V38" i="8"/>
  <c r="V25" i="8"/>
  <c r="V35" i="8"/>
  <c r="X36" i="7"/>
  <c r="W26" i="13"/>
  <c r="X30" i="8"/>
  <c r="X24" i="14"/>
  <c r="X8" i="14"/>
  <c r="V28" i="6"/>
  <c r="V30" i="11"/>
  <c r="W27" i="6"/>
  <c r="V24" i="9"/>
  <c r="V39" i="9"/>
  <c r="V23" i="9"/>
  <c r="V28" i="9"/>
  <c r="V31" i="9"/>
  <c r="V36" i="9"/>
  <c r="V25" i="9"/>
  <c r="X34" i="8"/>
  <c r="X26" i="12"/>
  <c r="X8" i="5"/>
  <c r="X36" i="5" s="1"/>
  <c r="X35" i="12"/>
  <c r="V26" i="9"/>
  <c r="X33" i="8"/>
  <c r="X8" i="9"/>
  <c r="X30" i="9" s="1"/>
  <c r="V34" i="9"/>
  <c r="X28" i="7"/>
  <c r="X39" i="7"/>
  <c r="X25" i="7"/>
  <c r="X28" i="8"/>
  <c r="V29" i="6"/>
  <c r="V31" i="11"/>
  <c r="X24" i="12"/>
  <c r="V30" i="14"/>
  <c r="X29" i="12"/>
  <c r="X33" i="5"/>
  <c r="W32" i="8"/>
  <c r="V38" i="11"/>
  <c r="X24" i="13"/>
  <c r="X8" i="13"/>
  <c r="W35" i="10"/>
  <c r="X34" i="13"/>
  <c r="V34" i="11"/>
  <c r="X23" i="7"/>
  <c r="X35" i="10"/>
  <c r="X29" i="15"/>
  <c r="X34" i="7"/>
  <c r="X26" i="4"/>
  <c r="V30" i="12"/>
  <c r="X31" i="7"/>
  <c r="W25" i="4"/>
  <c r="V33" i="4"/>
  <c r="X39" i="8"/>
  <c r="X37" i="8"/>
  <c r="V24" i="12"/>
  <c r="V38" i="10"/>
  <c r="W38" i="4"/>
  <c r="V33" i="5"/>
  <c r="X26" i="8"/>
  <c r="W33" i="10"/>
  <c r="V35" i="11"/>
  <c r="W38" i="14"/>
  <c r="W23" i="14"/>
  <c r="W27" i="14" s="1"/>
  <c r="W33" i="14"/>
  <c r="W32" i="14"/>
  <c r="W25" i="14"/>
  <c r="W35" i="15"/>
  <c r="V36" i="11"/>
  <c r="W38" i="10"/>
  <c r="W27" i="8"/>
  <c r="X8" i="6"/>
  <c r="X26" i="6" s="1"/>
  <c r="X24" i="8"/>
  <c r="X35" i="8"/>
  <c r="W25" i="9"/>
  <c r="X8" i="10"/>
  <c r="X36" i="8"/>
  <c r="X25" i="4"/>
  <c r="X34" i="14"/>
  <c r="W25" i="5"/>
  <c r="X39" i="14"/>
  <c r="X30" i="12"/>
  <c r="W29" i="8"/>
  <c r="V31" i="12"/>
  <c r="X33" i="4"/>
  <c r="V38" i="12"/>
  <c r="W31" i="10"/>
  <c r="V39" i="11"/>
  <c r="X38" i="10"/>
  <c r="W37" i="11"/>
  <c r="W38" i="11"/>
  <c r="W39" i="11"/>
  <c r="W23" i="11"/>
  <c r="W27" i="11" s="1"/>
  <c r="W31" i="11"/>
  <c r="X38" i="4"/>
  <c r="V34" i="12"/>
  <c r="W30" i="12"/>
  <c r="W37" i="9"/>
  <c r="X35" i="15"/>
  <c r="X33" i="12"/>
  <c r="W36" i="10"/>
  <c r="X37" i="5"/>
  <c r="X30" i="15"/>
  <c r="V38" i="9"/>
  <c r="V34" i="15"/>
  <c r="V26" i="15"/>
  <c r="V38" i="15"/>
  <c r="V23" i="15"/>
  <c r="V27" i="15" s="1"/>
  <c r="V39" i="15"/>
  <c r="V35" i="15"/>
  <c r="V33" i="15"/>
  <c r="V36" i="13"/>
  <c r="V37" i="9"/>
  <c r="V30" i="10"/>
  <c r="V32" i="14"/>
  <c r="X28" i="15"/>
  <c r="V24" i="7"/>
  <c r="V29" i="9"/>
  <c r="X32" i="12"/>
  <c r="V25" i="4"/>
  <c r="V33" i="9"/>
  <c r="V34" i="14"/>
  <c r="X32" i="7"/>
  <c r="V31" i="4"/>
  <c r="V39" i="12"/>
  <c r="V39" i="14"/>
  <c r="V24" i="10"/>
  <c r="X29" i="14"/>
  <c r="V32" i="9"/>
  <c r="X31" i="12"/>
  <c r="W33" i="4"/>
  <c r="X38" i="12"/>
  <c r="V39" i="5"/>
  <c r="X34" i="12"/>
  <c r="W28" i="14"/>
  <c r="V25" i="13"/>
  <c r="V39" i="10"/>
  <c r="W28" i="9"/>
  <c r="W27" i="7"/>
  <c r="W28" i="10"/>
  <c r="W29" i="10"/>
  <c r="W30" i="10"/>
  <c r="W32" i="10"/>
  <c r="W34" i="10"/>
  <c r="W37" i="10"/>
  <c r="W39" i="10"/>
  <c r="W23" i="10"/>
  <c r="W25" i="10"/>
  <c r="X37" i="14"/>
  <c r="X26" i="5"/>
  <c r="X39" i="15"/>
  <c r="X37" i="12"/>
  <c r="X32" i="8"/>
  <c r="X36" i="15"/>
  <c r="X32" i="15"/>
  <c r="X36" i="4"/>
  <c r="X32" i="4"/>
  <c r="X33" i="7"/>
  <c r="X30" i="10"/>
  <c r="V25" i="12"/>
  <c r="V28" i="12"/>
  <c r="V26" i="12"/>
  <c r="W26" i="12"/>
  <c r="V24" i="13"/>
  <c r="W37" i="8"/>
  <c r="V31" i="7"/>
  <c r="V25" i="7"/>
  <c r="V33" i="7"/>
  <c r="V23" i="7"/>
  <c r="V27" i="7" s="1"/>
  <c r="V30" i="7"/>
  <c r="V36" i="7"/>
  <c r="V28" i="7"/>
  <c r="V39" i="7"/>
  <c r="V29" i="10"/>
  <c r="W36" i="8"/>
  <c r="W25" i="13"/>
  <c r="X31" i="4"/>
  <c r="X39" i="12"/>
  <c r="V23" i="6"/>
  <c r="V27" i="6" s="1"/>
  <c r="X24" i="10"/>
  <c r="V29" i="14"/>
  <c r="X32" i="9"/>
  <c r="V37" i="11"/>
  <c r="X25" i="15"/>
  <c r="V24" i="11"/>
  <c r="V27" i="11" s="1"/>
  <c r="V30" i="13"/>
  <c r="X36" i="12"/>
  <c r="W30" i="4"/>
  <c r="V23" i="5"/>
  <c r="V27" i="5" s="1"/>
  <c r="V31" i="15"/>
  <c r="W38" i="8"/>
  <c r="X25" i="13"/>
  <c r="W33" i="11"/>
  <c r="X26" i="7"/>
  <c r="X33" i="9" l="1"/>
  <c r="X37" i="10"/>
  <c r="X23" i="10"/>
  <c r="X31" i="10"/>
  <c r="X24" i="9"/>
  <c r="X25" i="14"/>
  <c r="X23" i="14"/>
  <c r="X33" i="14"/>
  <c r="X38" i="14"/>
  <c r="X32" i="6"/>
  <c r="X23" i="11"/>
  <c r="X37" i="11"/>
  <c r="W27" i="4"/>
  <c r="X25" i="5"/>
  <c r="X25" i="9"/>
  <c r="X39" i="5"/>
  <c r="X28" i="9"/>
  <c r="X23" i="6"/>
  <c r="X34" i="5"/>
  <c r="X23" i="13"/>
  <c r="X28" i="13"/>
  <c r="X32" i="13"/>
  <c r="X26" i="14"/>
  <c r="X33" i="13"/>
  <c r="X23" i="5"/>
  <c r="V27" i="9"/>
  <c r="X34" i="6"/>
  <c r="X26" i="13"/>
  <c r="X29" i="5"/>
  <c r="X29" i="13"/>
  <c r="X32" i="10"/>
  <c r="X31" i="11"/>
  <c r="X32" i="5"/>
  <c r="X36" i="6"/>
  <c r="X35" i="13"/>
  <c r="X26" i="11"/>
  <c r="X32" i="11"/>
  <c r="X25" i="11"/>
  <c r="X28" i="10"/>
  <c r="V27" i="13"/>
  <c r="X38" i="9"/>
  <c r="X29" i="6"/>
  <c r="X27" i="7"/>
  <c r="X29" i="11"/>
  <c r="X35" i="9"/>
  <c r="V27" i="10"/>
  <c r="W27" i="13"/>
  <c r="X36" i="14"/>
  <c r="X31" i="6"/>
  <c r="X39" i="6"/>
  <c r="X25" i="6"/>
  <c r="X24" i="6"/>
  <c r="X30" i="6"/>
  <c r="X35" i="6"/>
  <c r="X34" i="11"/>
  <c r="X38" i="11"/>
  <c r="X39" i="10"/>
  <c r="X37" i="9"/>
  <c r="X39" i="11"/>
  <c r="X34" i="10"/>
  <c r="X33" i="11"/>
  <c r="X26" i="10"/>
  <c r="X34" i="9"/>
  <c r="X30" i="11"/>
  <c r="X35" i="14"/>
  <c r="X25" i="12"/>
  <c r="X27" i="12" s="1"/>
  <c r="X28" i="12"/>
  <c r="X28" i="14"/>
  <c r="X27" i="8"/>
  <c r="X23" i="15"/>
  <c r="X33" i="15"/>
  <c r="X34" i="15"/>
  <c r="X33" i="6"/>
  <c r="X23" i="9"/>
  <c r="X36" i="9"/>
  <c r="X39" i="9"/>
  <c r="X31" i="9"/>
  <c r="X29" i="9"/>
  <c r="X36" i="11"/>
  <c r="W27" i="10"/>
  <c r="X24" i="11"/>
  <c r="X38" i="6"/>
  <c r="X36" i="10"/>
  <c r="X28" i="6"/>
  <c r="X33" i="10"/>
  <c r="X30" i="14"/>
  <c r="W27" i="9"/>
  <c r="X31" i="13"/>
  <c r="X30" i="13"/>
  <c r="W27" i="5"/>
  <c r="X31" i="8"/>
  <c r="X25" i="8"/>
  <c r="X38" i="8"/>
  <c r="X24" i="15"/>
  <c r="X38" i="15"/>
  <c r="X24" i="5"/>
  <c r="X28" i="5"/>
  <c r="X35" i="5"/>
  <c r="X30" i="5"/>
  <c r="X31" i="5"/>
  <c r="X32" i="14"/>
  <c r="X36" i="13"/>
  <c r="X28" i="11"/>
  <c r="X37" i="6"/>
  <c r="X39" i="13"/>
  <c r="X37" i="13"/>
  <c r="X31" i="14"/>
  <c r="X38" i="13"/>
  <c r="X25" i="10"/>
  <c r="V27" i="14"/>
  <c r="X26" i="9"/>
  <c r="V27" i="4"/>
  <c r="X29" i="10"/>
  <c r="X27" i="15" l="1"/>
  <c r="X27" i="14"/>
  <c r="X27" i="13"/>
  <c r="X27" i="11"/>
  <c r="X27" i="10"/>
  <c r="X27" i="6"/>
  <c r="X27" i="9"/>
  <c r="X27" i="5"/>
</calcChain>
</file>

<file path=xl/comments1.xml><?xml version="1.0" encoding="utf-8"?>
<comments xmlns="http://schemas.openxmlformats.org/spreadsheetml/2006/main">
  <authors>
    <author>kouiki</author>
  </authors>
  <commentList>
    <comment ref="Q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佐野　元二</t>
        </r>
      </text>
    </comment>
    <comment ref="AB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廣瀬</t>
        </r>
      </text>
    </comment>
    <comment ref="AA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佐野</t>
        </r>
      </text>
    </comment>
    <comment ref="M1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廣瀬　千壽子</t>
        </r>
      </text>
    </comment>
  </commentList>
</comments>
</file>

<file path=xl/sharedStrings.xml><?xml version="1.0" encoding="utf-8"?>
<sst xmlns="http://schemas.openxmlformats.org/spreadsheetml/2006/main" count="1320" uniqueCount="45">
  <si>
    <t>年齢</t>
    <rPh sb="0" eb="2">
      <t>ネンレイ</t>
    </rPh>
    <phoneticPr fontId="3"/>
  </si>
  <si>
    <t>男性</t>
    <rPh sb="0" eb="2">
      <t>ダンセイ</t>
    </rPh>
    <phoneticPr fontId="3"/>
  </si>
  <si>
    <t>女性</t>
    <rPh sb="0" eb="2">
      <t>ジョセイ</t>
    </rPh>
    <phoneticPr fontId="3"/>
  </si>
  <si>
    <t>合計</t>
    <rPh sb="0" eb="2">
      <t>ゴウケイ</t>
    </rPh>
    <phoneticPr fontId="3"/>
  </si>
  <si>
    <t>0～14歳</t>
    <rPh sb="4" eb="5">
      <t>サイ</t>
    </rPh>
    <phoneticPr fontId="3"/>
  </si>
  <si>
    <t>15～64歳</t>
    <rPh sb="5" eb="6">
      <t>サイ</t>
    </rPh>
    <phoneticPr fontId="3"/>
  </si>
  <si>
    <t>65～74歳</t>
    <rPh sb="5" eb="6">
      <t>サイ</t>
    </rPh>
    <phoneticPr fontId="3"/>
  </si>
  <si>
    <t>75歳～</t>
    <rPh sb="2" eb="3">
      <t>サイ</t>
    </rPh>
    <phoneticPr fontId="3"/>
  </si>
  <si>
    <t>40～64歳</t>
    <rPh sb="5" eb="6">
      <t>サイ</t>
    </rPh>
    <phoneticPr fontId="3"/>
  </si>
  <si>
    <t>40歳以上</t>
    <rPh sb="2" eb="3">
      <t>サイ</t>
    </rPh>
    <rPh sb="3" eb="5">
      <t>イジョウ</t>
    </rPh>
    <phoneticPr fontId="3"/>
  </si>
  <si>
    <t>50歳以上</t>
    <rPh sb="2" eb="3">
      <t>サイ</t>
    </rPh>
    <rPh sb="3" eb="5">
      <t>イジョウ</t>
    </rPh>
    <phoneticPr fontId="3"/>
  </si>
  <si>
    <t>60歳以上</t>
    <rPh sb="2" eb="3">
      <t>サイ</t>
    </rPh>
    <rPh sb="3" eb="5">
      <t>イジョウ</t>
    </rPh>
    <phoneticPr fontId="3"/>
  </si>
  <si>
    <t>65歳以上</t>
    <rPh sb="2" eb="3">
      <t>サイ</t>
    </rPh>
    <rPh sb="3" eb="5">
      <t>イジョウ</t>
    </rPh>
    <phoneticPr fontId="3"/>
  </si>
  <si>
    <t>70歳以上</t>
    <rPh sb="2" eb="3">
      <t>サイ</t>
    </rPh>
    <rPh sb="3" eb="5">
      <t>イジョウ</t>
    </rPh>
    <phoneticPr fontId="3"/>
  </si>
  <si>
    <t>75歳以上</t>
    <rPh sb="2" eb="3">
      <t>サイ</t>
    </rPh>
    <rPh sb="3" eb="5">
      <t>イジョウ</t>
    </rPh>
    <phoneticPr fontId="3"/>
  </si>
  <si>
    <t>80歳以上</t>
    <rPh sb="2" eb="3">
      <t>サイ</t>
    </rPh>
    <rPh sb="3" eb="5">
      <t>イジョウ</t>
    </rPh>
    <phoneticPr fontId="3"/>
  </si>
  <si>
    <t>85歳以上</t>
    <rPh sb="2" eb="3">
      <t>サイ</t>
    </rPh>
    <rPh sb="3" eb="5">
      <t>イジョウ</t>
    </rPh>
    <phoneticPr fontId="3"/>
  </si>
  <si>
    <t>90歳以上</t>
    <rPh sb="2" eb="3">
      <t>サイ</t>
    </rPh>
    <rPh sb="3" eb="5">
      <t>イジョウ</t>
    </rPh>
    <phoneticPr fontId="3"/>
  </si>
  <si>
    <t>95歳以上</t>
    <rPh sb="2" eb="3">
      <t>サイ</t>
    </rPh>
    <rPh sb="3" eb="5">
      <t>イジョウ</t>
    </rPh>
    <phoneticPr fontId="3"/>
  </si>
  <si>
    <t>100歳以上</t>
    <rPh sb="3" eb="4">
      <t>サイ</t>
    </rPh>
    <rPh sb="4" eb="6">
      <t>イジョウ</t>
    </rPh>
    <phoneticPr fontId="3"/>
  </si>
  <si>
    <t>年齢別人口集計表</t>
    <rPh sb="0" eb="2">
      <t>ネンレイ</t>
    </rPh>
    <rPh sb="2" eb="3">
      <t>ベツ</t>
    </rPh>
    <rPh sb="3" eb="5">
      <t>ジンコウ</t>
    </rPh>
    <rPh sb="5" eb="7">
      <t>シュウケイ</t>
    </rPh>
    <rPh sb="7" eb="8">
      <t>ヒョウ</t>
    </rPh>
    <phoneticPr fontId="3"/>
  </si>
  <si>
    <t>年齢</t>
  </si>
  <si>
    <t>男性</t>
  </si>
  <si>
    <t>女性</t>
  </si>
  <si>
    <t>合計</t>
  </si>
  <si>
    <t>0～14歳</t>
  </si>
  <si>
    <t>15～64歳</t>
  </si>
  <si>
    <t>竹田地区</t>
    <rPh sb="0" eb="2">
      <t>タケタ</t>
    </rPh>
    <rPh sb="2" eb="4">
      <t>チク</t>
    </rPh>
    <phoneticPr fontId="3"/>
  </si>
  <si>
    <t>荻地区</t>
    <rPh sb="0" eb="1">
      <t>オギ</t>
    </rPh>
    <rPh sb="1" eb="3">
      <t>チク</t>
    </rPh>
    <phoneticPr fontId="3"/>
  </si>
  <si>
    <t>久住地区</t>
    <rPh sb="0" eb="2">
      <t>クジュウ</t>
    </rPh>
    <rPh sb="2" eb="4">
      <t>チク</t>
    </rPh>
    <phoneticPr fontId="3"/>
  </si>
  <si>
    <t>直入地区</t>
    <rPh sb="0" eb="2">
      <t>ナオイリ</t>
    </rPh>
    <rPh sb="2" eb="4">
      <t>チク</t>
    </rPh>
    <phoneticPr fontId="3"/>
  </si>
  <si>
    <t>65～74歳</t>
    <phoneticPr fontId="3"/>
  </si>
  <si>
    <t>65～74歳</t>
    <phoneticPr fontId="3"/>
  </si>
  <si>
    <t>平成19年4月30日現在</t>
    <rPh sb="0" eb="2">
      <t>ヘイセイ</t>
    </rPh>
    <rPh sb="4" eb="5">
      <t>ネン</t>
    </rPh>
    <rPh sb="6" eb="7">
      <t>ガツ</t>
    </rPh>
    <rPh sb="9" eb="10">
      <t>ニチ</t>
    </rPh>
    <rPh sb="10" eb="12">
      <t>ゲンザイ</t>
    </rPh>
    <phoneticPr fontId="3"/>
  </si>
  <si>
    <t>平成19年5月31日現在</t>
    <rPh sb="0" eb="2">
      <t>ヘイセイ</t>
    </rPh>
    <rPh sb="4" eb="5">
      <t>ネン</t>
    </rPh>
    <rPh sb="6" eb="7">
      <t>ガツ</t>
    </rPh>
    <rPh sb="9" eb="10">
      <t>ニチ</t>
    </rPh>
    <rPh sb="10" eb="12">
      <t>ゲンザイ</t>
    </rPh>
    <phoneticPr fontId="3"/>
  </si>
  <si>
    <t>平成19年6月30日現在</t>
    <rPh sb="0" eb="2">
      <t>ヘイセイ</t>
    </rPh>
    <rPh sb="4" eb="5">
      <t>ネン</t>
    </rPh>
    <rPh sb="6" eb="7">
      <t>ガツ</t>
    </rPh>
    <rPh sb="9" eb="10">
      <t>ニチ</t>
    </rPh>
    <rPh sb="10" eb="12">
      <t>ゲンザイ</t>
    </rPh>
    <phoneticPr fontId="3"/>
  </si>
  <si>
    <t>平成19年7月31日現在</t>
    <rPh sb="0" eb="2">
      <t>ヘイセイ</t>
    </rPh>
    <rPh sb="4" eb="5">
      <t>ネン</t>
    </rPh>
    <rPh sb="6" eb="7">
      <t>ガツ</t>
    </rPh>
    <rPh sb="9" eb="10">
      <t>ニチ</t>
    </rPh>
    <rPh sb="10" eb="12">
      <t>ゲンザイ</t>
    </rPh>
    <phoneticPr fontId="3"/>
  </si>
  <si>
    <t>平成19年8月31日現在</t>
    <rPh sb="0" eb="2">
      <t>ヘイセイ</t>
    </rPh>
    <rPh sb="4" eb="5">
      <t>ネン</t>
    </rPh>
    <rPh sb="6" eb="7">
      <t>ガツ</t>
    </rPh>
    <rPh sb="9" eb="10">
      <t>ニチ</t>
    </rPh>
    <rPh sb="10" eb="12">
      <t>ゲンザイ</t>
    </rPh>
    <phoneticPr fontId="3"/>
  </si>
  <si>
    <t>平成19年9月30日現在</t>
    <rPh sb="0" eb="2">
      <t>ヘイセイ</t>
    </rPh>
    <rPh sb="4" eb="5">
      <t>ネン</t>
    </rPh>
    <rPh sb="6" eb="7">
      <t>ガツ</t>
    </rPh>
    <rPh sb="9" eb="10">
      <t>ニチ</t>
    </rPh>
    <rPh sb="10" eb="12">
      <t>ゲンザイ</t>
    </rPh>
    <phoneticPr fontId="3"/>
  </si>
  <si>
    <t>平成19年10月31日現在</t>
    <rPh sb="0" eb="2">
      <t>ヘイセイ</t>
    </rPh>
    <rPh sb="4" eb="5">
      <t>ネン</t>
    </rPh>
    <rPh sb="7" eb="8">
      <t>ガツ</t>
    </rPh>
    <rPh sb="10" eb="11">
      <t>ニチ</t>
    </rPh>
    <rPh sb="11" eb="13">
      <t>ゲンザイ</t>
    </rPh>
    <phoneticPr fontId="3"/>
  </si>
  <si>
    <t>平成19年11月30日現在</t>
    <rPh sb="0" eb="2">
      <t>ヘイセイ</t>
    </rPh>
    <rPh sb="4" eb="5">
      <t>ネン</t>
    </rPh>
    <rPh sb="7" eb="8">
      <t>ガツ</t>
    </rPh>
    <rPh sb="10" eb="11">
      <t>ニチ</t>
    </rPh>
    <rPh sb="11" eb="13">
      <t>ゲンザイ</t>
    </rPh>
    <phoneticPr fontId="3"/>
  </si>
  <si>
    <t>平成20年1月31日現在</t>
    <rPh sb="6" eb="7">
      <t>ガツ</t>
    </rPh>
    <rPh sb="9" eb="10">
      <t>ニチ</t>
    </rPh>
    <rPh sb="10" eb="12">
      <t>ゲンザイ</t>
    </rPh>
    <phoneticPr fontId="3"/>
  </si>
  <si>
    <t>平成20年3月31日現在</t>
    <rPh sb="6" eb="7">
      <t>ガツ</t>
    </rPh>
    <rPh sb="9" eb="10">
      <t>ニチ</t>
    </rPh>
    <rPh sb="10" eb="12">
      <t>ゲンザイ</t>
    </rPh>
    <phoneticPr fontId="3"/>
  </si>
  <si>
    <t>平成19年12月31日現在</t>
    <rPh sb="7" eb="8">
      <t>ガツ</t>
    </rPh>
    <rPh sb="10" eb="11">
      <t>ニチ</t>
    </rPh>
    <rPh sb="11" eb="13">
      <t>ゲンザイ</t>
    </rPh>
    <phoneticPr fontId="3"/>
  </si>
  <si>
    <t>平成20年2月29日現在</t>
    <rPh sb="6" eb="7">
      <t>ガツ</t>
    </rPh>
    <rPh sb="9" eb="10">
      <t>ニチ</t>
    </rPh>
    <rPh sb="10" eb="12">
      <t>ゲンザイ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</si>
</sst>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1"/>
      <color indexed="10"/>
      <name val="ＭＳ 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48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38" fontId="2" fillId="0" borderId="0" applyFont="0" applyFill="0" applyBorder="0" applyAlignment="0" applyProtection="0"/>
  </cellStyleXfs>
  <cellXfs count="35">
    <xf numFmtId="0" fontId="0" fillId="0" borderId="0" xfId="0"/>
    <xf numFmtId="176" fontId="0" fillId="0" borderId="0" xfId="0" applyNumberFormat="1"/>
    <xf numFmtId="38" fontId="0" fillId="0" borderId="0" xfId="0" applyNumberFormat="1"/>
    <xf numFmtId="0" fontId="0" fillId="0" borderId="1" xfId="0" applyBorder="1"/>
    <xf numFmtId="0" fontId="4" fillId="2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0" borderId="0" xfId="0" applyFont="1"/>
    <xf numFmtId="0" fontId="4" fillId="2" borderId="1" xfId="0" applyFont="1" applyFill="1" applyBorder="1"/>
    <xf numFmtId="38" fontId="4" fillId="2" borderId="1" xfId="1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38" fontId="5" fillId="0" borderId="1" xfId="1" applyFont="1" applyBorder="1"/>
    <xf numFmtId="38" fontId="5" fillId="4" borderId="1" xfId="1" applyFont="1" applyFill="1" applyBorder="1"/>
    <xf numFmtId="38" fontId="5" fillId="4" borderId="1" xfId="0" applyNumberFormat="1" applyFont="1" applyFill="1" applyBorder="1"/>
    <xf numFmtId="38" fontId="5" fillId="0" borderId="1" xfId="1" applyFont="1" applyFill="1" applyBorder="1"/>
    <xf numFmtId="0" fontId="5" fillId="0" borderId="1" xfId="0" applyFont="1" applyBorder="1"/>
    <xf numFmtId="38" fontId="5" fillId="0" borderId="1" xfId="0" applyNumberFormat="1" applyFont="1" applyBorder="1"/>
    <xf numFmtId="0" fontId="5" fillId="4" borderId="1" xfId="0" applyFont="1" applyFill="1" applyBorder="1"/>
    <xf numFmtId="0" fontId="4" fillId="4" borderId="2" xfId="0" applyFont="1" applyFill="1" applyBorder="1" applyAlignment="1">
      <alignment horizontal="center"/>
    </xf>
    <xf numFmtId="38" fontId="5" fillId="0" borderId="1" xfId="0" applyNumberFormat="1" applyFont="1" applyFill="1" applyBorder="1"/>
    <xf numFmtId="40" fontId="5" fillId="0" borderId="1" xfId="0" applyNumberFormat="1" applyFont="1" applyBorder="1"/>
    <xf numFmtId="40" fontId="5" fillId="4" borderId="1" xfId="0" applyNumberFormat="1" applyFont="1" applyFill="1" applyBorder="1"/>
    <xf numFmtId="0" fontId="7" fillId="0" borderId="0" xfId="0" applyFont="1"/>
    <xf numFmtId="0" fontId="6" fillId="0" borderId="0" xfId="0" applyFont="1" applyAlignment="1">
      <alignment horizontal="right"/>
    </xf>
    <xf numFmtId="38" fontId="2" fillId="0" borderId="0" xfId="1"/>
    <xf numFmtId="0" fontId="0" fillId="0" borderId="1" xfId="0" applyFill="1" applyBorder="1"/>
    <xf numFmtId="0" fontId="4" fillId="0" borderId="1" xfId="0" applyFont="1" applyFill="1" applyBorder="1"/>
    <xf numFmtId="38" fontId="4" fillId="2" borderId="1" xfId="0" applyNumberFormat="1" applyFont="1" applyFill="1" applyBorder="1" applyAlignment="1">
      <alignment horizontal="center"/>
    </xf>
    <xf numFmtId="0" fontId="9" fillId="0" borderId="0" xfId="0" applyFont="1"/>
    <xf numFmtId="38" fontId="8" fillId="0" borderId="1" xfId="1" applyFont="1" applyBorder="1"/>
    <xf numFmtId="38" fontId="1" fillId="0" borderId="0" xfId="1" applyFont="1"/>
    <xf numFmtId="38" fontId="9" fillId="0" borderId="0" xfId="1" applyFont="1"/>
    <xf numFmtId="38" fontId="8" fillId="0" borderId="0" xfId="1" applyFont="1" applyFill="1" applyBorder="1"/>
    <xf numFmtId="0" fontId="10" fillId="0" borderId="0" xfId="0" applyFont="1"/>
    <xf numFmtId="38" fontId="5" fillId="5" borderId="1" xfId="1" applyFont="1" applyFill="1" applyBorder="1"/>
    <xf numFmtId="0" fontId="0" fillId="0" borderId="1" xfId="0" applyNumberFormat="1" applyBorder="1"/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21"/>
  <sheetViews>
    <sheetView showZeros="0" zoomScale="85" zoomScaleNormal="85" workbookViewId="0">
      <selection activeCell="F1" sqref="F1"/>
    </sheetView>
  </sheetViews>
  <sheetFormatPr defaultRowHeight="13.5" x14ac:dyDescent="0.15"/>
  <cols>
    <col min="1" max="1" width="5.25" bestFit="1" customWidth="1"/>
    <col min="2" max="4" width="6.5" customWidth="1"/>
    <col min="5" max="5" width="0.875" customWidth="1"/>
    <col min="6" max="6" width="5.25" bestFit="1" customWidth="1"/>
    <col min="7" max="9" width="6.5" customWidth="1"/>
    <col min="10" max="10" width="0.875" customWidth="1"/>
    <col min="11" max="11" width="5.375" bestFit="1" customWidth="1"/>
    <col min="12" max="14" width="6.5" customWidth="1"/>
    <col min="15" max="15" width="0.875" customWidth="1"/>
    <col min="16" max="16" width="5.5" bestFit="1" customWidth="1"/>
    <col min="17" max="19" width="6.5" customWidth="1"/>
    <col min="20" max="20" width="0.875" customWidth="1"/>
    <col min="21" max="21" width="10.125" bestFit="1" customWidth="1"/>
    <col min="22" max="24" width="8.625" bestFit="1" customWidth="1"/>
    <col min="25" max="25" width="2.625" customWidth="1"/>
    <col min="26" max="26" width="10.125" customWidth="1"/>
    <col min="27" max="29" width="8.625" customWidth="1"/>
  </cols>
  <sheetData>
    <row r="1" spans="1:29" ht="17.25" x14ac:dyDescent="0.2">
      <c r="A1" s="21" t="s">
        <v>20</v>
      </c>
    </row>
    <row r="2" spans="1:29" ht="13.5" customHeight="1" x14ac:dyDescent="0.15">
      <c r="X2" s="22" t="s">
        <v>33</v>
      </c>
    </row>
    <row r="3" spans="1:29" ht="1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5"/>
      <c r="F3" s="4" t="s">
        <v>0</v>
      </c>
      <c r="G3" s="5" t="s">
        <v>1</v>
      </c>
      <c r="H3" s="5" t="s">
        <v>2</v>
      </c>
      <c r="I3" s="5" t="s">
        <v>3</v>
      </c>
      <c r="J3" s="25"/>
      <c r="K3" s="4" t="s">
        <v>0</v>
      </c>
      <c r="L3" s="5" t="s">
        <v>1</v>
      </c>
      <c r="M3" s="5" t="s">
        <v>2</v>
      </c>
      <c r="N3" s="5" t="s">
        <v>3</v>
      </c>
      <c r="O3" s="25"/>
      <c r="P3" s="4" t="s">
        <v>0</v>
      </c>
      <c r="Q3" s="5" t="s">
        <v>1</v>
      </c>
      <c r="R3" s="5" t="s">
        <v>2</v>
      </c>
      <c r="S3" s="5" t="s">
        <v>3</v>
      </c>
      <c r="T3" s="6"/>
      <c r="U3" s="4" t="s">
        <v>0</v>
      </c>
      <c r="V3" s="5" t="s">
        <v>1</v>
      </c>
      <c r="W3" s="5" t="s">
        <v>2</v>
      </c>
      <c r="X3" s="5" t="s">
        <v>3</v>
      </c>
      <c r="Z3" s="6" t="s">
        <v>27</v>
      </c>
    </row>
    <row r="4" spans="1:29" ht="15" customHeight="1" x14ac:dyDescent="0.15">
      <c r="A4" s="7">
        <v>0</v>
      </c>
      <c r="B4" s="10">
        <v>81</v>
      </c>
      <c r="C4" s="10">
        <v>66</v>
      </c>
      <c r="D4" s="10">
        <f>SUM(B4:C4)</f>
        <v>147</v>
      </c>
      <c r="E4" s="3"/>
      <c r="F4" s="7">
        <v>30</v>
      </c>
      <c r="G4" s="10">
        <v>125</v>
      </c>
      <c r="H4" s="10">
        <v>90</v>
      </c>
      <c r="I4" s="10">
        <f>SUM(G4:H4)</f>
        <v>215</v>
      </c>
      <c r="J4" s="3"/>
      <c r="K4" s="7">
        <v>60</v>
      </c>
      <c r="L4" s="10">
        <v>195</v>
      </c>
      <c r="M4" s="10">
        <v>182</v>
      </c>
      <c r="N4" s="10">
        <f>SUM(L4:M4)</f>
        <v>377</v>
      </c>
      <c r="O4" s="3"/>
      <c r="P4" s="7">
        <v>90</v>
      </c>
      <c r="Q4" s="10">
        <v>38</v>
      </c>
      <c r="R4" s="10">
        <v>86</v>
      </c>
      <c r="S4" s="10">
        <f>SUM(Q4:R4)</f>
        <v>124</v>
      </c>
      <c r="U4" s="4" t="s">
        <v>4</v>
      </c>
      <c r="V4" s="15">
        <f>SUM(B9,B15,B21)</f>
        <v>1360</v>
      </c>
      <c r="W4" s="15">
        <f>SUM(C9,C15,C21)</f>
        <v>1284</v>
      </c>
      <c r="X4" s="15">
        <f>SUM(V4:W4)</f>
        <v>2644</v>
      </c>
      <c r="Z4" s="4" t="s">
        <v>21</v>
      </c>
      <c r="AA4" s="5" t="s">
        <v>22</v>
      </c>
      <c r="AB4" s="5" t="s">
        <v>23</v>
      </c>
      <c r="AC4" s="5" t="s">
        <v>24</v>
      </c>
    </row>
    <row r="5" spans="1:29" ht="15" customHeight="1" x14ac:dyDescent="0.15">
      <c r="A5" s="7">
        <v>1</v>
      </c>
      <c r="B5" s="10">
        <v>75</v>
      </c>
      <c r="C5" s="10">
        <v>70</v>
      </c>
      <c r="D5" s="10">
        <f>SUM(B5:C5)</f>
        <v>145</v>
      </c>
      <c r="E5" s="3"/>
      <c r="F5" s="7">
        <v>31</v>
      </c>
      <c r="G5" s="10">
        <v>112</v>
      </c>
      <c r="H5" s="10">
        <v>100</v>
      </c>
      <c r="I5" s="10">
        <f>SUM(G5:H5)</f>
        <v>212</v>
      </c>
      <c r="J5" s="3"/>
      <c r="K5" s="7">
        <v>61</v>
      </c>
      <c r="L5" s="10">
        <v>89</v>
      </c>
      <c r="M5" s="10">
        <v>126</v>
      </c>
      <c r="N5" s="10">
        <f>SUM(L5:M5)</f>
        <v>215</v>
      </c>
      <c r="O5" s="3"/>
      <c r="P5" s="7">
        <v>91</v>
      </c>
      <c r="Q5" s="10">
        <v>26</v>
      </c>
      <c r="R5" s="10">
        <v>81</v>
      </c>
      <c r="S5" s="10">
        <f>SUM(Q5:R5)</f>
        <v>107</v>
      </c>
      <c r="U5" s="4" t="s">
        <v>5</v>
      </c>
      <c r="V5" s="15">
        <f>SUM(B27,B33,B39,G9,G15,G21,G27,G33,G39,L9)</f>
        <v>7098</v>
      </c>
      <c r="W5" s="15">
        <f>SUM(C27,C33,C39,H9,H15,H21,H27,H33,H39,M9)</f>
        <v>6904</v>
      </c>
      <c r="X5" s="15">
        <f>SUM(V5:W5)</f>
        <v>14002</v>
      </c>
      <c r="Y5" s="2"/>
      <c r="Z5" s="4" t="s">
        <v>25</v>
      </c>
      <c r="AA5" s="10">
        <v>807</v>
      </c>
      <c r="AB5" s="10">
        <v>714</v>
      </c>
      <c r="AC5" s="10">
        <f>SUM(AA5:AB5)</f>
        <v>1521</v>
      </c>
    </row>
    <row r="6" spans="1:29" ht="15" customHeight="1" x14ac:dyDescent="0.15">
      <c r="A6" s="7">
        <v>2</v>
      </c>
      <c r="B6" s="10">
        <v>69</v>
      </c>
      <c r="C6" s="10">
        <v>60</v>
      </c>
      <c r="D6" s="10">
        <f>SUM(B6:C6)</f>
        <v>129</v>
      </c>
      <c r="E6" s="3"/>
      <c r="F6" s="7">
        <v>32</v>
      </c>
      <c r="G6" s="10">
        <v>119</v>
      </c>
      <c r="H6" s="10">
        <v>103</v>
      </c>
      <c r="I6" s="10">
        <f>SUM(G6:H6)</f>
        <v>222</v>
      </c>
      <c r="J6" s="3"/>
      <c r="K6" s="7">
        <v>62</v>
      </c>
      <c r="L6" s="10">
        <v>135</v>
      </c>
      <c r="M6" s="10">
        <v>166</v>
      </c>
      <c r="N6" s="10">
        <f>SUM(L6:M6)</f>
        <v>301</v>
      </c>
      <c r="O6" s="3"/>
      <c r="P6" s="7">
        <v>92</v>
      </c>
      <c r="Q6" s="10">
        <v>15</v>
      </c>
      <c r="R6" s="10">
        <v>70</v>
      </c>
      <c r="S6" s="10">
        <f>SUM(Q6:R6)</f>
        <v>85</v>
      </c>
      <c r="U6" s="8" t="s">
        <v>6</v>
      </c>
      <c r="V6" s="15">
        <f>SUM(L15,L21)</f>
        <v>1956</v>
      </c>
      <c r="W6" s="15">
        <f>SUM(M15,M21)</f>
        <v>2523</v>
      </c>
      <c r="X6" s="15">
        <f>SUM(V6:W6)</f>
        <v>4479</v>
      </c>
      <c r="Z6" s="26" t="s">
        <v>26</v>
      </c>
      <c r="AA6" s="10">
        <v>4109</v>
      </c>
      <c r="AB6" s="10">
        <v>4116</v>
      </c>
      <c r="AC6" s="10">
        <f>SUM(AA6:AB6)</f>
        <v>8225</v>
      </c>
    </row>
    <row r="7" spans="1:29" ht="15" customHeight="1" x14ac:dyDescent="0.15">
      <c r="A7" s="7">
        <v>3</v>
      </c>
      <c r="B7" s="10">
        <v>85</v>
      </c>
      <c r="C7" s="10">
        <v>82</v>
      </c>
      <c r="D7" s="10">
        <f>SUM(B7:C7)</f>
        <v>167</v>
      </c>
      <c r="E7" s="3"/>
      <c r="F7" s="7">
        <v>33</v>
      </c>
      <c r="G7" s="10">
        <v>108</v>
      </c>
      <c r="H7" s="10">
        <v>105</v>
      </c>
      <c r="I7" s="10">
        <f>SUM(G7:H7)</f>
        <v>213</v>
      </c>
      <c r="J7" s="3"/>
      <c r="K7" s="7">
        <v>63</v>
      </c>
      <c r="L7" s="10">
        <v>159</v>
      </c>
      <c r="M7" s="10">
        <v>210</v>
      </c>
      <c r="N7" s="10">
        <f>SUM(L7:M7)</f>
        <v>369</v>
      </c>
      <c r="O7" s="3"/>
      <c r="P7" s="7">
        <v>93</v>
      </c>
      <c r="Q7" s="10">
        <v>26</v>
      </c>
      <c r="R7" s="10">
        <v>55</v>
      </c>
      <c r="S7" s="10">
        <f>SUM(Q7:R7)</f>
        <v>81</v>
      </c>
      <c r="U7" s="4" t="s">
        <v>7</v>
      </c>
      <c r="V7" s="15">
        <f>SUM(L27,L33,L39,Q9,Q15,Q21,Q27,Q33,Q39)</f>
        <v>2154</v>
      </c>
      <c r="W7" s="15">
        <f>SUM(M27,M33,M39,R9,R15,R21,R27,R33,R39)</f>
        <v>3646</v>
      </c>
      <c r="X7" s="15">
        <f>SUM(V7:W7)</f>
        <v>5800</v>
      </c>
      <c r="Z7" s="4" t="s">
        <v>32</v>
      </c>
      <c r="AA7" s="10">
        <v>1198</v>
      </c>
      <c r="AB7" s="10">
        <v>1585</v>
      </c>
      <c r="AC7" s="10">
        <f>SUM(AA7:AB7)</f>
        <v>2783</v>
      </c>
    </row>
    <row r="8" spans="1:29" ht="15" customHeight="1" x14ac:dyDescent="0.15">
      <c r="A8" s="7">
        <v>4</v>
      </c>
      <c r="B8" s="10">
        <v>76</v>
      </c>
      <c r="C8" s="10">
        <v>82</v>
      </c>
      <c r="D8" s="10">
        <f>SUM(B8:C8)</f>
        <v>158</v>
      </c>
      <c r="E8" s="3"/>
      <c r="F8" s="7">
        <v>34</v>
      </c>
      <c r="G8" s="10">
        <v>100</v>
      </c>
      <c r="H8" s="10">
        <v>95</v>
      </c>
      <c r="I8" s="10">
        <f>SUM(G8:H8)</f>
        <v>195</v>
      </c>
      <c r="J8" s="3"/>
      <c r="K8" s="7">
        <v>64</v>
      </c>
      <c r="L8" s="10">
        <v>167</v>
      </c>
      <c r="M8" s="10">
        <v>193</v>
      </c>
      <c r="N8" s="10">
        <f>SUM(L8:M8)</f>
        <v>360</v>
      </c>
      <c r="O8" s="3"/>
      <c r="P8" s="7">
        <v>94</v>
      </c>
      <c r="Q8" s="10">
        <v>20</v>
      </c>
      <c r="R8" s="10">
        <v>42</v>
      </c>
      <c r="S8" s="10">
        <f>SUM(Q8:R8)</f>
        <v>62</v>
      </c>
      <c r="U8" s="17" t="s">
        <v>3</v>
      </c>
      <c r="V8" s="12">
        <f>SUM(V4:V7)</f>
        <v>12568</v>
      </c>
      <c r="W8" s="12">
        <f>SUM(W4:W7)</f>
        <v>14357</v>
      </c>
      <c r="X8" s="12">
        <f>SUM(X4:X7)</f>
        <v>26925</v>
      </c>
      <c r="Z8" s="4" t="s">
        <v>7</v>
      </c>
      <c r="AA8" s="10">
        <v>1272</v>
      </c>
      <c r="AB8" s="10">
        <v>2234</v>
      </c>
      <c r="AC8" s="10">
        <f>SUM(AA8:AB8)</f>
        <v>3506</v>
      </c>
    </row>
    <row r="9" spans="1:29" ht="15" customHeight="1" x14ac:dyDescent="0.15">
      <c r="A9" s="7"/>
      <c r="B9" s="11">
        <f>SUM(B4:B8)</f>
        <v>386</v>
      </c>
      <c r="C9" s="11">
        <f>SUM(C4:C8)</f>
        <v>360</v>
      </c>
      <c r="D9" s="11">
        <f>SUM(D4:D8)</f>
        <v>746</v>
      </c>
      <c r="E9" s="3"/>
      <c r="F9" s="7"/>
      <c r="G9" s="11">
        <f>SUM(G4:G8)</f>
        <v>564</v>
      </c>
      <c r="H9" s="11">
        <f>SUM(H4:H8)</f>
        <v>493</v>
      </c>
      <c r="I9" s="11">
        <f>SUM(I4:I8)</f>
        <v>1057</v>
      </c>
      <c r="J9" s="3"/>
      <c r="K9" s="7"/>
      <c r="L9" s="12">
        <f>SUM(L4:L8)</f>
        <v>745</v>
      </c>
      <c r="M9" s="12">
        <f>SUM(M4:M8)</f>
        <v>877</v>
      </c>
      <c r="N9" s="12">
        <f>SUM(N4:N8)</f>
        <v>1622</v>
      </c>
      <c r="O9" s="3"/>
      <c r="P9" s="7"/>
      <c r="Q9" s="11">
        <f>SUM(Q4:Q8)</f>
        <v>125</v>
      </c>
      <c r="R9" s="11">
        <f>SUM(R4:R8)</f>
        <v>334</v>
      </c>
      <c r="S9" s="11">
        <f>SUM(S4:S8)</f>
        <v>459</v>
      </c>
      <c r="U9" s="4" t="s">
        <v>8</v>
      </c>
      <c r="V9" s="15">
        <f>SUM(G21,G27,G33,G39,L9)</f>
        <v>4309</v>
      </c>
      <c r="W9" s="15">
        <f>SUM(H21,H27,H33,H39,M9)</f>
        <v>4248</v>
      </c>
      <c r="X9" s="18">
        <f t="shared" ref="X9:X20" si="0">SUM(V9:W9)</f>
        <v>8557</v>
      </c>
      <c r="Z9" s="9" t="s">
        <v>24</v>
      </c>
      <c r="AA9" s="11">
        <f>SUM(AA5:AA8)</f>
        <v>7386</v>
      </c>
      <c r="AB9" s="11">
        <f>SUM(AB5:AB8)</f>
        <v>8649</v>
      </c>
      <c r="AC9" s="11">
        <f>SUM(AC5:AC8)</f>
        <v>16035</v>
      </c>
    </row>
    <row r="10" spans="1:29" ht="15" customHeight="1" x14ac:dyDescent="0.15">
      <c r="A10" s="7">
        <v>5</v>
      </c>
      <c r="B10" s="10">
        <v>71</v>
      </c>
      <c r="C10" s="10">
        <v>88</v>
      </c>
      <c r="D10" s="10">
        <f>SUM(B10:C10)</f>
        <v>159</v>
      </c>
      <c r="E10" s="3"/>
      <c r="F10" s="7">
        <v>35</v>
      </c>
      <c r="G10" s="10">
        <v>108</v>
      </c>
      <c r="H10" s="10">
        <v>100</v>
      </c>
      <c r="I10" s="10">
        <f>SUM(G10:H10)</f>
        <v>208</v>
      </c>
      <c r="J10" s="3"/>
      <c r="K10" s="7">
        <v>65</v>
      </c>
      <c r="L10" s="10">
        <v>172</v>
      </c>
      <c r="M10" s="10">
        <v>246</v>
      </c>
      <c r="N10" s="10">
        <f>SUM(L10:M10)</f>
        <v>418</v>
      </c>
      <c r="O10" s="3"/>
      <c r="P10" s="7">
        <v>95</v>
      </c>
      <c r="Q10" s="10">
        <v>6</v>
      </c>
      <c r="R10" s="10">
        <v>28</v>
      </c>
      <c r="S10" s="10">
        <f>SUM(Q10:R10)</f>
        <v>34</v>
      </c>
      <c r="U10" s="4" t="s">
        <v>9</v>
      </c>
      <c r="V10" s="15">
        <f>SUM(G21,G27,G33,G39,L9,L15,L21,L27,L33,L39,Q9,Q15,Q21,Q27,Q33,Q39)</f>
        <v>8419</v>
      </c>
      <c r="W10" s="15">
        <f>SUM(H21,H27,H33,H39,M9,M15,M21,M27,M33,M39,R9,R15,R21,R27,R33,R39)</f>
        <v>10417</v>
      </c>
      <c r="X10" s="18">
        <f t="shared" si="0"/>
        <v>18836</v>
      </c>
      <c r="Z10" s="6" t="s">
        <v>28</v>
      </c>
    </row>
    <row r="11" spans="1:29" ht="15" customHeight="1" x14ac:dyDescent="0.15">
      <c r="A11" s="7">
        <v>6</v>
      </c>
      <c r="B11" s="10">
        <v>82</v>
      </c>
      <c r="C11" s="10">
        <v>101</v>
      </c>
      <c r="D11" s="10">
        <f>SUM(B11:C11)</f>
        <v>183</v>
      </c>
      <c r="E11" s="3"/>
      <c r="F11" s="7">
        <v>36</v>
      </c>
      <c r="G11" s="10">
        <v>107</v>
      </c>
      <c r="H11" s="10">
        <v>95</v>
      </c>
      <c r="I11" s="10">
        <f>SUM(G11:H11)</f>
        <v>202</v>
      </c>
      <c r="J11" s="3"/>
      <c r="K11" s="7">
        <v>66</v>
      </c>
      <c r="L11" s="10">
        <v>174</v>
      </c>
      <c r="M11" s="10">
        <v>223</v>
      </c>
      <c r="N11" s="10">
        <f>SUM(L11:M11)</f>
        <v>397</v>
      </c>
      <c r="O11" s="3"/>
      <c r="P11" s="7">
        <v>96</v>
      </c>
      <c r="Q11" s="10">
        <v>10</v>
      </c>
      <c r="R11" s="10">
        <v>26</v>
      </c>
      <c r="S11" s="10">
        <f>SUM(Q11:R11)</f>
        <v>36</v>
      </c>
      <c r="U11" s="4" t="s">
        <v>10</v>
      </c>
      <c r="V11" s="15">
        <f>SUM(,G33,G39,L9,L15,L21,L27,L33,L39,Q9,Q15,Q21,Q27,Q33,Q39)</f>
        <v>7141</v>
      </c>
      <c r="W11" s="15">
        <f>SUM(,H33,H39,M9,M15,M21,M27,M33,M39,R9,R15,R21,R27,R33,R39)</f>
        <v>9101</v>
      </c>
      <c r="X11" s="18">
        <f t="shared" si="0"/>
        <v>16242</v>
      </c>
      <c r="Z11" s="4" t="s">
        <v>21</v>
      </c>
      <c r="AA11" s="5" t="s">
        <v>22</v>
      </c>
      <c r="AB11" s="5" t="s">
        <v>23</v>
      </c>
      <c r="AC11" s="5" t="s">
        <v>24</v>
      </c>
    </row>
    <row r="12" spans="1:29" ht="15" customHeight="1" x14ac:dyDescent="0.15">
      <c r="A12" s="7">
        <v>7</v>
      </c>
      <c r="B12" s="10">
        <v>90</v>
      </c>
      <c r="C12" s="10">
        <v>92</v>
      </c>
      <c r="D12" s="10">
        <f>SUM(B12:C12)</f>
        <v>182</v>
      </c>
      <c r="E12" s="3"/>
      <c r="F12" s="7">
        <v>37</v>
      </c>
      <c r="G12" s="10">
        <v>95</v>
      </c>
      <c r="H12" s="10">
        <v>95</v>
      </c>
      <c r="I12" s="10">
        <f>SUM(G12:H12)</f>
        <v>190</v>
      </c>
      <c r="J12" s="3"/>
      <c r="K12" s="7">
        <v>67</v>
      </c>
      <c r="L12" s="10">
        <v>167</v>
      </c>
      <c r="M12" s="10">
        <v>233</v>
      </c>
      <c r="N12" s="10">
        <f>SUM(L12:M12)</f>
        <v>400</v>
      </c>
      <c r="O12" s="3"/>
      <c r="P12" s="7">
        <v>97</v>
      </c>
      <c r="Q12" s="10">
        <v>8</v>
      </c>
      <c r="R12" s="10">
        <v>15</v>
      </c>
      <c r="S12" s="10">
        <f>SUM(Q12:R12)</f>
        <v>23</v>
      </c>
      <c r="U12" s="4" t="s">
        <v>11</v>
      </c>
      <c r="V12" s="15">
        <f>SUM(L9,L15,L21,L27,L33,L39,Q9,Q15,Q21,Q27,Q33,Q39)</f>
        <v>4855</v>
      </c>
      <c r="W12" s="15">
        <f>SUM(M9,M15,M21,M27,M33,M39,R9,R15,R21,R27,R33,R39)</f>
        <v>7046</v>
      </c>
      <c r="X12" s="18">
        <f t="shared" si="0"/>
        <v>11901</v>
      </c>
      <c r="Z12" s="4" t="s">
        <v>25</v>
      </c>
      <c r="AA12" s="10">
        <v>161</v>
      </c>
      <c r="AB12" s="10">
        <v>207</v>
      </c>
      <c r="AC12" s="10">
        <f>SUM(AA12:AB12)</f>
        <v>368</v>
      </c>
    </row>
    <row r="13" spans="1:29" ht="15" customHeight="1" x14ac:dyDescent="0.15">
      <c r="A13" s="7">
        <v>8</v>
      </c>
      <c r="B13" s="10">
        <v>80</v>
      </c>
      <c r="C13" s="10">
        <v>67</v>
      </c>
      <c r="D13" s="10">
        <f>SUM(B13:C13)</f>
        <v>147</v>
      </c>
      <c r="E13" s="3"/>
      <c r="F13" s="7">
        <v>38</v>
      </c>
      <c r="G13" s="10">
        <v>93</v>
      </c>
      <c r="H13" s="10">
        <v>110</v>
      </c>
      <c r="I13" s="10">
        <f>SUM(G13:H13)</f>
        <v>203</v>
      </c>
      <c r="J13" s="3"/>
      <c r="K13" s="7">
        <v>68</v>
      </c>
      <c r="L13" s="10">
        <v>148</v>
      </c>
      <c r="M13" s="10">
        <v>216</v>
      </c>
      <c r="N13" s="10">
        <f>SUM(L13:M13)</f>
        <v>364</v>
      </c>
      <c r="O13" s="3"/>
      <c r="P13" s="7">
        <v>98</v>
      </c>
      <c r="Q13" s="10">
        <v>2</v>
      </c>
      <c r="R13" s="10">
        <v>13</v>
      </c>
      <c r="S13" s="10">
        <f>SUM(Q13:R13)</f>
        <v>15</v>
      </c>
      <c r="U13" s="9" t="s">
        <v>12</v>
      </c>
      <c r="V13" s="12">
        <f>SUM(L15,L21,L27,L33,L39,Q9,Q15,Q21,Q27,Q33,Q39)</f>
        <v>4110</v>
      </c>
      <c r="W13" s="12">
        <f>SUM(M15,M21,M27,M33,M39,R9,R15,R21,R27,R33,R39)</f>
        <v>6169</v>
      </c>
      <c r="X13" s="12">
        <f t="shared" si="0"/>
        <v>10279</v>
      </c>
      <c r="Z13" s="26" t="s">
        <v>26</v>
      </c>
      <c r="AA13" s="10">
        <v>923</v>
      </c>
      <c r="AB13" s="10">
        <v>919</v>
      </c>
      <c r="AC13" s="10">
        <f>SUM(AA13:AB13)</f>
        <v>1842</v>
      </c>
    </row>
    <row r="14" spans="1:29" ht="15" customHeight="1" x14ac:dyDescent="0.15">
      <c r="A14" s="7">
        <v>9</v>
      </c>
      <c r="B14" s="10">
        <v>99</v>
      </c>
      <c r="C14" s="10">
        <v>93</v>
      </c>
      <c r="D14" s="10">
        <f>SUM(B14:C14)</f>
        <v>192</v>
      </c>
      <c r="E14" s="3"/>
      <c r="F14" s="7">
        <v>39</v>
      </c>
      <c r="G14" s="10">
        <v>93</v>
      </c>
      <c r="H14" s="10">
        <v>124</v>
      </c>
      <c r="I14" s="10">
        <f>SUM(G14:H14)</f>
        <v>217</v>
      </c>
      <c r="J14" s="3"/>
      <c r="K14" s="7">
        <v>69</v>
      </c>
      <c r="L14" s="10">
        <v>229</v>
      </c>
      <c r="M14" s="10">
        <v>236</v>
      </c>
      <c r="N14" s="10">
        <f>SUM(L14:M14)</f>
        <v>465</v>
      </c>
      <c r="O14" s="3"/>
      <c r="P14" s="7">
        <v>99</v>
      </c>
      <c r="Q14" s="10">
        <v>3</v>
      </c>
      <c r="R14" s="10">
        <v>9</v>
      </c>
      <c r="S14" s="10">
        <f>SUM(Q14:R14)</f>
        <v>12</v>
      </c>
      <c r="U14" s="4" t="s">
        <v>13</v>
      </c>
      <c r="V14" s="15">
        <f>SUM(L21,L27,L33,L39,Q9,Q15,Q21,Q27,Q33,Q39)</f>
        <v>3220</v>
      </c>
      <c r="W14" s="15">
        <f>SUM(M21,M27,M33,M39,R9,R15,R21,R27,R33,R39)</f>
        <v>5015</v>
      </c>
      <c r="X14" s="18">
        <f t="shared" si="0"/>
        <v>8235</v>
      </c>
      <c r="Z14" s="4" t="s">
        <v>31</v>
      </c>
      <c r="AA14" s="10">
        <v>257</v>
      </c>
      <c r="AB14" s="10">
        <v>308</v>
      </c>
      <c r="AC14" s="10">
        <f>SUM(AA14:AB14)</f>
        <v>565</v>
      </c>
    </row>
    <row r="15" spans="1:29" ht="15" customHeight="1" x14ac:dyDescent="0.15">
      <c r="A15" s="7"/>
      <c r="B15" s="11">
        <f>SUM(B10:B14)</f>
        <v>422</v>
      </c>
      <c r="C15" s="11">
        <f>SUM(C10:C14)</f>
        <v>441</v>
      </c>
      <c r="D15" s="11">
        <f>SUM(D10:D14)</f>
        <v>863</v>
      </c>
      <c r="E15" s="3"/>
      <c r="F15" s="7"/>
      <c r="G15" s="11">
        <f>SUM(G10:G14)</f>
        <v>496</v>
      </c>
      <c r="H15" s="11">
        <f>SUM(H10:H14)</f>
        <v>524</v>
      </c>
      <c r="I15" s="11">
        <f>SUM(I10:I14)</f>
        <v>1020</v>
      </c>
      <c r="J15" s="3"/>
      <c r="K15" s="7"/>
      <c r="L15" s="11">
        <f>SUM(L10:L14)</f>
        <v>890</v>
      </c>
      <c r="M15" s="11">
        <f>SUM(M10:M14)</f>
        <v>1154</v>
      </c>
      <c r="N15" s="11">
        <f>SUM(N10:N14)</f>
        <v>2044</v>
      </c>
      <c r="O15" s="3"/>
      <c r="P15" s="7"/>
      <c r="Q15" s="11">
        <f>SUM(Q10:Q14)</f>
        <v>29</v>
      </c>
      <c r="R15" s="11">
        <f>SUM(R10:R14)</f>
        <v>91</v>
      </c>
      <c r="S15" s="11">
        <f>SUM(S10:S14)</f>
        <v>120</v>
      </c>
      <c r="U15" s="4" t="s">
        <v>14</v>
      </c>
      <c r="V15" s="15">
        <f>SUM(L27,L33,L39,Q9,Q15,Q21,Q27,Q33,Q39)</f>
        <v>2154</v>
      </c>
      <c r="W15" s="15">
        <f>SUM(M27,M33,M39,R9,R15,R21,R27,R33,R39)</f>
        <v>3646</v>
      </c>
      <c r="X15" s="18">
        <f t="shared" si="0"/>
        <v>5800</v>
      </c>
      <c r="Z15" s="4" t="s">
        <v>7</v>
      </c>
      <c r="AA15" s="10">
        <v>262</v>
      </c>
      <c r="AB15" s="10">
        <v>423</v>
      </c>
      <c r="AC15" s="10">
        <f>SUM(AA15:AB15)</f>
        <v>685</v>
      </c>
    </row>
    <row r="16" spans="1:29" ht="15" customHeight="1" x14ac:dyDescent="0.15">
      <c r="A16" s="7">
        <v>10</v>
      </c>
      <c r="B16" s="10">
        <v>103</v>
      </c>
      <c r="C16" s="10">
        <v>91</v>
      </c>
      <c r="D16" s="10">
        <f>SUM(B16:C16)</f>
        <v>194</v>
      </c>
      <c r="E16" s="3"/>
      <c r="F16" s="7">
        <v>40</v>
      </c>
      <c r="G16" s="10">
        <v>94</v>
      </c>
      <c r="H16" s="10">
        <v>98</v>
      </c>
      <c r="I16" s="10">
        <f>SUM(G16:H16)</f>
        <v>192</v>
      </c>
      <c r="J16" s="3"/>
      <c r="K16" s="7">
        <v>70</v>
      </c>
      <c r="L16" s="10">
        <v>204</v>
      </c>
      <c r="M16" s="10">
        <v>265</v>
      </c>
      <c r="N16" s="10">
        <f>SUM(L16:M16)</f>
        <v>469</v>
      </c>
      <c r="O16" s="3"/>
      <c r="P16" s="7">
        <v>100</v>
      </c>
      <c r="Q16" s="10">
        <v>1</v>
      </c>
      <c r="R16" s="10">
        <v>8</v>
      </c>
      <c r="S16" s="10">
        <f>SUM(Q16:R16)</f>
        <v>9</v>
      </c>
      <c r="U16" s="4" t="s">
        <v>15</v>
      </c>
      <c r="V16" s="15">
        <f>SUM(L33,L39,Q9,Q15,Q21,Q27,Q33,Q39)</f>
        <v>1136</v>
      </c>
      <c r="W16" s="15">
        <f>SUM(M33,M39,R9,R15,R21,R27,R33,R39)</f>
        <v>2258</v>
      </c>
      <c r="X16" s="18">
        <f t="shared" si="0"/>
        <v>3394</v>
      </c>
      <c r="Z16" s="9" t="s">
        <v>24</v>
      </c>
      <c r="AA16" s="11">
        <f>SUM(AA12:AA15)</f>
        <v>1603</v>
      </c>
      <c r="AB16" s="11">
        <f>SUM(AB12:AB15)</f>
        <v>1857</v>
      </c>
      <c r="AC16" s="11">
        <f>SUM(AC12:AC15)</f>
        <v>3460</v>
      </c>
    </row>
    <row r="17" spans="1:29" ht="15" customHeight="1" x14ac:dyDescent="0.15">
      <c r="A17" s="7">
        <v>11</v>
      </c>
      <c r="B17" s="10">
        <v>87</v>
      </c>
      <c r="C17" s="10">
        <v>92</v>
      </c>
      <c r="D17" s="10">
        <f>SUM(B17:C17)</f>
        <v>179</v>
      </c>
      <c r="E17" s="3"/>
      <c r="F17" s="7">
        <v>41</v>
      </c>
      <c r="G17" s="10">
        <v>87</v>
      </c>
      <c r="H17" s="10">
        <v>81</v>
      </c>
      <c r="I17" s="10">
        <f>SUM(G17:H17)</f>
        <v>168</v>
      </c>
      <c r="J17" s="3"/>
      <c r="K17" s="7">
        <v>71</v>
      </c>
      <c r="L17" s="10">
        <v>203</v>
      </c>
      <c r="M17" s="10">
        <v>265</v>
      </c>
      <c r="N17" s="10">
        <f>SUM(L17:M17)</f>
        <v>468</v>
      </c>
      <c r="O17" s="3"/>
      <c r="P17" s="7">
        <v>101</v>
      </c>
      <c r="Q17" s="10">
        <v>0</v>
      </c>
      <c r="R17" s="10">
        <v>1</v>
      </c>
      <c r="S17" s="10">
        <f>SUM(Q17:R17)</f>
        <v>1</v>
      </c>
      <c r="U17" s="4" t="s">
        <v>16</v>
      </c>
      <c r="V17" s="15">
        <f>SUM(L39,Q9,Q15,Q21,Q27,Q33,Q39)</f>
        <v>484</v>
      </c>
      <c r="W17" s="15">
        <f>SUM(M39,R9,R15,R21,R27,R33,R39)</f>
        <v>1117</v>
      </c>
      <c r="X17" s="18">
        <f t="shared" si="0"/>
        <v>1601</v>
      </c>
      <c r="Z17" s="6" t="s">
        <v>29</v>
      </c>
    </row>
    <row r="18" spans="1:29" ht="15" customHeight="1" x14ac:dyDescent="0.15">
      <c r="A18" s="7">
        <v>12</v>
      </c>
      <c r="B18" s="10">
        <v>116</v>
      </c>
      <c r="C18" s="10">
        <v>101</v>
      </c>
      <c r="D18" s="10">
        <f>SUM(B18:C18)</f>
        <v>217</v>
      </c>
      <c r="E18" s="3"/>
      <c r="F18" s="7">
        <v>42</v>
      </c>
      <c r="G18" s="10">
        <v>102</v>
      </c>
      <c r="H18" s="10">
        <v>118</v>
      </c>
      <c r="I18" s="10">
        <f>SUM(G18:H18)</f>
        <v>220</v>
      </c>
      <c r="J18" s="3"/>
      <c r="K18" s="7">
        <v>72</v>
      </c>
      <c r="L18" s="10">
        <v>195</v>
      </c>
      <c r="M18" s="10">
        <v>273</v>
      </c>
      <c r="N18" s="13">
        <f>SUM(L18:M18)</f>
        <v>468</v>
      </c>
      <c r="O18" s="3"/>
      <c r="P18" s="7">
        <v>102</v>
      </c>
      <c r="Q18" s="10">
        <v>0</v>
      </c>
      <c r="R18" s="10">
        <v>4</v>
      </c>
      <c r="S18" s="10">
        <f>SUM(Q18:R18)</f>
        <v>4</v>
      </c>
      <c r="U18" s="4" t="s">
        <v>17</v>
      </c>
      <c r="V18" s="15">
        <f>SUM(Q9,Q15,Q21,Q27,Q33,Q39)</f>
        <v>155</v>
      </c>
      <c r="W18" s="15">
        <f>SUM(R9,R15,R21,R27,R33,R39)</f>
        <v>444</v>
      </c>
      <c r="X18" s="18">
        <f t="shared" si="0"/>
        <v>599</v>
      </c>
      <c r="Z18" s="4" t="s">
        <v>21</v>
      </c>
      <c r="AA18" s="5" t="s">
        <v>22</v>
      </c>
      <c r="AB18" s="5" t="s">
        <v>23</v>
      </c>
      <c r="AC18" s="5" t="s">
        <v>24</v>
      </c>
    </row>
    <row r="19" spans="1:29" ht="15" customHeight="1" x14ac:dyDescent="0.15">
      <c r="A19" s="7">
        <v>13</v>
      </c>
      <c r="B19" s="10">
        <v>149</v>
      </c>
      <c r="C19" s="10">
        <v>88</v>
      </c>
      <c r="D19" s="10">
        <f>SUM(B19:C19)</f>
        <v>237</v>
      </c>
      <c r="E19" s="3"/>
      <c r="F19" s="7">
        <v>43</v>
      </c>
      <c r="G19" s="10">
        <v>113</v>
      </c>
      <c r="H19" s="10">
        <v>127</v>
      </c>
      <c r="I19" s="10">
        <f>SUM(G19:H19)</f>
        <v>240</v>
      </c>
      <c r="J19" s="3"/>
      <c r="K19" s="7">
        <v>73</v>
      </c>
      <c r="L19" s="10">
        <v>215</v>
      </c>
      <c r="M19" s="10">
        <v>298</v>
      </c>
      <c r="N19" s="10">
        <f>SUM(L19:M19)</f>
        <v>513</v>
      </c>
      <c r="O19" s="3"/>
      <c r="P19" s="7">
        <v>103</v>
      </c>
      <c r="Q19" s="10">
        <v>0</v>
      </c>
      <c r="R19" s="10">
        <v>3</v>
      </c>
      <c r="S19" s="10">
        <f>SUM(Q19:R19)</f>
        <v>3</v>
      </c>
      <c r="U19" s="4" t="s">
        <v>18</v>
      </c>
      <c r="V19" s="15">
        <f>SUM(Q15,Q21,Q27,Q33,Q39)</f>
        <v>30</v>
      </c>
      <c r="W19" s="15">
        <f>SUM(R15,R21,R27,R33,R39)</f>
        <v>110</v>
      </c>
      <c r="X19" s="18">
        <f t="shared" si="0"/>
        <v>140</v>
      </c>
      <c r="Z19" s="4" t="s">
        <v>25</v>
      </c>
      <c r="AA19" s="10">
        <v>252</v>
      </c>
      <c r="AB19" s="10">
        <v>248</v>
      </c>
      <c r="AC19" s="10">
        <f>SUM(AA19:AB19)</f>
        <v>500</v>
      </c>
    </row>
    <row r="20" spans="1:29" ht="15" customHeight="1" x14ac:dyDescent="0.15">
      <c r="A20" s="7">
        <v>14</v>
      </c>
      <c r="B20" s="10">
        <v>97</v>
      </c>
      <c r="C20" s="10">
        <v>111</v>
      </c>
      <c r="D20" s="10">
        <f>SUM(B20:C20)</f>
        <v>208</v>
      </c>
      <c r="E20" s="3"/>
      <c r="F20" s="7">
        <v>44</v>
      </c>
      <c r="G20" s="10">
        <v>132</v>
      </c>
      <c r="H20" s="10">
        <v>113</v>
      </c>
      <c r="I20" s="10">
        <f>SUM(G20:H20)</f>
        <v>245</v>
      </c>
      <c r="J20" s="3"/>
      <c r="K20" s="7">
        <v>74</v>
      </c>
      <c r="L20" s="10">
        <v>249</v>
      </c>
      <c r="M20" s="10">
        <v>268</v>
      </c>
      <c r="N20" s="10">
        <f>SUM(L20:M20)</f>
        <v>517</v>
      </c>
      <c r="O20" s="3"/>
      <c r="P20" s="7">
        <v>104</v>
      </c>
      <c r="Q20" s="10">
        <v>0</v>
      </c>
      <c r="R20" s="10">
        <v>0</v>
      </c>
      <c r="S20" s="10">
        <f>SUM(Q20:R20)</f>
        <v>0</v>
      </c>
      <c r="U20" s="4" t="s">
        <v>19</v>
      </c>
      <c r="V20" s="15">
        <f>SUM(Q21,Q27,Q33,Q39)</f>
        <v>1</v>
      </c>
      <c r="W20" s="15">
        <f>SUM(R21,R27,R33,R39)</f>
        <v>19</v>
      </c>
      <c r="X20" s="18">
        <f t="shared" si="0"/>
        <v>20</v>
      </c>
      <c r="Z20" s="26" t="s">
        <v>26</v>
      </c>
      <c r="AA20" s="10">
        <v>1322</v>
      </c>
      <c r="AB20" s="10">
        <v>1198</v>
      </c>
      <c r="AC20" s="10">
        <f>SUM(AA20:AB20)</f>
        <v>2520</v>
      </c>
    </row>
    <row r="21" spans="1:29" ht="15" customHeight="1" x14ac:dyDescent="0.15">
      <c r="A21" s="7"/>
      <c r="B21" s="11">
        <f>SUM(B16:B20)</f>
        <v>552</v>
      </c>
      <c r="C21" s="11">
        <f>SUM(C16:C20)</f>
        <v>483</v>
      </c>
      <c r="D21" s="11">
        <f>SUM(D16:D20)</f>
        <v>1035</v>
      </c>
      <c r="E21" s="3"/>
      <c r="F21" s="7"/>
      <c r="G21" s="11">
        <f>SUM(G16:G20)</f>
        <v>528</v>
      </c>
      <c r="H21" s="11">
        <f>SUM(H16:H20)</f>
        <v>537</v>
      </c>
      <c r="I21" s="11">
        <f>SUM(I16:I20)</f>
        <v>1065</v>
      </c>
      <c r="J21" s="3"/>
      <c r="K21" s="7"/>
      <c r="L21" s="12">
        <f>SUM(L16:L20)</f>
        <v>1066</v>
      </c>
      <c r="M21" s="12">
        <f>SUM(M16:M20)</f>
        <v>1369</v>
      </c>
      <c r="N21" s="12">
        <f>SUM(N16:N20)</f>
        <v>2435</v>
      </c>
      <c r="O21" s="24"/>
      <c r="P21" s="7"/>
      <c r="Q21" s="11">
        <f>SUM(Q16:Q20)</f>
        <v>1</v>
      </c>
      <c r="R21" s="11">
        <f>SUM(R16:R20)</f>
        <v>16</v>
      </c>
      <c r="S21" s="11">
        <f>SUM(S16:S20)</f>
        <v>17</v>
      </c>
      <c r="Z21" s="4" t="s">
        <v>31</v>
      </c>
      <c r="AA21" s="10">
        <v>309</v>
      </c>
      <c r="AB21" s="10">
        <v>400</v>
      </c>
      <c r="AC21" s="10">
        <f>SUM(AA21:AB21)</f>
        <v>709</v>
      </c>
    </row>
    <row r="22" spans="1:29" ht="15" customHeight="1" x14ac:dyDescent="0.15">
      <c r="A22" s="7">
        <v>15</v>
      </c>
      <c r="B22" s="10">
        <v>133</v>
      </c>
      <c r="C22" s="10">
        <v>109</v>
      </c>
      <c r="D22" s="10">
        <f>SUM(B22:C22)</f>
        <v>242</v>
      </c>
      <c r="E22" s="3"/>
      <c r="F22" s="7">
        <v>45</v>
      </c>
      <c r="G22" s="10">
        <v>124</v>
      </c>
      <c r="H22" s="10">
        <v>141</v>
      </c>
      <c r="I22" s="10">
        <f>SUM(G22:H22)</f>
        <v>265</v>
      </c>
      <c r="J22" s="3"/>
      <c r="K22" s="7">
        <v>75</v>
      </c>
      <c r="L22" s="10">
        <v>205</v>
      </c>
      <c r="M22" s="10">
        <v>295</v>
      </c>
      <c r="N22" s="10">
        <f>SUM(L22:M22)</f>
        <v>500</v>
      </c>
      <c r="O22" s="3"/>
      <c r="P22" s="7">
        <v>105</v>
      </c>
      <c r="Q22" s="10">
        <v>0</v>
      </c>
      <c r="R22" s="10">
        <v>1</v>
      </c>
      <c r="S22" s="10">
        <f>SUM(Q22:R22)</f>
        <v>1</v>
      </c>
      <c r="U22" s="4" t="s">
        <v>0</v>
      </c>
      <c r="V22" s="5" t="s">
        <v>1</v>
      </c>
      <c r="W22" s="5" t="s">
        <v>2</v>
      </c>
      <c r="X22" s="5" t="s">
        <v>3</v>
      </c>
      <c r="Z22" s="4" t="s">
        <v>7</v>
      </c>
      <c r="AA22" s="10">
        <v>375</v>
      </c>
      <c r="AB22" s="10">
        <v>594</v>
      </c>
      <c r="AC22" s="10">
        <f>SUM(AA22:AB22)</f>
        <v>969</v>
      </c>
    </row>
    <row r="23" spans="1:29" ht="15" customHeight="1" x14ac:dyDescent="0.15">
      <c r="A23" s="7">
        <v>16</v>
      </c>
      <c r="B23" s="10">
        <v>143</v>
      </c>
      <c r="C23" s="10">
        <v>108</v>
      </c>
      <c r="D23" s="10">
        <f>SUM(B23:C23)</f>
        <v>251</v>
      </c>
      <c r="E23" s="3"/>
      <c r="F23" s="7">
        <v>46</v>
      </c>
      <c r="G23" s="10">
        <v>145</v>
      </c>
      <c r="H23" s="10">
        <v>155</v>
      </c>
      <c r="I23" s="10">
        <f>SUM(G23:H23)</f>
        <v>300</v>
      </c>
      <c r="J23" s="3"/>
      <c r="K23" s="7">
        <v>76</v>
      </c>
      <c r="L23" s="10">
        <v>226</v>
      </c>
      <c r="M23" s="10">
        <v>323</v>
      </c>
      <c r="N23" s="10">
        <f>SUM(L23:M23)</f>
        <v>549</v>
      </c>
      <c r="O23" s="3"/>
      <c r="P23" s="7">
        <v>106</v>
      </c>
      <c r="Q23" s="10">
        <v>0</v>
      </c>
      <c r="R23" s="10">
        <v>0</v>
      </c>
      <c r="S23" s="10">
        <f>SUM(Q23:R23)</f>
        <v>0</v>
      </c>
      <c r="U23" s="4" t="s">
        <v>4</v>
      </c>
      <c r="V23" s="19">
        <f>V4/$V$8*100</f>
        <v>10.821133036282623</v>
      </c>
      <c r="W23" s="19">
        <f>W4/$W$8*100</f>
        <v>8.9433725708713521</v>
      </c>
      <c r="X23" s="19">
        <f>X4/$X$8*100</f>
        <v>9.8198700092850508</v>
      </c>
      <c r="Z23" s="9" t="s">
        <v>24</v>
      </c>
      <c r="AA23" s="11">
        <f>SUM(AA19:AA22)</f>
        <v>2258</v>
      </c>
      <c r="AB23" s="11">
        <f>SUM(AB19:AB22)</f>
        <v>2440</v>
      </c>
      <c r="AC23" s="11">
        <f>SUM(AC19:AC22)</f>
        <v>4698</v>
      </c>
    </row>
    <row r="24" spans="1:29" ht="15" customHeight="1" x14ac:dyDescent="0.15">
      <c r="A24" s="7">
        <v>17</v>
      </c>
      <c r="B24" s="10">
        <v>141</v>
      </c>
      <c r="C24" s="10">
        <v>93</v>
      </c>
      <c r="D24" s="10">
        <f>SUM(B24:C24)</f>
        <v>234</v>
      </c>
      <c r="E24" s="3"/>
      <c r="F24" s="7">
        <v>47</v>
      </c>
      <c r="G24" s="10">
        <v>153</v>
      </c>
      <c r="H24" s="10">
        <v>150</v>
      </c>
      <c r="I24" s="10">
        <f>SUM(G24:H24)</f>
        <v>303</v>
      </c>
      <c r="J24" s="3"/>
      <c r="K24" s="7">
        <v>77</v>
      </c>
      <c r="L24" s="10">
        <v>198</v>
      </c>
      <c r="M24" s="10">
        <v>255</v>
      </c>
      <c r="N24" s="10">
        <f>SUM(L24:M24)</f>
        <v>453</v>
      </c>
      <c r="O24" s="3"/>
      <c r="P24" s="7">
        <v>107</v>
      </c>
      <c r="Q24" s="10">
        <v>0</v>
      </c>
      <c r="R24" s="10">
        <v>1</v>
      </c>
      <c r="S24" s="10">
        <f>SUM(Q24:R24)</f>
        <v>1</v>
      </c>
      <c r="U24" s="4" t="s">
        <v>5</v>
      </c>
      <c r="V24" s="19">
        <f>V5/$V$8*100</f>
        <v>56.476766390833866</v>
      </c>
      <c r="W24" s="19">
        <f>W5/$W$8*100</f>
        <v>48.08804067702166</v>
      </c>
      <c r="X24" s="19">
        <f>X5/$X$8*100</f>
        <v>52.003714020427118</v>
      </c>
      <c r="Z24" s="6" t="s">
        <v>30</v>
      </c>
    </row>
    <row r="25" spans="1:29" ht="15" customHeight="1" x14ac:dyDescent="0.15">
      <c r="A25" s="7">
        <v>18</v>
      </c>
      <c r="B25" s="10">
        <v>109</v>
      </c>
      <c r="C25" s="10">
        <v>123</v>
      </c>
      <c r="D25" s="10">
        <f>SUM(B25:C25)</f>
        <v>232</v>
      </c>
      <c r="E25" s="3"/>
      <c r="F25" s="7">
        <v>48</v>
      </c>
      <c r="G25" s="10">
        <v>179</v>
      </c>
      <c r="H25" s="10">
        <v>169</v>
      </c>
      <c r="I25" s="10">
        <f>SUM(G25:H25)</f>
        <v>348</v>
      </c>
      <c r="J25" s="3"/>
      <c r="K25" s="7">
        <v>78</v>
      </c>
      <c r="L25" s="10">
        <v>204</v>
      </c>
      <c r="M25" s="10">
        <v>269</v>
      </c>
      <c r="N25" s="10">
        <f>SUM(L25:M25)</f>
        <v>473</v>
      </c>
      <c r="O25" s="3"/>
      <c r="P25" s="7">
        <v>108</v>
      </c>
      <c r="Q25" s="10">
        <v>0</v>
      </c>
      <c r="R25" s="10">
        <v>0</v>
      </c>
      <c r="S25" s="10">
        <f>SUM(Q25:R25)</f>
        <v>0</v>
      </c>
      <c r="U25" s="8" t="s">
        <v>6</v>
      </c>
      <c r="V25" s="19">
        <f>V6/$V$8*100</f>
        <v>15.563335455124125</v>
      </c>
      <c r="W25" s="19">
        <f>W6/$W$8*100</f>
        <v>17.573309187156092</v>
      </c>
      <c r="X25" s="19">
        <f>X6/$X$8*100</f>
        <v>16.635097493036209</v>
      </c>
      <c r="Z25" s="4" t="s">
        <v>21</v>
      </c>
      <c r="AA25" s="5" t="s">
        <v>22</v>
      </c>
      <c r="AB25" s="5" t="s">
        <v>23</v>
      </c>
      <c r="AC25" s="5" t="s">
        <v>24</v>
      </c>
    </row>
    <row r="26" spans="1:29" ht="15" customHeight="1" x14ac:dyDescent="0.15">
      <c r="A26" s="7">
        <v>19</v>
      </c>
      <c r="B26" s="10">
        <v>114</v>
      </c>
      <c r="C26" s="10">
        <v>125</v>
      </c>
      <c r="D26" s="10">
        <f>SUM(B26:C26)</f>
        <v>239</v>
      </c>
      <c r="E26" s="3"/>
      <c r="F26" s="7">
        <v>49</v>
      </c>
      <c r="G26" s="10">
        <v>149</v>
      </c>
      <c r="H26" s="10">
        <v>164</v>
      </c>
      <c r="I26" s="10">
        <f>SUM(G26:H26)</f>
        <v>313</v>
      </c>
      <c r="J26" s="3"/>
      <c r="K26" s="7">
        <v>79</v>
      </c>
      <c r="L26" s="10">
        <v>185</v>
      </c>
      <c r="M26" s="10">
        <v>246</v>
      </c>
      <c r="N26" s="10">
        <f>SUM(L26:M26)</f>
        <v>431</v>
      </c>
      <c r="O26" s="3"/>
      <c r="P26" s="7">
        <v>109</v>
      </c>
      <c r="Q26" s="10">
        <v>0</v>
      </c>
      <c r="R26" s="10">
        <v>1</v>
      </c>
      <c r="S26" s="10">
        <f>SUM(Q26:R26)</f>
        <v>1</v>
      </c>
      <c r="U26" s="4" t="s">
        <v>7</v>
      </c>
      <c r="V26" s="19">
        <f>V7/$V$8*100</f>
        <v>17.138765117759387</v>
      </c>
      <c r="W26" s="19">
        <f>W7/$W$8*100</f>
        <v>25.395277564950895</v>
      </c>
      <c r="X26" s="19">
        <f>X7/$X$8*100</f>
        <v>21.541318477251625</v>
      </c>
      <c r="Z26" s="4" t="s">
        <v>25</v>
      </c>
      <c r="AA26" s="10">
        <v>140</v>
      </c>
      <c r="AB26" s="10">
        <v>115</v>
      </c>
      <c r="AC26" s="10">
        <f>SUM(AA26:AB26)</f>
        <v>255</v>
      </c>
    </row>
    <row r="27" spans="1:29" ht="15" customHeight="1" x14ac:dyDescent="0.15">
      <c r="A27" s="7"/>
      <c r="B27" s="11">
        <f>SUM(B22:B26)</f>
        <v>640</v>
      </c>
      <c r="C27" s="11">
        <f>SUM(C22:C26)</f>
        <v>558</v>
      </c>
      <c r="D27" s="11">
        <f>SUM(D22:D26)</f>
        <v>1198</v>
      </c>
      <c r="E27" s="3"/>
      <c r="F27" s="7"/>
      <c r="G27" s="11">
        <f>SUM(G22:G26)</f>
        <v>750</v>
      </c>
      <c r="H27" s="11">
        <f>SUM(H22:H26)</f>
        <v>779</v>
      </c>
      <c r="I27" s="11">
        <f>SUM(I22:I26)</f>
        <v>1529</v>
      </c>
      <c r="J27" s="3"/>
      <c r="K27" s="7"/>
      <c r="L27" s="11">
        <f>SUM(L22:L26)</f>
        <v>1018</v>
      </c>
      <c r="M27" s="11">
        <f>SUM(M22:M26)</f>
        <v>1388</v>
      </c>
      <c r="N27" s="11">
        <f>SUM(N22:N26)</f>
        <v>2406</v>
      </c>
      <c r="O27" s="3"/>
      <c r="P27" s="7"/>
      <c r="Q27" s="12">
        <f>SUM(Q22:Q26)</f>
        <v>0</v>
      </c>
      <c r="R27" s="12">
        <f>SUM(R22:R26)</f>
        <v>3</v>
      </c>
      <c r="S27" s="12">
        <f>SUM(S22:S26)</f>
        <v>3</v>
      </c>
      <c r="U27" s="17" t="s">
        <v>3</v>
      </c>
      <c r="V27" s="20">
        <f>SUM(V23:V26)</f>
        <v>100</v>
      </c>
      <c r="W27" s="20">
        <f>SUM(W23:W26)</f>
        <v>100</v>
      </c>
      <c r="X27" s="20">
        <f>SUM(X23:X26)</f>
        <v>100</v>
      </c>
      <c r="Z27" s="26" t="s">
        <v>26</v>
      </c>
      <c r="AA27" s="10">
        <v>744</v>
      </c>
      <c r="AB27" s="10">
        <v>671</v>
      </c>
      <c r="AC27" s="10">
        <f>SUM(AA27:AB27)</f>
        <v>1415</v>
      </c>
    </row>
    <row r="28" spans="1:29" ht="15" customHeight="1" x14ac:dyDescent="0.15">
      <c r="A28" s="7">
        <v>20</v>
      </c>
      <c r="B28" s="10">
        <v>92</v>
      </c>
      <c r="C28" s="10">
        <v>132</v>
      </c>
      <c r="D28" s="10">
        <f>SUM(B28:C28)</f>
        <v>224</v>
      </c>
      <c r="E28" s="3"/>
      <c r="F28" s="7">
        <v>50</v>
      </c>
      <c r="G28" s="10">
        <v>190</v>
      </c>
      <c r="H28" s="10">
        <v>170</v>
      </c>
      <c r="I28" s="10">
        <f>SUM(G28:H28)</f>
        <v>360</v>
      </c>
      <c r="J28" s="3"/>
      <c r="K28" s="7">
        <v>80</v>
      </c>
      <c r="L28" s="10">
        <v>154</v>
      </c>
      <c r="M28" s="10">
        <v>244</v>
      </c>
      <c r="N28" s="10">
        <f>SUM(L28:M28)</f>
        <v>398</v>
      </c>
      <c r="O28" s="3"/>
      <c r="P28" s="7">
        <v>110</v>
      </c>
      <c r="Q28" s="14">
        <v>0</v>
      </c>
      <c r="R28" s="14">
        <v>0</v>
      </c>
      <c r="S28" s="15">
        <f>SUM(Q28:R28)</f>
        <v>0</v>
      </c>
      <c r="U28" s="4" t="s">
        <v>8</v>
      </c>
      <c r="V28" s="19">
        <f t="shared" ref="V28:V39" si="1">V9/$V$8*100</f>
        <v>34.28548695098663</v>
      </c>
      <c r="W28" s="19">
        <f t="shared" ref="W28:W39" si="2">W9/$W$8*100</f>
        <v>29.588354112976251</v>
      </c>
      <c r="X28" s="19">
        <f t="shared" ref="X28:X39" si="3">X9/$X$8*100</f>
        <v>31.78087279480037</v>
      </c>
      <c r="Z28" s="4" t="s">
        <v>32</v>
      </c>
      <c r="AA28" s="10">
        <v>192</v>
      </c>
      <c r="AB28" s="10">
        <v>230</v>
      </c>
      <c r="AC28" s="10">
        <f>SUM(AA28:AB28)</f>
        <v>422</v>
      </c>
    </row>
    <row r="29" spans="1:29" ht="15" customHeight="1" x14ac:dyDescent="0.15">
      <c r="A29" s="7">
        <v>21</v>
      </c>
      <c r="B29" s="10">
        <v>107</v>
      </c>
      <c r="C29" s="10">
        <v>113</v>
      </c>
      <c r="D29" s="10">
        <f>SUM(B29:C29)</f>
        <v>220</v>
      </c>
      <c r="E29" s="3"/>
      <c r="F29" s="7">
        <v>51</v>
      </c>
      <c r="G29" s="10">
        <v>169</v>
      </c>
      <c r="H29" s="10">
        <v>181</v>
      </c>
      <c r="I29" s="10">
        <f>SUM(G29:H29)</f>
        <v>350</v>
      </c>
      <c r="J29" s="3"/>
      <c r="K29" s="7">
        <v>81</v>
      </c>
      <c r="L29" s="10">
        <v>169</v>
      </c>
      <c r="M29" s="10">
        <v>269</v>
      </c>
      <c r="N29" s="10">
        <f>SUM(L29:M29)</f>
        <v>438</v>
      </c>
      <c r="O29" s="3"/>
      <c r="P29" s="7">
        <v>111</v>
      </c>
      <c r="Q29" s="14">
        <v>0</v>
      </c>
      <c r="R29" s="14">
        <v>0</v>
      </c>
      <c r="S29" s="15">
        <f>SUM(Q29:R29)</f>
        <v>0</v>
      </c>
      <c r="U29" s="4" t="s">
        <v>9</v>
      </c>
      <c r="V29" s="19">
        <f t="shared" si="1"/>
        <v>66.987587523870147</v>
      </c>
      <c r="W29" s="19">
        <f t="shared" si="2"/>
        <v>72.556940865083234</v>
      </c>
      <c r="X29" s="19">
        <f t="shared" si="3"/>
        <v>69.957288765088208</v>
      </c>
      <c r="Z29" s="4" t="s">
        <v>7</v>
      </c>
      <c r="AA29" s="10">
        <v>245</v>
      </c>
      <c r="AB29" s="10">
        <v>395</v>
      </c>
      <c r="AC29" s="10">
        <f>SUM(AA29:AB29)</f>
        <v>640</v>
      </c>
    </row>
    <row r="30" spans="1:29" ht="15" customHeight="1" x14ac:dyDescent="0.15">
      <c r="A30" s="7">
        <v>22</v>
      </c>
      <c r="B30" s="10">
        <v>123</v>
      </c>
      <c r="C30" s="10">
        <v>119</v>
      </c>
      <c r="D30" s="10">
        <f>SUM(B30:C30)</f>
        <v>242</v>
      </c>
      <c r="E30" s="3"/>
      <c r="F30" s="7">
        <v>52</v>
      </c>
      <c r="G30" s="10">
        <v>190</v>
      </c>
      <c r="H30" s="10">
        <v>189</v>
      </c>
      <c r="I30" s="10">
        <f>SUM(G30:H30)</f>
        <v>379</v>
      </c>
      <c r="J30" s="3"/>
      <c r="K30" s="7">
        <v>82</v>
      </c>
      <c r="L30" s="10">
        <v>126</v>
      </c>
      <c r="M30" s="10">
        <v>236</v>
      </c>
      <c r="N30" s="10">
        <f>SUM(L30:M30)</f>
        <v>362</v>
      </c>
      <c r="O30" s="3"/>
      <c r="P30" s="7">
        <v>112</v>
      </c>
      <c r="Q30" s="14">
        <v>0</v>
      </c>
      <c r="R30" s="14">
        <v>0</v>
      </c>
      <c r="S30" s="15">
        <f>SUM(Q30:R30)</f>
        <v>0</v>
      </c>
      <c r="U30" s="4" t="s">
        <v>10</v>
      </c>
      <c r="V30" s="19">
        <f t="shared" si="1"/>
        <v>56.818905155951626</v>
      </c>
      <c r="W30" s="19">
        <f t="shared" si="2"/>
        <v>63.390680504283623</v>
      </c>
      <c r="X30" s="19">
        <f t="shared" si="3"/>
        <v>60.323119777158773</v>
      </c>
      <c r="Z30" s="9" t="s">
        <v>24</v>
      </c>
      <c r="AA30" s="11">
        <f>SUM(AA26:AA29)</f>
        <v>1321</v>
      </c>
      <c r="AB30" s="11">
        <f>SUM(AB26:AB29)</f>
        <v>1411</v>
      </c>
      <c r="AC30" s="11">
        <f>SUM(AC26:AC29)</f>
        <v>2732</v>
      </c>
    </row>
    <row r="31" spans="1:29" ht="15" customHeight="1" x14ac:dyDescent="0.15">
      <c r="A31" s="7">
        <v>23</v>
      </c>
      <c r="B31" s="10">
        <v>110</v>
      </c>
      <c r="C31" s="10">
        <v>111</v>
      </c>
      <c r="D31" s="10">
        <f>SUM(B31:C31)</f>
        <v>221</v>
      </c>
      <c r="E31" s="3"/>
      <c r="F31" s="7">
        <v>53</v>
      </c>
      <c r="G31" s="10">
        <v>231</v>
      </c>
      <c r="H31" s="10">
        <v>171</v>
      </c>
      <c r="I31" s="10">
        <f>SUM(G31:H31)</f>
        <v>402</v>
      </c>
      <c r="J31" s="3"/>
      <c r="K31" s="7">
        <v>83</v>
      </c>
      <c r="L31" s="10">
        <v>108</v>
      </c>
      <c r="M31" s="10">
        <v>197</v>
      </c>
      <c r="N31" s="10">
        <f>SUM(L31:M31)</f>
        <v>305</v>
      </c>
      <c r="O31" s="3"/>
      <c r="P31" s="7">
        <v>113</v>
      </c>
      <c r="Q31" s="14">
        <v>0</v>
      </c>
      <c r="R31" s="14">
        <v>0</v>
      </c>
      <c r="S31" s="15">
        <f>SUM(Q31:R31)</f>
        <v>0</v>
      </c>
      <c r="U31" s="4" t="s">
        <v>11</v>
      </c>
      <c r="V31" s="19">
        <f t="shared" si="1"/>
        <v>38.629853596435396</v>
      </c>
      <c r="W31" s="19">
        <f t="shared" si="2"/>
        <v>49.077105244828303</v>
      </c>
      <c r="X31" s="19">
        <f t="shared" si="3"/>
        <v>44.200557103064064</v>
      </c>
      <c r="Z31" s="6"/>
    </row>
    <row r="32" spans="1:29" ht="15" customHeight="1" x14ac:dyDescent="0.15">
      <c r="A32" s="7">
        <v>24</v>
      </c>
      <c r="B32" s="10">
        <v>90</v>
      </c>
      <c r="C32" s="10">
        <v>90</v>
      </c>
      <c r="D32" s="10">
        <f>SUM(B32:C32)</f>
        <v>180</v>
      </c>
      <c r="E32" s="3"/>
      <c r="F32" s="7">
        <v>54</v>
      </c>
      <c r="G32" s="10">
        <v>210</v>
      </c>
      <c r="H32" s="10">
        <v>206</v>
      </c>
      <c r="I32" s="10">
        <f>SUM(G32:H32)</f>
        <v>416</v>
      </c>
      <c r="J32" s="3"/>
      <c r="K32" s="7">
        <v>84</v>
      </c>
      <c r="L32" s="10">
        <v>95</v>
      </c>
      <c r="M32" s="10">
        <v>195</v>
      </c>
      <c r="N32" s="10">
        <f>SUM(L32:M32)</f>
        <v>290</v>
      </c>
      <c r="O32" s="3"/>
      <c r="P32" s="7">
        <v>114</v>
      </c>
      <c r="Q32" s="14">
        <v>0</v>
      </c>
      <c r="R32" s="14">
        <v>0</v>
      </c>
      <c r="S32" s="15">
        <f>SUM(Q32:R32)</f>
        <v>0</v>
      </c>
      <c r="U32" s="9" t="s">
        <v>12</v>
      </c>
      <c r="V32" s="20">
        <f t="shared" si="1"/>
        <v>32.702100572883516</v>
      </c>
      <c r="W32" s="20">
        <f t="shared" si="2"/>
        <v>42.968586752106987</v>
      </c>
      <c r="X32" s="20">
        <f t="shared" si="3"/>
        <v>38.176415970287835</v>
      </c>
      <c r="Z32" s="6"/>
      <c r="AA32" s="31"/>
      <c r="AB32" s="30"/>
      <c r="AC32" s="30"/>
    </row>
    <row r="33" spans="1:29" ht="15" customHeight="1" x14ac:dyDescent="0.15">
      <c r="A33" s="7"/>
      <c r="B33" s="11">
        <f>SUM(B28:B32)</f>
        <v>522</v>
      </c>
      <c r="C33" s="11">
        <f>SUM(C28:C32)</f>
        <v>565</v>
      </c>
      <c r="D33" s="11">
        <f>SUM(D28:D32)</f>
        <v>1087</v>
      </c>
      <c r="E33" s="3"/>
      <c r="F33" s="7"/>
      <c r="G33" s="11">
        <f>SUM(G28:G32)</f>
        <v>990</v>
      </c>
      <c r="H33" s="11">
        <f>SUM(H28:H32)</f>
        <v>917</v>
      </c>
      <c r="I33" s="11">
        <f>SUM(I28:I32)</f>
        <v>1907</v>
      </c>
      <c r="J33" s="3"/>
      <c r="K33" s="7"/>
      <c r="L33" s="11">
        <f>SUM(L28:L32)</f>
        <v>652</v>
      </c>
      <c r="M33" s="11">
        <f>SUM(M28:M32)</f>
        <v>1141</v>
      </c>
      <c r="N33" s="11">
        <f>SUM(N28:N32)</f>
        <v>1793</v>
      </c>
      <c r="O33" s="3"/>
      <c r="P33" s="7"/>
      <c r="Q33" s="16">
        <f>SUM(Q28:Q32)</f>
        <v>0</v>
      </c>
      <c r="R33" s="16">
        <f>SUM(R28:R32)</f>
        <v>0</v>
      </c>
      <c r="S33" s="16">
        <f>SUM(S28:S32)</f>
        <v>0</v>
      </c>
      <c r="U33" s="4" t="s">
        <v>13</v>
      </c>
      <c r="V33" s="19">
        <f t="shared" si="1"/>
        <v>25.620623806492681</v>
      </c>
      <c r="W33" s="19">
        <f t="shared" si="2"/>
        <v>34.930695827819179</v>
      </c>
      <c r="X33" s="19">
        <f t="shared" si="3"/>
        <v>30.584958217270199</v>
      </c>
      <c r="Z33" s="6" t="s">
        <v>3</v>
      </c>
    </row>
    <row r="34" spans="1:29" ht="15" customHeight="1" x14ac:dyDescent="0.15">
      <c r="A34" s="7">
        <v>25</v>
      </c>
      <c r="B34" s="10">
        <v>101</v>
      </c>
      <c r="C34" s="10">
        <v>101</v>
      </c>
      <c r="D34" s="10">
        <f>SUM(B34:C34)</f>
        <v>202</v>
      </c>
      <c r="E34" s="3"/>
      <c r="F34" s="7">
        <v>55</v>
      </c>
      <c r="G34" s="10">
        <v>223</v>
      </c>
      <c r="H34" s="10">
        <v>199</v>
      </c>
      <c r="I34" s="10">
        <f>SUM(G34:H34)</f>
        <v>422</v>
      </c>
      <c r="J34" s="3"/>
      <c r="K34" s="7">
        <v>85</v>
      </c>
      <c r="L34" s="28">
        <v>90</v>
      </c>
      <c r="M34" s="10">
        <v>169</v>
      </c>
      <c r="N34" s="10">
        <f>SUM(L34:M34)</f>
        <v>259</v>
      </c>
      <c r="O34" s="3"/>
      <c r="P34" s="7">
        <v>115</v>
      </c>
      <c r="Q34" s="14">
        <v>0</v>
      </c>
      <c r="R34" s="14">
        <v>0</v>
      </c>
      <c r="S34" s="14">
        <f>SUM(Q34:R34)</f>
        <v>0</v>
      </c>
      <c r="U34" s="4" t="s">
        <v>14</v>
      </c>
      <c r="V34" s="19">
        <f t="shared" si="1"/>
        <v>17.138765117759387</v>
      </c>
      <c r="W34" s="19">
        <f t="shared" si="2"/>
        <v>25.395277564950895</v>
      </c>
      <c r="X34" s="19">
        <f t="shared" si="3"/>
        <v>21.541318477251625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29" ht="15" customHeight="1" x14ac:dyDescent="0.15">
      <c r="A35" s="7">
        <v>26</v>
      </c>
      <c r="B35" s="10">
        <v>117</v>
      </c>
      <c r="C35" s="10">
        <v>108</v>
      </c>
      <c r="D35" s="10">
        <f>SUM(B35:C35)</f>
        <v>225</v>
      </c>
      <c r="E35" s="3"/>
      <c r="F35" s="7">
        <v>56</v>
      </c>
      <c r="G35" s="10">
        <v>251</v>
      </c>
      <c r="H35" s="10">
        <v>192</v>
      </c>
      <c r="I35" s="10">
        <f>SUM(G35:H35)</f>
        <v>443</v>
      </c>
      <c r="J35" s="3"/>
      <c r="K35" s="7">
        <v>86</v>
      </c>
      <c r="L35" s="10">
        <v>75</v>
      </c>
      <c r="M35" s="10">
        <v>158</v>
      </c>
      <c r="N35" s="10">
        <f>SUM(L35:M35)</f>
        <v>233</v>
      </c>
      <c r="O35" s="3"/>
      <c r="P35" s="7">
        <v>116</v>
      </c>
      <c r="Q35" s="14">
        <v>0</v>
      </c>
      <c r="R35" s="14">
        <v>0</v>
      </c>
      <c r="S35" s="14">
        <f>SUM(Q35:R35)</f>
        <v>0</v>
      </c>
      <c r="U35" s="4" t="s">
        <v>15</v>
      </c>
      <c r="V35" s="19">
        <f t="shared" si="1"/>
        <v>9.0388287714831321</v>
      </c>
      <c r="W35" s="19">
        <f t="shared" si="2"/>
        <v>15.727519676812705</v>
      </c>
      <c r="X35" s="19">
        <f t="shared" si="3"/>
        <v>12.605385329619311</v>
      </c>
      <c r="Z35" s="4" t="s">
        <v>25</v>
      </c>
      <c r="AA35" s="10">
        <f t="shared" ref="AA35:AB38" si="4">SUM(AA5,AA12,AA19,AA26)</f>
        <v>1360</v>
      </c>
      <c r="AB35" s="10">
        <f t="shared" si="4"/>
        <v>1284</v>
      </c>
      <c r="AC35" s="10">
        <f>SUM(AA35:AB35)</f>
        <v>2644</v>
      </c>
    </row>
    <row r="36" spans="1:29" ht="15" customHeight="1" x14ac:dyDescent="0.15">
      <c r="A36" s="7">
        <v>27</v>
      </c>
      <c r="B36" s="10">
        <v>115</v>
      </c>
      <c r="C36" s="10">
        <v>93</v>
      </c>
      <c r="D36" s="10">
        <f>SUM(B36:C36)</f>
        <v>208</v>
      </c>
      <c r="E36" s="3"/>
      <c r="F36" s="7">
        <v>57</v>
      </c>
      <c r="G36" s="10">
        <v>266</v>
      </c>
      <c r="H36" s="10">
        <v>252</v>
      </c>
      <c r="I36" s="10">
        <f>SUM(G36:H36)</f>
        <v>518</v>
      </c>
      <c r="J36" s="3"/>
      <c r="K36" s="7">
        <v>87</v>
      </c>
      <c r="L36" s="10">
        <v>71</v>
      </c>
      <c r="M36" s="10">
        <v>142</v>
      </c>
      <c r="N36" s="10">
        <f>SUM(L36:M36)</f>
        <v>213</v>
      </c>
      <c r="O36" s="3"/>
      <c r="P36" s="7">
        <v>117</v>
      </c>
      <c r="Q36" s="14">
        <v>0</v>
      </c>
      <c r="R36" s="14">
        <v>0</v>
      </c>
      <c r="S36" s="14">
        <f>SUM(Q36:R36)</f>
        <v>0</v>
      </c>
      <c r="U36" s="4" t="s">
        <v>16</v>
      </c>
      <c r="V36" s="19">
        <f t="shared" si="1"/>
        <v>3.8510502864417568</v>
      </c>
      <c r="W36" s="19">
        <f t="shared" si="2"/>
        <v>7.7801769171832555</v>
      </c>
      <c r="X36" s="19">
        <f t="shared" si="3"/>
        <v>5.9461467038068712</v>
      </c>
      <c r="Z36" s="26" t="s">
        <v>26</v>
      </c>
      <c r="AA36" s="10">
        <f t="shared" si="4"/>
        <v>7098</v>
      </c>
      <c r="AB36" s="10">
        <f t="shared" si="4"/>
        <v>6904</v>
      </c>
      <c r="AC36" s="13">
        <f>SUM(AA36:AB36)</f>
        <v>14002</v>
      </c>
    </row>
    <row r="37" spans="1:29" ht="15" customHeight="1" x14ac:dyDescent="0.15">
      <c r="A37" s="7">
        <v>28</v>
      </c>
      <c r="B37" s="10">
        <v>107</v>
      </c>
      <c r="C37" s="10">
        <v>118</v>
      </c>
      <c r="D37" s="10">
        <f>SUM(B37:C37)</f>
        <v>225</v>
      </c>
      <c r="E37" s="3"/>
      <c r="F37" s="7">
        <v>58</v>
      </c>
      <c r="G37" s="10">
        <v>281</v>
      </c>
      <c r="H37" s="10">
        <v>239</v>
      </c>
      <c r="I37" s="10">
        <f>SUM(G37:H37)</f>
        <v>520</v>
      </c>
      <c r="J37" s="3"/>
      <c r="K37" s="7">
        <v>88</v>
      </c>
      <c r="L37" s="10">
        <v>54</v>
      </c>
      <c r="M37" s="10">
        <v>103</v>
      </c>
      <c r="N37" s="10">
        <f>SUM(L37:M37)</f>
        <v>157</v>
      </c>
      <c r="O37" s="3"/>
      <c r="P37" s="7">
        <v>118</v>
      </c>
      <c r="Q37" s="14">
        <v>0</v>
      </c>
      <c r="R37" s="14">
        <v>0</v>
      </c>
      <c r="S37" s="14">
        <f>SUM(Q37:R37)</f>
        <v>0</v>
      </c>
      <c r="U37" s="4" t="s">
        <v>17</v>
      </c>
      <c r="V37" s="19">
        <f t="shared" si="1"/>
        <v>1.2332908975175048</v>
      </c>
      <c r="W37" s="19">
        <f t="shared" si="2"/>
        <v>3.0925680852545794</v>
      </c>
      <c r="X37" s="19">
        <f t="shared" si="3"/>
        <v>2.2246982358402971</v>
      </c>
      <c r="Z37" s="4" t="s">
        <v>31</v>
      </c>
      <c r="AA37" s="10">
        <f t="shared" si="4"/>
        <v>1956</v>
      </c>
      <c r="AB37" s="10">
        <f t="shared" si="4"/>
        <v>2523</v>
      </c>
      <c r="AC37" s="13">
        <f>SUM(AA37:AB37)</f>
        <v>4479</v>
      </c>
    </row>
    <row r="38" spans="1:29" ht="15" customHeight="1" x14ac:dyDescent="0.15">
      <c r="A38" s="7">
        <v>29</v>
      </c>
      <c r="B38" s="10">
        <v>127</v>
      </c>
      <c r="C38" s="10">
        <v>96</v>
      </c>
      <c r="D38" s="10">
        <f>SUM(B38:C38)</f>
        <v>223</v>
      </c>
      <c r="E38" s="3"/>
      <c r="F38" s="7">
        <v>59</v>
      </c>
      <c r="G38" s="10">
        <v>275</v>
      </c>
      <c r="H38" s="10">
        <v>256</v>
      </c>
      <c r="I38" s="10">
        <f>SUM(G38:H38)</f>
        <v>531</v>
      </c>
      <c r="J38" s="3"/>
      <c r="K38" s="7">
        <v>89</v>
      </c>
      <c r="L38" s="10">
        <v>39</v>
      </c>
      <c r="M38" s="10">
        <v>101</v>
      </c>
      <c r="N38" s="10">
        <f>SUM(L38:M38)</f>
        <v>140</v>
      </c>
      <c r="O38" s="3"/>
      <c r="P38" s="7">
        <v>119</v>
      </c>
      <c r="Q38" s="14">
        <v>0</v>
      </c>
      <c r="R38" s="14">
        <v>0</v>
      </c>
      <c r="S38" s="14">
        <f>SUM(Q38:R38)</f>
        <v>0</v>
      </c>
      <c r="U38" s="4" t="s">
        <v>18</v>
      </c>
      <c r="V38" s="19">
        <f t="shared" si="1"/>
        <v>0.23870146403564607</v>
      </c>
      <c r="W38" s="19">
        <f t="shared" si="2"/>
        <v>0.76617677787838689</v>
      </c>
      <c r="X38" s="19">
        <f t="shared" si="3"/>
        <v>0.51996285979572887</v>
      </c>
      <c r="Z38" s="4" t="s">
        <v>7</v>
      </c>
      <c r="AA38" s="10">
        <f t="shared" si="4"/>
        <v>2154</v>
      </c>
      <c r="AB38" s="10">
        <f t="shared" si="4"/>
        <v>3646</v>
      </c>
      <c r="AC38" s="13">
        <f>SUM(AA38:AB38)</f>
        <v>5800</v>
      </c>
    </row>
    <row r="39" spans="1:29" ht="15" customHeight="1" x14ac:dyDescent="0.15">
      <c r="A39" s="7"/>
      <c r="B39" s="11">
        <f>SUM(B34:B38)</f>
        <v>567</v>
      </c>
      <c r="C39" s="11">
        <f>SUM(C34:C38)</f>
        <v>516</v>
      </c>
      <c r="D39" s="11">
        <f>SUM(D34:D38)</f>
        <v>1083</v>
      </c>
      <c r="E39" s="3"/>
      <c r="F39" s="7"/>
      <c r="G39" s="11">
        <f>SUM(G34:G38)</f>
        <v>1296</v>
      </c>
      <c r="H39" s="11">
        <f>SUM(H34:H38)</f>
        <v>1138</v>
      </c>
      <c r="I39" s="11">
        <f>SUM(I34:I38)</f>
        <v>2434</v>
      </c>
      <c r="J39" s="3"/>
      <c r="K39" s="7"/>
      <c r="L39" s="11">
        <f>SUM(L34:L38)</f>
        <v>329</v>
      </c>
      <c r="M39" s="11">
        <f>SUM(M34:M38)</f>
        <v>673</v>
      </c>
      <c r="N39" s="11">
        <f>SUM(N34:N38)</f>
        <v>1002</v>
      </c>
      <c r="O39" s="3"/>
      <c r="P39" s="7"/>
      <c r="Q39" s="16">
        <f>SUM(Q34:Q38)</f>
        <v>0</v>
      </c>
      <c r="R39" s="16">
        <f>SUM(R34:R38)</f>
        <v>0</v>
      </c>
      <c r="S39" s="16">
        <f>SUM(S34:S38)</f>
        <v>0</v>
      </c>
      <c r="U39" s="4" t="s">
        <v>19</v>
      </c>
      <c r="V39" s="19">
        <f t="shared" si="1"/>
        <v>7.9567154678548691E-3</v>
      </c>
      <c r="W39" s="19">
        <f t="shared" si="2"/>
        <v>0.13233962526990317</v>
      </c>
      <c r="X39" s="19">
        <f t="shared" si="3"/>
        <v>7.4280408542246976E-2</v>
      </c>
      <c r="Z39" s="9" t="s">
        <v>24</v>
      </c>
      <c r="AA39" s="11">
        <f>SUM(AA35:AA38)</f>
        <v>12568</v>
      </c>
      <c r="AB39" s="11">
        <f>SUM(AB35:AB38)</f>
        <v>14357</v>
      </c>
      <c r="AC39" s="11">
        <f>SUM(AC35:AC38)</f>
        <v>26925</v>
      </c>
    </row>
    <row r="81" spans="7:9" x14ac:dyDescent="0.15">
      <c r="G81" s="23"/>
      <c r="H81" s="23"/>
      <c r="I81" s="23"/>
    </row>
    <row r="93" spans="7:9" x14ac:dyDescent="0.15">
      <c r="G93" s="23"/>
      <c r="H93" s="23"/>
      <c r="I93" s="23"/>
    </row>
    <row r="119" spans="10:10" x14ac:dyDescent="0.15">
      <c r="J119" s="1"/>
    </row>
    <row r="120" spans="10:10" x14ac:dyDescent="0.15">
      <c r="J120" s="1"/>
    </row>
    <row r="121" spans="10:10" x14ac:dyDescent="0.15">
      <c r="J121" s="1"/>
    </row>
  </sheetData>
  <phoneticPr fontId="3"/>
  <printOptions horizontalCentered="1" verticalCentered="1"/>
  <pageMargins left="0.19685039370078741" right="0.19685039370078741" top="0.59055118110236227" bottom="0.39370078740157483" header="0.78740157480314965" footer="0.51181102362204722"/>
  <pageSetup paperSize="9" scale="79" orientation="landscape" r:id="rId1"/>
  <headerFooter alignWithMargins="0">
    <oddHeader>&amp;C&amp;"游ゴシック,標準"&amp;16大分県　竹田市（タケタシ）【442089】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41"/>
  <sheetViews>
    <sheetView showZeros="0" zoomScale="80" zoomScaleNormal="80" workbookViewId="0">
      <selection activeCell="F1" sqref="F1"/>
    </sheetView>
  </sheetViews>
  <sheetFormatPr defaultRowHeight="17.25" customHeight="1" x14ac:dyDescent="0.15"/>
  <cols>
    <col min="1" max="1" width="5.5" bestFit="1" customWidth="1"/>
    <col min="2" max="4" width="7" customWidth="1"/>
    <col min="5" max="5" width="0.875" customWidth="1"/>
    <col min="6" max="6" width="5.5" bestFit="1" customWidth="1"/>
    <col min="7" max="9" width="7.625" bestFit="1" customWidth="1"/>
    <col min="10" max="10" width="0.875" customWidth="1"/>
    <col min="11" max="11" width="5.5" customWidth="1"/>
    <col min="12" max="12" width="7.625" customWidth="1"/>
    <col min="13" max="14" width="7" customWidth="1"/>
    <col min="15" max="15" width="0.875" customWidth="1"/>
    <col min="16" max="16" width="5.5" bestFit="1" customWidth="1"/>
    <col min="17" max="19" width="6.75" customWidth="1"/>
    <col min="20" max="20" width="0.875" customWidth="1"/>
    <col min="21" max="21" width="11" bestFit="1" customWidth="1"/>
    <col min="22" max="22" width="8" customWidth="1"/>
    <col min="23" max="24" width="8.625" bestFit="1" customWidth="1"/>
    <col min="25" max="25" width="2.625" customWidth="1"/>
    <col min="26" max="26" width="10" bestFit="1" customWidth="1"/>
    <col min="27" max="28" width="8" customWidth="1"/>
    <col min="29" max="29" width="8" bestFit="1" customWidth="1"/>
  </cols>
  <sheetData>
    <row r="1" spans="1:32" ht="17.25" customHeight="1" x14ac:dyDescent="0.2">
      <c r="A1" s="21" t="s">
        <v>20</v>
      </c>
    </row>
    <row r="2" spans="1:32" ht="17.25" customHeight="1" x14ac:dyDescent="0.15">
      <c r="X2" s="22" t="s">
        <v>41</v>
      </c>
    </row>
    <row r="3" spans="1:32" ht="17.2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5"/>
      <c r="F3" s="4" t="s">
        <v>0</v>
      </c>
      <c r="G3" s="5" t="s">
        <v>1</v>
      </c>
      <c r="H3" s="5" t="s">
        <v>2</v>
      </c>
      <c r="I3" s="5" t="s">
        <v>3</v>
      </c>
      <c r="J3" s="25"/>
      <c r="K3" s="4" t="s">
        <v>0</v>
      </c>
      <c r="L3" s="5" t="s">
        <v>1</v>
      </c>
      <c r="M3" s="5" t="s">
        <v>2</v>
      </c>
      <c r="N3" s="5" t="s">
        <v>3</v>
      </c>
      <c r="O3" s="25"/>
      <c r="P3" s="4" t="s">
        <v>0</v>
      </c>
      <c r="Q3" s="5" t="s">
        <v>1</v>
      </c>
      <c r="R3" s="5" t="s">
        <v>2</v>
      </c>
      <c r="S3" s="5" t="s">
        <v>3</v>
      </c>
      <c r="T3" s="6"/>
      <c r="U3" s="4" t="s">
        <v>0</v>
      </c>
      <c r="V3" s="5" t="s">
        <v>1</v>
      </c>
      <c r="W3" s="5" t="s">
        <v>2</v>
      </c>
      <c r="X3" s="5" t="s">
        <v>3</v>
      </c>
      <c r="Z3" s="6" t="s">
        <v>27</v>
      </c>
    </row>
    <row r="4" spans="1:32" ht="17.25" customHeight="1" x14ac:dyDescent="0.15">
      <c r="A4" s="7">
        <v>0</v>
      </c>
      <c r="B4" s="10">
        <v>85</v>
      </c>
      <c r="C4" s="10">
        <v>73</v>
      </c>
      <c r="D4" s="10">
        <f>SUM(B4:C4)</f>
        <v>158</v>
      </c>
      <c r="E4" s="3"/>
      <c r="F4" s="7">
        <v>30</v>
      </c>
      <c r="G4" s="10">
        <v>125</v>
      </c>
      <c r="H4" s="10">
        <v>91</v>
      </c>
      <c r="I4" s="10">
        <f>SUM(G4:H4)</f>
        <v>216</v>
      </c>
      <c r="J4" s="3"/>
      <c r="K4" s="7">
        <v>60</v>
      </c>
      <c r="L4" s="10">
        <v>275</v>
      </c>
      <c r="M4" s="10">
        <v>252</v>
      </c>
      <c r="N4" s="10">
        <f>SUM(L4:M4)</f>
        <v>527</v>
      </c>
      <c r="O4" s="3"/>
      <c r="P4" s="7">
        <v>90</v>
      </c>
      <c r="Q4" s="10">
        <v>34</v>
      </c>
      <c r="R4" s="10">
        <v>82</v>
      </c>
      <c r="S4" s="10">
        <f>SUM(Q4:R4)</f>
        <v>116</v>
      </c>
      <c r="U4" s="4" t="s">
        <v>4</v>
      </c>
      <c r="V4" s="15">
        <f>SUM(B9,B15,B21)</f>
        <v>1353</v>
      </c>
      <c r="W4" s="15">
        <f>SUM(C9,C15,C21)</f>
        <v>1246</v>
      </c>
      <c r="X4" s="15">
        <f>SUM(V4:W4)</f>
        <v>2599</v>
      </c>
      <c r="Z4" s="4" t="s">
        <v>21</v>
      </c>
      <c r="AA4" s="5" t="s">
        <v>22</v>
      </c>
      <c r="AB4" s="5" t="s">
        <v>23</v>
      </c>
      <c r="AC4" s="5" t="s">
        <v>24</v>
      </c>
    </row>
    <row r="5" spans="1:32" ht="17.25" customHeight="1" x14ac:dyDescent="0.15">
      <c r="A5" s="7">
        <v>1</v>
      </c>
      <c r="B5" s="10">
        <v>72</v>
      </c>
      <c r="C5" s="10">
        <v>82</v>
      </c>
      <c r="D5" s="10">
        <f>SUM(B5:C5)</f>
        <v>154</v>
      </c>
      <c r="E5" s="3"/>
      <c r="F5" s="7">
        <v>31</v>
      </c>
      <c r="G5" s="10">
        <v>113</v>
      </c>
      <c r="H5" s="10">
        <v>97</v>
      </c>
      <c r="I5" s="10">
        <f>SUM(G5:H5)</f>
        <v>210</v>
      </c>
      <c r="J5" s="3"/>
      <c r="K5" s="7">
        <v>61</v>
      </c>
      <c r="L5" s="10">
        <v>149</v>
      </c>
      <c r="M5" s="10">
        <v>139</v>
      </c>
      <c r="N5" s="10">
        <f>SUM(L5:M5)</f>
        <v>288</v>
      </c>
      <c r="O5" s="3"/>
      <c r="P5" s="7">
        <v>91</v>
      </c>
      <c r="Q5" s="10">
        <v>28</v>
      </c>
      <c r="R5" s="10">
        <v>85</v>
      </c>
      <c r="S5" s="10">
        <f>SUM(Q5:R5)</f>
        <v>113</v>
      </c>
      <c r="U5" s="4" t="s">
        <v>5</v>
      </c>
      <c r="V5" s="15">
        <f>SUM(B27,B33,B39,G9,G15,G21,G27,G33,G39,L9)</f>
        <v>7006</v>
      </c>
      <c r="W5" s="15">
        <f>SUM(C27,C33,C39,H9,H15,H21,H27,H33,H39,M9)</f>
        <v>6809</v>
      </c>
      <c r="X5" s="15">
        <f>SUM(V5:W5)</f>
        <v>13815</v>
      </c>
      <c r="Y5" s="2"/>
      <c r="Z5" s="4" t="s">
        <v>25</v>
      </c>
      <c r="AA5" s="10">
        <v>810</v>
      </c>
      <c r="AB5" s="10">
        <v>699</v>
      </c>
      <c r="AC5" s="10">
        <f>SUM(AA5:AB5)</f>
        <v>1509</v>
      </c>
    </row>
    <row r="6" spans="1:32" ht="17.25" customHeight="1" x14ac:dyDescent="0.15">
      <c r="A6" s="7">
        <v>2</v>
      </c>
      <c r="B6" s="10">
        <v>77</v>
      </c>
      <c r="C6" s="10">
        <v>58</v>
      </c>
      <c r="D6" s="10">
        <f>SUM(B6:C6)</f>
        <v>135</v>
      </c>
      <c r="E6" s="3"/>
      <c r="F6" s="7">
        <v>32</v>
      </c>
      <c r="G6" s="10">
        <v>114</v>
      </c>
      <c r="H6" s="10">
        <v>108</v>
      </c>
      <c r="I6" s="10">
        <f>SUM(G6:H6)</f>
        <v>222</v>
      </c>
      <c r="J6" s="3"/>
      <c r="K6" s="7">
        <v>62</v>
      </c>
      <c r="L6" s="10">
        <v>101</v>
      </c>
      <c r="M6" s="10">
        <v>142</v>
      </c>
      <c r="N6" s="10">
        <f>SUM(L6:M6)</f>
        <v>243</v>
      </c>
      <c r="O6" s="3"/>
      <c r="P6" s="7">
        <v>92</v>
      </c>
      <c r="Q6" s="10">
        <v>23</v>
      </c>
      <c r="R6" s="10">
        <v>68</v>
      </c>
      <c r="S6" s="10">
        <f>SUM(Q6:R6)</f>
        <v>91</v>
      </c>
      <c r="U6" s="8" t="s">
        <v>6</v>
      </c>
      <c r="V6" s="15">
        <f>SUM(L15,L21)</f>
        <v>1883</v>
      </c>
      <c r="W6" s="15">
        <f>SUM(M15,M21)</f>
        <v>2458</v>
      </c>
      <c r="X6" s="15">
        <f>SUM(V6:W6)</f>
        <v>4341</v>
      </c>
      <c r="Z6" s="26" t="s">
        <v>26</v>
      </c>
      <c r="AA6" s="10">
        <v>4058</v>
      </c>
      <c r="AB6" s="10">
        <v>4065</v>
      </c>
      <c r="AC6" s="10">
        <f>SUM(AA6:AB6)</f>
        <v>8123</v>
      </c>
    </row>
    <row r="7" spans="1:32" ht="17.25" customHeight="1" x14ac:dyDescent="0.15">
      <c r="A7" s="7">
        <v>3</v>
      </c>
      <c r="B7" s="10">
        <v>84</v>
      </c>
      <c r="C7" s="10">
        <v>63</v>
      </c>
      <c r="D7" s="10">
        <f>SUM(B7:C7)</f>
        <v>147</v>
      </c>
      <c r="E7" s="3"/>
      <c r="F7" s="7">
        <v>33</v>
      </c>
      <c r="G7" s="10">
        <v>119</v>
      </c>
      <c r="H7" s="10">
        <v>103</v>
      </c>
      <c r="I7" s="10">
        <f>SUM(G7:H7)</f>
        <v>222</v>
      </c>
      <c r="J7" s="3"/>
      <c r="K7" s="7">
        <v>63</v>
      </c>
      <c r="L7" s="10">
        <v>148</v>
      </c>
      <c r="M7" s="10">
        <v>188</v>
      </c>
      <c r="N7" s="10">
        <f>SUM(L7:M7)</f>
        <v>336</v>
      </c>
      <c r="O7" s="3"/>
      <c r="P7" s="7">
        <v>93</v>
      </c>
      <c r="Q7" s="10">
        <v>16</v>
      </c>
      <c r="R7" s="10">
        <v>60</v>
      </c>
      <c r="S7" s="10">
        <f>SUM(Q7:R7)</f>
        <v>76</v>
      </c>
      <c r="U7" s="4" t="s">
        <v>7</v>
      </c>
      <c r="V7" s="15">
        <f>SUM(L27,L33,L39,Q9,Q15,Q21,Q27,Q33,Q39)</f>
        <v>2200</v>
      </c>
      <c r="W7" s="15">
        <f>SUM(M27,M33,M39,R9,R15,R21,R27,R33,R39)</f>
        <v>3691</v>
      </c>
      <c r="X7" s="15">
        <f>SUM(V7:W7)</f>
        <v>5891</v>
      </c>
      <c r="Z7" s="4" t="s">
        <v>32</v>
      </c>
      <c r="AA7" s="10">
        <v>1168</v>
      </c>
      <c r="AB7" s="10">
        <v>1548</v>
      </c>
      <c r="AC7" s="10">
        <f>SUM(AA7:AB7)</f>
        <v>2716</v>
      </c>
      <c r="AE7" s="27"/>
      <c r="AF7" s="27"/>
    </row>
    <row r="8" spans="1:32" ht="17.25" customHeight="1" x14ac:dyDescent="0.15">
      <c r="A8" s="7">
        <v>4</v>
      </c>
      <c r="B8" s="10">
        <v>71</v>
      </c>
      <c r="C8" s="10">
        <v>77</v>
      </c>
      <c r="D8" s="10">
        <f>SUM(B8:C8)</f>
        <v>148</v>
      </c>
      <c r="E8" s="3"/>
      <c r="F8" s="7">
        <v>34</v>
      </c>
      <c r="G8" s="10">
        <v>101</v>
      </c>
      <c r="H8" s="10">
        <v>104</v>
      </c>
      <c r="I8" s="10">
        <f>SUM(G8:H8)</f>
        <v>205</v>
      </c>
      <c r="J8" s="3"/>
      <c r="K8" s="7">
        <v>64</v>
      </c>
      <c r="L8" s="10">
        <v>158</v>
      </c>
      <c r="M8" s="10">
        <v>204</v>
      </c>
      <c r="N8" s="10">
        <f>SUM(L8:M8)</f>
        <v>362</v>
      </c>
      <c r="O8" s="3"/>
      <c r="P8" s="7">
        <v>94</v>
      </c>
      <c r="Q8" s="10">
        <v>13</v>
      </c>
      <c r="R8" s="10">
        <v>45</v>
      </c>
      <c r="S8" s="10">
        <f>SUM(Q8:R8)</f>
        <v>58</v>
      </c>
      <c r="U8" s="17" t="s">
        <v>3</v>
      </c>
      <c r="V8" s="12">
        <f>SUM(V4:V7)</f>
        <v>12442</v>
      </c>
      <c r="W8" s="12">
        <f>SUM(W4:W7)</f>
        <v>14204</v>
      </c>
      <c r="X8" s="12">
        <f>SUM(X4:X7)</f>
        <v>26646</v>
      </c>
      <c r="Z8" s="4" t="s">
        <v>7</v>
      </c>
      <c r="AA8" s="10">
        <v>1294</v>
      </c>
      <c r="AB8" s="10">
        <v>2249</v>
      </c>
      <c r="AC8" s="10">
        <f>SUM(AA8:AB8)</f>
        <v>3543</v>
      </c>
      <c r="AE8" s="32"/>
      <c r="AF8" s="32"/>
    </row>
    <row r="9" spans="1:32" ht="17.25" customHeight="1" x14ac:dyDescent="0.15">
      <c r="A9" s="7"/>
      <c r="B9" s="11">
        <f>SUM(B4:B8)</f>
        <v>389</v>
      </c>
      <c r="C9" s="11">
        <f>SUM(C4:C8)</f>
        <v>353</v>
      </c>
      <c r="D9" s="11">
        <f>SUM(D4:D8)</f>
        <v>742</v>
      </c>
      <c r="E9" s="3"/>
      <c r="F9" s="7"/>
      <c r="G9" s="11">
        <f>SUM(G4:G8)</f>
        <v>572</v>
      </c>
      <c r="H9" s="11">
        <f>SUM(H4:H8)</f>
        <v>503</v>
      </c>
      <c r="I9" s="11">
        <f>SUM(I4:I8)</f>
        <v>1075</v>
      </c>
      <c r="J9" s="3"/>
      <c r="K9" s="7"/>
      <c r="L9" s="12">
        <f>SUM(L4:L8)</f>
        <v>831</v>
      </c>
      <c r="M9" s="12">
        <f>SUM(M4:M8)</f>
        <v>925</v>
      </c>
      <c r="N9" s="12">
        <f>SUM(N4:N8)</f>
        <v>1756</v>
      </c>
      <c r="O9" s="3"/>
      <c r="P9" s="7"/>
      <c r="Q9" s="11">
        <f>SUM(Q4:Q8)</f>
        <v>114</v>
      </c>
      <c r="R9" s="11">
        <f>SUM(R4:R8)</f>
        <v>340</v>
      </c>
      <c r="S9" s="11">
        <f>SUM(S4:S8)</f>
        <v>454</v>
      </c>
      <c r="U9" s="4" t="s">
        <v>8</v>
      </c>
      <c r="V9" s="15">
        <f>SUM(G21,G27,G33,G39,L9)</f>
        <v>4254</v>
      </c>
      <c r="W9" s="15">
        <f>SUM(H21,H27,H33,H39,M9)</f>
        <v>4196</v>
      </c>
      <c r="X9" s="18">
        <f t="shared" ref="X9:X20" si="0">SUM(V9:W9)</f>
        <v>8450</v>
      </c>
      <c r="Z9" s="9" t="s">
        <v>24</v>
      </c>
      <c r="AA9" s="11">
        <f>SUM(AA5:AA8)</f>
        <v>7330</v>
      </c>
      <c r="AB9" s="11">
        <f>SUM(AB5:AB8)</f>
        <v>8561</v>
      </c>
      <c r="AC9" s="11">
        <f>SUM(AC5:AC8)</f>
        <v>15891</v>
      </c>
    </row>
    <row r="10" spans="1:32" ht="17.25" customHeight="1" x14ac:dyDescent="0.15">
      <c r="A10" s="7">
        <v>5</v>
      </c>
      <c r="B10" s="10">
        <v>71</v>
      </c>
      <c r="C10" s="10">
        <v>87</v>
      </c>
      <c r="D10" s="10">
        <f>SUM(B10:C10)</f>
        <v>158</v>
      </c>
      <c r="E10" s="3"/>
      <c r="F10" s="7">
        <v>35</v>
      </c>
      <c r="G10" s="10">
        <v>101</v>
      </c>
      <c r="H10" s="10">
        <v>97</v>
      </c>
      <c r="I10" s="10">
        <f>SUM(G10:H10)</f>
        <v>198</v>
      </c>
      <c r="J10" s="3"/>
      <c r="K10" s="7">
        <v>65</v>
      </c>
      <c r="L10" s="10">
        <v>173</v>
      </c>
      <c r="M10" s="10">
        <v>210</v>
      </c>
      <c r="N10" s="10">
        <f>SUM(L10:M10)</f>
        <v>383</v>
      </c>
      <c r="O10" s="3"/>
      <c r="P10" s="7">
        <v>95</v>
      </c>
      <c r="Q10" s="10">
        <v>14</v>
      </c>
      <c r="R10" s="10">
        <v>39</v>
      </c>
      <c r="S10" s="10">
        <f>SUM(Q10:R10)</f>
        <v>53</v>
      </c>
      <c r="U10" s="4" t="s">
        <v>9</v>
      </c>
      <c r="V10" s="15">
        <f>SUM(G21,G27,G33,G39,L9,L15,L21,L27,L33,L39,Q9,Q15,Q21,Q27,Q33,Q39)</f>
        <v>8337</v>
      </c>
      <c r="W10" s="15">
        <f>SUM(H21,H27,H33,H39,M9,M15,M21,M27,M33,M39,R9,R15,R21,R27,R33,R39)</f>
        <v>10345</v>
      </c>
      <c r="X10" s="18">
        <f t="shared" si="0"/>
        <v>18682</v>
      </c>
      <c r="Z10" s="6" t="s">
        <v>28</v>
      </c>
    </row>
    <row r="11" spans="1:32" ht="17.25" customHeight="1" x14ac:dyDescent="0.15">
      <c r="A11" s="7">
        <v>6</v>
      </c>
      <c r="B11" s="10">
        <v>76</v>
      </c>
      <c r="C11" s="10">
        <v>82</v>
      </c>
      <c r="D11" s="10">
        <f>SUM(B11:C11)</f>
        <v>158</v>
      </c>
      <c r="E11" s="3"/>
      <c r="F11" s="7">
        <v>36</v>
      </c>
      <c r="G11" s="10">
        <v>101</v>
      </c>
      <c r="H11" s="10">
        <v>90</v>
      </c>
      <c r="I11" s="10">
        <f>SUM(G11:H11)</f>
        <v>191</v>
      </c>
      <c r="J11" s="3"/>
      <c r="K11" s="7">
        <v>66</v>
      </c>
      <c r="L11" s="10">
        <v>159</v>
      </c>
      <c r="M11" s="10">
        <v>230</v>
      </c>
      <c r="N11" s="10">
        <f>SUM(L11:M11)</f>
        <v>389</v>
      </c>
      <c r="O11" s="3"/>
      <c r="P11" s="7">
        <v>96</v>
      </c>
      <c r="Q11" s="10">
        <v>7</v>
      </c>
      <c r="R11" s="10">
        <v>16</v>
      </c>
      <c r="S11" s="10">
        <f>SUM(Q11:R11)</f>
        <v>23</v>
      </c>
      <c r="U11" s="4" t="s">
        <v>10</v>
      </c>
      <c r="V11" s="15">
        <f>SUM(,G33,G39,L9,L15,L21,L27,L33,L39,Q9,Q15,Q21,Q27,Q33,Q39)</f>
        <v>7113</v>
      </c>
      <c r="W11" s="15">
        <f>SUM(,H33,H39,M9,M15,M21,M27,M33,M39,R9,R15,R21,R27,R33,R39)</f>
        <v>9047</v>
      </c>
      <c r="X11" s="18">
        <f t="shared" si="0"/>
        <v>16160</v>
      </c>
      <c r="Z11" s="4" t="s">
        <v>21</v>
      </c>
      <c r="AA11" s="5" t="s">
        <v>22</v>
      </c>
      <c r="AB11" s="5" t="s">
        <v>23</v>
      </c>
      <c r="AC11" s="5" t="s">
        <v>24</v>
      </c>
    </row>
    <row r="12" spans="1:32" ht="17.25" customHeight="1" x14ac:dyDescent="0.15">
      <c r="A12" s="7">
        <v>7</v>
      </c>
      <c r="B12" s="10">
        <v>95</v>
      </c>
      <c r="C12" s="10">
        <v>93</v>
      </c>
      <c r="D12" s="10">
        <f>SUM(B12:C12)</f>
        <v>188</v>
      </c>
      <c r="E12" s="3"/>
      <c r="F12" s="7">
        <v>37</v>
      </c>
      <c r="G12" s="10">
        <v>107</v>
      </c>
      <c r="H12" s="10">
        <v>92</v>
      </c>
      <c r="I12" s="10">
        <f>SUM(G12:H12)</f>
        <v>199</v>
      </c>
      <c r="J12" s="3"/>
      <c r="K12" s="7">
        <v>67</v>
      </c>
      <c r="L12" s="10">
        <v>183</v>
      </c>
      <c r="M12" s="10">
        <v>234</v>
      </c>
      <c r="N12" s="10">
        <f>SUM(L12:M12)</f>
        <v>417</v>
      </c>
      <c r="O12" s="3"/>
      <c r="P12" s="7">
        <v>97</v>
      </c>
      <c r="Q12" s="10">
        <v>4</v>
      </c>
      <c r="R12" s="10">
        <v>18</v>
      </c>
      <c r="S12" s="10">
        <f>SUM(Q12:R12)</f>
        <v>22</v>
      </c>
      <c r="U12" s="4" t="s">
        <v>11</v>
      </c>
      <c r="V12" s="15">
        <f>SUM(L9,L15,L21,L27,L33,L39,Q9,Q15,Q21,Q27,Q33,Q39)</f>
        <v>4914</v>
      </c>
      <c r="W12" s="15">
        <f>SUM(M9,M15,M21,M27,M33,M39,R9,R15,R21,R27,R33,R39)</f>
        <v>7074</v>
      </c>
      <c r="X12" s="18">
        <f t="shared" si="0"/>
        <v>11988</v>
      </c>
      <c r="Z12" s="4" t="s">
        <v>25</v>
      </c>
      <c r="AA12" s="10">
        <v>159</v>
      </c>
      <c r="AB12" s="10">
        <v>187</v>
      </c>
      <c r="AC12" s="10">
        <f>SUM(AA12:AB12)</f>
        <v>346</v>
      </c>
    </row>
    <row r="13" spans="1:32" ht="17.25" customHeight="1" x14ac:dyDescent="0.15">
      <c r="A13" s="7">
        <v>8</v>
      </c>
      <c r="B13" s="10">
        <v>82</v>
      </c>
      <c r="C13" s="10">
        <v>93</v>
      </c>
      <c r="D13" s="10">
        <f>SUM(B13:C13)</f>
        <v>175</v>
      </c>
      <c r="E13" s="3"/>
      <c r="F13" s="7">
        <v>38</v>
      </c>
      <c r="G13" s="10">
        <v>96</v>
      </c>
      <c r="H13" s="10">
        <v>102</v>
      </c>
      <c r="I13" s="10">
        <f>SUM(G13:H13)</f>
        <v>198</v>
      </c>
      <c r="J13" s="3"/>
      <c r="K13" s="7">
        <v>68</v>
      </c>
      <c r="L13" s="10">
        <v>162</v>
      </c>
      <c r="M13" s="10">
        <v>227</v>
      </c>
      <c r="N13" s="10">
        <f>SUM(L13:M13)</f>
        <v>389</v>
      </c>
      <c r="O13" s="3"/>
      <c r="P13" s="7">
        <v>98</v>
      </c>
      <c r="Q13" s="10">
        <v>8</v>
      </c>
      <c r="R13" s="10">
        <v>15</v>
      </c>
      <c r="S13" s="10">
        <f>SUM(Q13:R13)</f>
        <v>23</v>
      </c>
      <c r="U13" s="9" t="s">
        <v>12</v>
      </c>
      <c r="V13" s="12">
        <f>SUM(L15,L21,L27,L33,L39,Q9,Q15,Q21,Q27,Q33,Q39)</f>
        <v>4083</v>
      </c>
      <c r="W13" s="12">
        <f>SUM(M15,M21,M27,M33,M39,R9,R15,R21,R27,R33,R39)</f>
        <v>6149</v>
      </c>
      <c r="X13" s="12">
        <f t="shared" si="0"/>
        <v>10232</v>
      </c>
      <c r="Z13" s="26" t="s">
        <v>26</v>
      </c>
      <c r="AA13" s="10">
        <v>920</v>
      </c>
      <c r="AB13" s="10">
        <v>908</v>
      </c>
      <c r="AC13" s="10">
        <f>SUM(AA13:AB13)</f>
        <v>1828</v>
      </c>
    </row>
    <row r="14" spans="1:32" ht="17.25" customHeight="1" x14ac:dyDescent="0.15">
      <c r="A14" s="7">
        <v>9</v>
      </c>
      <c r="B14" s="10">
        <v>80</v>
      </c>
      <c r="C14" s="10">
        <v>82</v>
      </c>
      <c r="D14" s="10">
        <f>SUM(B14:C14)</f>
        <v>162</v>
      </c>
      <c r="E14" s="3"/>
      <c r="F14" s="7">
        <v>39</v>
      </c>
      <c r="G14" s="10">
        <v>91</v>
      </c>
      <c r="H14" s="10">
        <v>115</v>
      </c>
      <c r="I14" s="10">
        <f>SUM(G14:H14)</f>
        <v>206</v>
      </c>
      <c r="J14" s="3"/>
      <c r="K14" s="7">
        <v>69</v>
      </c>
      <c r="L14" s="10">
        <v>161</v>
      </c>
      <c r="M14" s="10">
        <v>216</v>
      </c>
      <c r="N14" s="10">
        <f>SUM(L14:M14)</f>
        <v>377</v>
      </c>
      <c r="O14" s="3"/>
      <c r="P14" s="7">
        <v>99</v>
      </c>
      <c r="Q14" s="10">
        <v>1</v>
      </c>
      <c r="R14" s="10">
        <v>8</v>
      </c>
      <c r="S14" s="10">
        <f>SUM(Q14:R14)</f>
        <v>9</v>
      </c>
      <c r="U14" s="4" t="s">
        <v>13</v>
      </c>
      <c r="V14" s="15">
        <f>SUM(L21,L27,L33,L39,Q9,Q15,Q21,Q27,Q33,Q39)</f>
        <v>3245</v>
      </c>
      <c r="W14" s="15">
        <f>SUM(M21,M27,M33,M39,R9,R15,R21,R27,R33,R39)</f>
        <v>5032</v>
      </c>
      <c r="X14" s="18">
        <f t="shared" si="0"/>
        <v>8277</v>
      </c>
      <c r="Z14" s="4" t="s">
        <v>31</v>
      </c>
      <c r="AA14" s="10">
        <v>234</v>
      </c>
      <c r="AB14" s="10">
        <v>301</v>
      </c>
      <c r="AC14" s="10">
        <f>SUM(AA14:AB14)</f>
        <v>535</v>
      </c>
      <c r="AE14" s="27"/>
      <c r="AF14" s="27"/>
    </row>
    <row r="15" spans="1:32" ht="17.25" customHeight="1" x14ac:dyDescent="0.15">
      <c r="A15" s="7"/>
      <c r="B15" s="11">
        <f>SUM(B10:B14)</f>
        <v>404</v>
      </c>
      <c r="C15" s="11">
        <f>SUM(C10:C14)</f>
        <v>437</v>
      </c>
      <c r="D15" s="11">
        <f>SUM(D10:D14)</f>
        <v>841</v>
      </c>
      <c r="E15" s="3"/>
      <c r="F15" s="7"/>
      <c r="G15" s="11">
        <f>SUM(G10:G14)</f>
        <v>496</v>
      </c>
      <c r="H15" s="11">
        <f>SUM(H10:H14)</f>
        <v>496</v>
      </c>
      <c r="I15" s="11">
        <f>SUM(I10:I14)</f>
        <v>992</v>
      </c>
      <c r="J15" s="3"/>
      <c r="K15" s="7"/>
      <c r="L15" s="11">
        <f>SUM(L10:L14)</f>
        <v>838</v>
      </c>
      <c r="M15" s="11">
        <f>SUM(M10:M14)</f>
        <v>1117</v>
      </c>
      <c r="N15" s="11">
        <f>SUM(N10:N14)</f>
        <v>1955</v>
      </c>
      <c r="O15" s="3"/>
      <c r="P15" s="7"/>
      <c r="Q15" s="11">
        <f>SUM(Q10:Q14)</f>
        <v>34</v>
      </c>
      <c r="R15" s="11">
        <f>SUM(R10:R14)</f>
        <v>96</v>
      </c>
      <c r="S15" s="11">
        <f>SUM(S10:S14)</f>
        <v>130</v>
      </c>
      <c r="U15" s="4" t="s">
        <v>14</v>
      </c>
      <c r="V15" s="15">
        <f>SUM(L27,L33,L39,Q9,Q15,Q21,Q27,Q33,Q39)</f>
        <v>2200</v>
      </c>
      <c r="W15" s="15">
        <f>SUM(M27,M33,M39,R9,R15,R21,R27,R33,R39)</f>
        <v>3691</v>
      </c>
      <c r="X15" s="18">
        <f t="shared" si="0"/>
        <v>5891</v>
      </c>
      <c r="Z15" s="4" t="s">
        <v>7</v>
      </c>
      <c r="AA15" s="10">
        <v>269</v>
      </c>
      <c r="AB15" s="10">
        <v>432</v>
      </c>
      <c r="AC15" s="10">
        <f>SUM(AA15:AB15)</f>
        <v>701</v>
      </c>
      <c r="AE15" s="32"/>
      <c r="AF15" s="32"/>
    </row>
    <row r="16" spans="1:32" ht="17.25" customHeight="1" x14ac:dyDescent="0.15">
      <c r="A16" s="7">
        <v>10</v>
      </c>
      <c r="B16" s="10">
        <v>110</v>
      </c>
      <c r="C16" s="10">
        <v>84</v>
      </c>
      <c r="D16" s="10">
        <f>SUM(B16:C16)</f>
        <v>194</v>
      </c>
      <c r="E16" s="3"/>
      <c r="F16" s="7">
        <v>40</v>
      </c>
      <c r="G16" s="10">
        <v>99</v>
      </c>
      <c r="H16" s="10">
        <v>121</v>
      </c>
      <c r="I16" s="10">
        <f>SUM(G16:H16)</f>
        <v>220</v>
      </c>
      <c r="J16" s="3"/>
      <c r="K16" s="7">
        <v>70</v>
      </c>
      <c r="L16" s="10">
        <v>241</v>
      </c>
      <c r="M16" s="10">
        <v>259</v>
      </c>
      <c r="N16" s="10">
        <f>SUM(L16:M16)</f>
        <v>500</v>
      </c>
      <c r="O16" s="3"/>
      <c r="P16" s="7">
        <v>100</v>
      </c>
      <c r="Q16" s="10">
        <v>1</v>
      </c>
      <c r="R16" s="10">
        <v>7</v>
      </c>
      <c r="S16" s="10">
        <f>SUM(Q16:R16)</f>
        <v>8</v>
      </c>
      <c r="U16" s="4" t="s">
        <v>15</v>
      </c>
      <c r="V16" s="15">
        <f>SUM(L33,L39,Q9,Q15,Q21,Q27,Q33,Q39)</f>
        <v>1165</v>
      </c>
      <c r="W16" s="15">
        <f>SUM(M33,M39,R9,R15,R21,R27,R33,R39)</f>
        <v>2298</v>
      </c>
      <c r="X16" s="18">
        <f t="shared" si="0"/>
        <v>3463</v>
      </c>
      <c r="Z16" s="9" t="s">
        <v>24</v>
      </c>
      <c r="AA16" s="11">
        <f>SUM(AA12:AA15)</f>
        <v>1582</v>
      </c>
      <c r="AB16" s="11">
        <f>SUM(AB12:AB15)</f>
        <v>1828</v>
      </c>
      <c r="AC16" s="11">
        <f>SUM(AC12:AC15)</f>
        <v>3410</v>
      </c>
    </row>
    <row r="17" spans="1:32" ht="17.25" customHeight="1" x14ac:dyDescent="0.15">
      <c r="A17" s="7">
        <v>11</v>
      </c>
      <c r="B17" s="10">
        <v>96</v>
      </c>
      <c r="C17" s="10">
        <v>87</v>
      </c>
      <c r="D17" s="10">
        <f>SUM(B17:C17)</f>
        <v>183</v>
      </c>
      <c r="E17" s="3"/>
      <c r="F17" s="7">
        <v>41</v>
      </c>
      <c r="G17" s="10">
        <v>85</v>
      </c>
      <c r="H17" s="10">
        <v>89</v>
      </c>
      <c r="I17" s="10">
        <f>SUM(G17:H17)</f>
        <v>174</v>
      </c>
      <c r="J17" s="3"/>
      <c r="K17" s="7">
        <v>71</v>
      </c>
      <c r="L17" s="10">
        <v>179</v>
      </c>
      <c r="M17" s="10">
        <v>252</v>
      </c>
      <c r="N17" s="10">
        <f>SUM(L17:M17)</f>
        <v>431</v>
      </c>
      <c r="O17" s="3"/>
      <c r="P17" s="7">
        <v>101</v>
      </c>
      <c r="Q17" s="10">
        <v>0</v>
      </c>
      <c r="R17" s="10">
        <v>4</v>
      </c>
      <c r="S17" s="10">
        <f>SUM(Q17:R17)</f>
        <v>4</v>
      </c>
      <c r="U17" s="4" t="s">
        <v>16</v>
      </c>
      <c r="V17" s="15">
        <f>SUM(L39,Q9,Q15,Q21,Q27,Q33,Q39)</f>
        <v>484</v>
      </c>
      <c r="W17" s="15">
        <f>SUM(M39,R9,R15,R21,R27,R33,R39)</f>
        <v>1146</v>
      </c>
      <c r="X17" s="18">
        <f t="shared" si="0"/>
        <v>1630</v>
      </c>
      <c r="Z17" s="6" t="s">
        <v>29</v>
      </c>
    </row>
    <row r="18" spans="1:32" ht="17.25" customHeight="1" x14ac:dyDescent="0.15">
      <c r="A18" s="7">
        <v>12</v>
      </c>
      <c r="B18" s="10">
        <v>97</v>
      </c>
      <c r="C18" s="10">
        <v>93</v>
      </c>
      <c r="D18" s="10">
        <f>SUM(B18:C18)</f>
        <v>190</v>
      </c>
      <c r="E18" s="3"/>
      <c r="F18" s="7">
        <v>42</v>
      </c>
      <c r="G18" s="10">
        <v>96</v>
      </c>
      <c r="H18" s="10">
        <v>81</v>
      </c>
      <c r="I18" s="10">
        <f>SUM(G18:H18)</f>
        <v>177</v>
      </c>
      <c r="J18" s="3"/>
      <c r="K18" s="7">
        <v>72</v>
      </c>
      <c r="L18" s="10">
        <v>208</v>
      </c>
      <c r="M18" s="10">
        <v>276</v>
      </c>
      <c r="N18" s="13">
        <f>SUM(L18:M18)</f>
        <v>484</v>
      </c>
      <c r="O18" s="3"/>
      <c r="P18" s="7">
        <v>102</v>
      </c>
      <c r="Q18" s="10">
        <v>0</v>
      </c>
      <c r="R18" s="10">
        <v>1</v>
      </c>
      <c r="S18" s="10">
        <f>SUM(Q18:R18)</f>
        <v>1</v>
      </c>
      <c r="U18" s="4" t="s">
        <v>17</v>
      </c>
      <c r="V18" s="15">
        <f>SUM(Q9,Q15,Q21,Q27,Q33,Q39)</f>
        <v>149</v>
      </c>
      <c r="W18" s="15">
        <f>SUM(R9,R15,R21,R27,R33,R39)</f>
        <v>455</v>
      </c>
      <c r="X18" s="18">
        <f t="shared" si="0"/>
        <v>604</v>
      </c>
      <c r="Z18" s="4" t="s">
        <v>21</v>
      </c>
      <c r="AA18" s="5" t="s">
        <v>22</v>
      </c>
      <c r="AB18" s="5" t="s">
        <v>23</v>
      </c>
      <c r="AC18" s="5" t="s">
        <v>24</v>
      </c>
    </row>
    <row r="19" spans="1:32" ht="17.25" customHeight="1" x14ac:dyDescent="0.15">
      <c r="A19" s="7">
        <v>13</v>
      </c>
      <c r="B19" s="10">
        <v>122</v>
      </c>
      <c r="C19" s="10">
        <v>104</v>
      </c>
      <c r="D19" s="10">
        <f>SUM(B19:C19)</f>
        <v>226</v>
      </c>
      <c r="E19" s="3"/>
      <c r="F19" s="7">
        <v>43</v>
      </c>
      <c r="G19" s="10">
        <v>97</v>
      </c>
      <c r="H19" s="10">
        <v>138</v>
      </c>
      <c r="I19" s="10">
        <f>SUM(G19:H19)</f>
        <v>235</v>
      </c>
      <c r="J19" s="3"/>
      <c r="K19" s="7">
        <v>73</v>
      </c>
      <c r="L19" s="10">
        <v>194</v>
      </c>
      <c r="M19" s="10">
        <v>278</v>
      </c>
      <c r="N19" s="10">
        <f>SUM(L19:M19)</f>
        <v>472</v>
      </c>
      <c r="O19" s="3"/>
      <c r="P19" s="7">
        <v>103</v>
      </c>
      <c r="Q19" s="10">
        <v>0</v>
      </c>
      <c r="R19" s="10">
        <v>4</v>
      </c>
      <c r="S19" s="10">
        <f>SUM(Q19:R19)</f>
        <v>4</v>
      </c>
      <c r="U19" s="4" t="s">
        <v>18</v>
      </c>
      <c r="V19" s="15">
        <f>SUM(Q15,Q21,Q27,Q33,Q39)</f>
        <v>35</v>
      </c>
      <c r="W19" s="15">
        <f>SUM(R15,R21,R27,R33,R39)</f>
        <v>115</v>
      </c>
      <c r="X19" s="18">
        <f t="shared" si="0"/>
        <v>150</v>
      </c>
      <c r="Z19" s="4" t="s">
        <v>25</v>
      </c>
      <c r="AA19" s="10">
        <v>245</v>
      </c>
      <c r="AB19" s="10">
        <v>250</v>
      </c>
      <c r="AC19" s="10">
        <f>SUM(AA19:AB19)</f>
        <v>495</v>
      </c>
    </row>
    <row r="20" spans="1:32" ht="17.25" customHeight="1" x14ac:dyDescent="0.15">
      <c r="A20" s="7">
        <v>14</v>
      </c>
      <c r="B20" s="10">
        <v>135</v>
      </c>
      <c r="C20" s="10">
        <v>88</v>
      </c>
      <c r="D20" s="10">
        <f>SUM(B20:C20)</f>
        <v>223</v>
      </c>
      <c r="E20" s="3"/>
      <c r="F20" s="7">
        <v>44</v>
      </c>
      <c r="G20" s="10">
        <v>115</v>
      </c>
      <c r="H20" s="10">
        <v>125</v>
      </c>
      <c r="I20" s="10">
        <f>SUM(G20:H20)</f>
        <v>240</v>
      </c>
      <c r="J20" s="3"/>
      <c r="K20" s="7">
        <v>74</v>
      </c>
      <c r="L20" s="10">
        <v>223</v>
      </c>
      <c r="M20" s="10">
        <v>276</v>
      </c>
      <c r="N20" s="10">
        <f>SUM(L20:M20)</f>
        <v>499</v>
      </c>
      <c r="O20" s="3"/>
      <c r="P20" s="7">
        <v>104</v>
      </c>
      <c r="Q20" s="10">
        <v>0</v>
      </c>
      <c r="R20" s="10">
        <v>1</v>
      </c>
      <c r="S20" s="10">
        <f>SUM(Q20:R20)</f>
        <v>1</v>
      </c>
      <c r="U20" s="4" t="s">
        <v>19</v>
      </c>
      <c r="V20" s="15">
        <f>SUM(Q21,Q27,Q33,Q39)</f>
        <v>1</v>
      </c>
      <c r="W20" s="15">
        <f>SUM(R21,R27,R33,R39)</f>
        <v>19</v>
      </c>
      <c r="X20" s="18">
        <f t="shared" si="0"/>
        <v>20</v>
      </c>
      <c r="Z20" s="26" t="s">
        <v>26</v>
      </c>
      <c r="AA20" s="10">
        <v>1297</v>
      </c>
      <c r="AB20" s="10">
        <v>1176</v>
      </c>
      <c r="AC20" s="10">
        <f>SUM(AA20:AB20)</f>
        <v>2473</v>
      </c>
    </row>
    <row r="21" spans="1:32" ht="17.25" customHeight="1" x14ac:dyDescent="0.15">
      <c r="A21" s="7"/>
      <c r="B21" s="11">
        <f>SUM(B16:B20)</f>
        <v>560</v>
      </c>
      <c r="C21" s="11">
        <f>SUM(C16:C20)</f>
        <v>456</v>
      </c>
      <c r="D21" s="11">
        <f>SUM(D16:D20)</f>
        <v>1016</v>
      </c>
      <c r="E21" s="3"/>
      <c r="F21" s="7"/>
      <c r="G21" s="11">
        <f>SUM(G16:G20)</f>
        <v>492</v>
      </c>
      <c r="H21" s="11">
        <f>SUM(H16:H20)</f>
        <v>554</v>
      </c>
      <c r="I21" s="11">
        <f>SUM(I16:I20)</f>
        <v>1046</v>
      </c>
      <c r="J21" s="3"/>
      <c r="K21" s="7"/>
      <c r="L21" s="12">
        <f>SUM(L16:L20)</f>
        <v>1045</v>
      </c>
      <c r="M21" s="12">
        <f>SUM(M16:M20)</f>
        <v>1341</v>
      </c>
      <c r="N21" s="12">
        <f>SUM(N16:N20)</f>
        <v>2386</v>
      </c>
      <c r="O21" s="24"/>
      <c r="P21" s="7"/>
      <c r="Q21" s="11">
        <f>SUM(Q16:Q20)</f>
        <v>1</v>
      </c>
      <c r="R21" s="11">
        <f>SUM(R16:R20)</f>
        <v>17</v>
      </c>
      <c r="S21" s="11">
        <f>SUM(S16:S20)</f>
        <v>18</v>
      </c>
      <c r="Z21" s="4" t="s">
        <v>31</v>
      </c>
      <c r="AA21" s="10">
        <v>305</v>
      </c>
      <c r="AB21" s="10">
        <v>381</v>
      </c>
      <c r="AC21" s="10">
        <f>SUM(AA21:AB21)</f>
        <v>686</v>
      </c>
      <c r="AE21" s="27"/>
      <c r="AF21" s="27"/>
    </row>
    <row r="22" spans="1:32" ht="17.25" customHeight="1" x14ac:dyDescent="0.15">
      <c r="A22" s="7">
        <v>15</v>
      </c>
      <c r="B22" s="10">
        <v>102</v>
      </c>
      <c r="C22" s="10">
        <v>110</v>
      </c>
      <c r="D22" s="10">
        <f>SUM(B22:C22)</f>
        <v>212</v>
      </c>
      <c r="E22" s="3"/>
      <c r="F22" s="7">
        <v>45</v>
      </c>
      <c r="G22" s="10">
        <v>131</v>
      </c>
      <c r="H22" s="10">
        <v>98</v>
      </c>
      <c r="I22" s="10">
        <f>SUM(G22:H22)</f>
        <v>229</v>
      </c>
      <c r="J22" s="3"/>
      <c r="K22" s="7">
        <v>75</v>
      </c>
      <c r="L22" s="10">
        <v>217</v>
      </c>
      <c r="M22" s="10">
        <v>276</v>
      </c>
      <c r="N22" s="10">
        <f>SUM(L22:M22)</f>
        <v>493</v>
      </c>
      <c r="O22" s="3"/>
      <c r="P22" s="7">
        <v>105</v>
      </c>
      <c r="Q22" s="10">
        <v>0</v>
      </c>
      <c r="R22" s="10">
        <v>1</v>
      </c>
      <c r="S22" s="10">
        <f>SUM(Q22:R22)</f>
        <v>1</v>
      </c>
      <c r="U22" s="4" t="s">
        <v>0</v>
      </c>
      <c r="V22" s="5" t="s">
        <v>1</v>
      </c>
      <c r="W22" s="5" t="s">
        <v>2</v>
      </c>
      <c r="X22" s="5" t="s">
        <v>3</v>
      </c>
      <c r="Z22" s="4" t="s">
        <v>7</v>
      </c>
      <c r="AA22" s="10">
        <v>382</v>
      </c>
      <c r="AB22" s="10">
        <v>613</v>
      </c>
      <c r="AC22" s="10">
        <f>SUM(AA22:AB22)</f>
        <v>995</v>
      </c>
      <c r="AE22" s="32"/>
      <c r="AF22" s="32"/>
    </row>
    <row r="23" spans="1:32" ht="17.25" customHeight="1" x14ac:dyDescent="0.15">
      <c r="A23" s="7">
        <v>16</v>
      </c>
      <c r="B23" s="10">
        <v>133</v>
      </c>
      <c r="C23" s="10">
        <v>111</v>
      </c>
      <c r="D23" s="10">
        <f>SUM(B23:C23)</f>
        <v>244</v>
      </c>
      <c r="E23" s="3"/>
      <c r="F23" s="7">
        <v>46</v>
      </c>
      <c r="G23" s="10">
        <v>135</v>
      </c>
      <c r="H23" s="10">
        <v>162</v>
      </c>
      <c r="I23" s="10">
        <f>SUM(G23:H23)</f>
        <v>297</v>
      </c>
      <c r="J23" s="3"/>
      <c r="K23" s="7">
        <v>76</v>
      </c>
      <c r="L23" s="10">
        <v>209</v>
      </c>
      <c r="M23" s="10">
        <v>295</v>
      </c>
      <c r="N23" s="10">
        <f>SUM(L23:M23)</f>
        <v>504</v>
      </c>
      <c r="O23" s="3"/>
      <c r="P23" s="7">
        <v>106</v>
      </c>
      <c r="Q23" s="10">
        <v>0</v>
      </c>
      <c r="R23" s="10">
        <v>0</v>
      </c>
      <c r="S23" s="10">
        <f>SUM(Q23:R23)</f>
        <v>0</v>
      </c>
      <c r="U23" s="4" t="s">
        <v>4</v>
      </c>
      <c r="V23" s="19">
        <f>V4/$V$8*100</f>
        <v>10.874457482719819</v>
      </c>
      <c r="W23" s="19">
        <f>W4/$W$8*100</f>
        <v>8.7721768515911016</v>
      </c>
      <c r="X23" s="19">
        <f>X4/$X$8*100</f>
        <v>9.7538092021316523</v>
      </c>
      <c r="Z23" s="9" t="s">
        <v>24</v>
      </c>
      <c r="AA23" s="11">
        <f>SUM(AA19:AA22)</f>
        <v>2229</v>
      </c>
      <c r="AB23" s="11">
        <f>SUM(AB19:AB22)</f>
        <v>2420</v>
      </c>
      <c r="AC23" s="11">
        <f>SUM(AC19:AC22)</f>
        <v>4649</v>
      </c>
    </row>
    <row r="24" spans="1:32" ht="17.25" customHeight="1" x14ac:dyDescent="0.15">
      <c r="A24" s="7">
        <v>17</v>
      </c>
      <c r="B24" s="10">
        <v>134</v>
      </c>
      <c r="C24" s="10">
        <v>103</v>
      </c>
      <c r="D24" s="10">
        <f>SUM(B24:C24)</f>
        <v>237</v>
      </c>
      <c r="E24" s="3"/>
      <c r="F24" s="7">
        <v>47</v>
      </c>
      <c r="G24" s="10">
        <v>142</v>
      </c>
      <c r="H24" s="10">
        <v>143</v>
      </c>
      <c r="I24" s="10">
        <f>SUM(G24:H24)</f>
        <v>285</v>
      </c>
      <c r="J24" s="3"/>
      <c r="K24" s="7">
        <v>77</v>
      </c>
      <c r="L24" s="10">
        <v>218</v>
      </c>
      <c r="M24" s="10">
        <v>298</v>
      </c>
      <c r="N24" s="10">
        <f>SUM(L24:M24)</f>
        <v>516</v>
      </c>
      <c r="O24" s="3"/>
      <c r="P24" s="7">
        <v>107</v>
      </c>
      <c r="Q24" s="10">
        <v>0</v>
      </c>
      <c r="R24" s="10">
        <v>1</v>
      </c>
      <c r="S24" s="10">
        <f>SUM(Q24:R24)</f>
        <v>1</v>
      </c>
      <c r="U24" s="4" t="s">
        <v>5</v>
      </c>
      <c r="V24" s="19">
        <f>V5/$V$8*100</f>
        <v>56.309275036167818</v>
      </c>
      <c r="W24" s="19">
        <f>W5/$W$8*100</f>
        <v>47.937200788510282</v>
      </c>
      <c r="X24" s="19">
        <f>X5/$X$8*100</f>
        <v>51.846430984012613</v>
      </c>
      <c r="Z24" s="6" t="s">
        <v>30</v>
      </c>
    </row>
    <row r="25" spans="1:32" ht="17.25" customHeight="1" x14ac:dyDescent="0.15">
      <c r="A25" s="7">
        <v>18</v>
      </c>
      <c r="B25" s="10">
        <v>140</v>
      </c>
      <c r="C25" s="10">
        <v>103</v>
      </c>
      <c r="D25" s="10">
        <f>SUM(B25:C25)</f>
        <v>243</v>
      </c>
      <c r="E25" s="3"/>
      <c r="F25" s="7">
        <v>48</v>
      </c>
      <c r="G25" s="10">
        <v>166</v>
      </c>
      <c r="H25" s="10">
        <v>158</v>
      </c>
      <c r="I25" s="10">
        <f>SUM(G25:H25)</f>
        <v>324</v>
      </c>
      <c r="J25" s="3"/>
      <c r="K25" s="7">
        <v>78</v>
      </c>
      <c r="L25" s="10">
        <v>203</v>
      </c>
      <c r="M25" s="10">
        <v>267</v>
      </c>
      <c r="N25" s="10">
        <f>SUM(L25:M25)</f>
        <v>470</v>
      </c>
      <c r="O25" s="3"/>
      <c r="P25" s="7">
        <v>108</v>
      </c>
      <c r="Q25" s="10">
        <v>0</v>
      </c>
      <c r="R25" s="10">
        <v>0</v>
      </c>
      <c r="S25" s="10">
        <f>SUM(Q25:R25)</f>
        <v>0</v>
      </c>
      <c r="U25" s="8" t="s">
        <v>6</v>
      </c>
      <c r="V25" s="19">
        <f>V6/$V$8*100</f>
        <v>15.13422279376306</v>
      </c>
      <c r="W25" s="19">
        <f>W6/$W$8*100</f>
        <v>17.304984511405237</v>
      </c>
      <c r="X25" s="19">
        <f>X6/$X$8*100</f>
        <v>16.291375816257599</v>
      </c>
      <c r="Z25" s="4" t="s">
        <v>21</v>
      </c>
      <c r="AA25" s="5" t="s">
        <v>22</v>
      </c>
      <c r="AB25" s="5" t="s">
        <v>23</v>
      </c>
      <c r="AC25" s="5" t="s">
        <v>24</v>
      </c>
    </row>
    <row r="26" spans="1:32" ht="17.25" customHeight="1" x14ac:dyDescent="0.15">
      <c r="A26" s="7">
        <v>19</v>
      </c>
      <c r="B26" s="10">
        <v>108</v>
      </c>
      <c r="C26" s="10">
        <v>107</v>
      </c>
      <c r="D26" s="10">
        <f>SUM(B26:C26)</f>
        <v>215</v>
      </c>
      <c r="E26" s="3"/>
      <c r="F26" s="7">
        <v>49</v>
      </c>
      <c r="G26" s="10">
        <v>158</v>
      </c>
      <c r="H26" s="10">
        <v>183</v>
      </c>
      <c r="I26" s="10">
        <f>SUM(G26:H26)</f>
        <v>341</v>
      </c>
      <c r="J26" s="3"/>
      <c r="K26" s="7">
        <v>79</v>
      </c>
      <c r="L26" s="10">
        <v>188</v>
      </c>
      <c r="M26" s="10">
        <v>257</v>
      </c>
      <c r="N26" s="10">
        <f>SUM(L26:M26)</f>
        <v>445</v>
      </c>
      <c r="O26" s="3"/>
      <c r="P26" s="7">
        <v>109</v>
      </c>
      <c r="Q26" s="10">
        <v>0</v>
      </c>
      <c r="R26" s="10">
        <v>0</v>
      </c>
      <c r="S26" s="10">
        <f>SUM(Q26:R26)</f>
        <v>0</v>
      </c>
      <c r="U26" s="4" t="s">
        <v>7</v>
      </c>
      <c r="V26" s="19">
        <f>V7/$V$8*100</f>
        <v>17.6820446873493</v>
      </c>
      <c r="W26" s="19">
        <f>W7/$W$8*100</f>
        <v>25.985637848493383</v>
      </c>
      <c r="X26" s="19">
        <f>X7/$X$8*100</f>
        <v>22.108383997598139</v>
      </c>
      <c r="Z26" s="4" t="s">
        <v>25</v>
      </c>
      <c r="AA26" s="10">
        <v>139</v>
      </c>
      <c r="AB26" s="10">
        <v>110</v>
      </c>
      <c r="AC26" s="10">
        <f>SUM(AA26:AB26)</f>
        <v>249</v>
      </c>
    </row>
    <row r="27" spans="1:32" ht="17.25" customHeight="1" x14ac:dyDescent="0.15">
      <c r="A27" s="7"/>
      <c r="B27" s="11">
        <f>SUM(B22:B26)</f>
        <v>617</v>
      </c>
      <c r="C27" s="11">
        <f>SUM(C22:C26)</f>
        <v>534</v>
      </c>
      <c r="D27" s="11">
        <f>SUM(D22:D26)</f>
        <v>1151</v>
      </c>
      <c r="E27" s="3"/>
      <c r="F27" s="7"/>
      <c r="G27" s="11">
        <f>SUM(G22:G26)</f>
        <v>732</v>
      </c>
      <c r="H27" s="11">
        <f>SUM(H22:H26)</f>
        <v>744</v>
      </c>
      <c r="I27" s="11">
        <f>SUM(I22:I26)</f>
        <v>1476</v>
      </c>
      <c r="J27" s="3"/>
      <c r="K27" s="7"/>
      <c r="L27" s="11">
        <f>SUM(L22:L26)</f>
        <v>1035</v>
      </c>
      <c r="M27" s="11">
        <f>SUM(M22:M26)</f>
        <v>1393</v>
      </c>
      <c r="N27" s="11">
        <f>SUM(N22:N26)</f>
        <v>2428</v>
      </c>
      <c r="O27" s="3"/>
      <c r="P27" s="7"/>
      <c r="Q27" s="12">
        <f>SUM(Q22:Q26)</f>
        <v>0</v>
      </c>
      <c r="R27" s="12">
        <f>SUM(R22:R26)</f>
        <v>2</v>
      </c>
      <c r="S27" s="12">
        <f>SUM(S22:S26)</f>
        <v>2</v>
      </c>
      <c r="U27" s="17" t="s">
        <v>3</v>
      </c>
      <c r="V27" s="20">
        <f>SUM(V23:V26)</f>
        <v>100</v>
      </c>
      <c r="W27" s="20">
        <f>SUM(W23:W26)</f>
        <v>100</v>
      </c>
      <c r="X27" s="20">
        <f>SUM(X23:X26)</f>
        <v>100</v>
      </c>
      <c r="Z27" s="26" t="s">
        <v>26</v>
      </c>
      <c r="AA27" s="10">
        <v>731</v>
      </c>
      <c r="AB27" s="10">
        <v>660</v>
      </c>
      <c r="AC27" s="10">
        <f>SUM(AA27:AB27)</f>
        <v>1391</v>
      </c>
    </row>
    <row r="28" spans="1:32" ht="17.25" customHeight="1" x14ac:dyDescent="0.15">
      <c r="A28" s="7">
        <v>20</v>
      </c>
      <c r="B28" s="10">
        <v>108</v>
      </c>
      <c r="C28" s="10">
        <v>141</v>
      </c>
      <c r="D28" s="10">
        <f>SUM(B28:C28)</f>
        <v>249</v>
      </c>
      <c r="E28" s="3"/>
      <c r="F28" s="7">
        <v>50</v>
      </c>
      <c r="G28" s="10">
        <v>164</v>
      </c>
      <c r="H28" s="10">
        <v>154</v>
      </c>
      <c r="I28" s="10">
        <f>SUM(G28:H28)</f>
        <v>318</v>
      </c>
      <c r="J28" s="3"/>
      <c r="K28" s="7">
        <v>80</v>
      </c>
      <c r="L28" s="10">
        <v>169</v>
      </c>
      <c r="M28" s="10">
        <v>247</v>
      </c>
      <c r="N28" s="10">
        <f>SUM(L28:M28)</f>
        <v>416</v>
      </c>
      <c r="O28" s="3"/>
      <c r="P28" s="7">
        <v>110</v>
      </c>
      <c r="Q28" s="14">
        <v>0</v>
      </c>
      <c r="R28" s="14">
        <v>0</v>
      </c>
      <c r="S28" s="15">
        <f>SUM(Q28:R28)</f>
        <v>0</v>
      </c>
      <c r="U28" s="4" t="s">
        <v>8</v>
      </c>
      <c r="V28" s="19">
        <f t="shared" ref="V28:V39" si="1">V9/$V$8*100</f>
        <v>34.190644590901783</v>
      </c>
      <c r="W28" s="19">
        <f t="shared" ref="W28:W39" si="2">W9/$W$8*100</f>
        <v>29.540974373415942</v>
      </c>
      <c r="X28" s="19">
        <f t="shared" ref="X28:X39" si="3">X9/$X$8*100</f>
        <v>31.712076859566164</v>
      </c>
      <c r="Z28" s="4" t="s">
        <v>32</v>
      </c>
      <c r="AA28" s="10">
        <v>176</v>
      </c>
      <c r="AB28" s="10">
        <v>228</v>
      </c>
      <c r="AC28" s="10">
        <f>SUM(AA28:AB28)</f>
        <v>404</v>
      </c>
      <c r="AE28" s="27"/>
      <c r="AF28" s="27"/>
    </row>
    <row r="29" spans="1:32" ht="17.25" customHeight="1" x14ac:dyDescent="0.15">
      <c r="A29" s="7">
        <v>21</v>
      </c>
      <c r="B29" s="10">
        <v>101</v>
      </c>
      <c r="C29" s="10">
        <v>112</v>
      </c>
      <c r="D29" s="10">
        <f>SUM(B29:C29)</f>
        <v>213</v>
      </c>
      <c r="E29" s="3"/>
      <c r="F29" s="7">
        <v>51</v>
      </c>
      <c r="G29" s="10">
        <v>191</v>
      </c>
      <c r="H29" s="10">
        <v>175</v>
      </c>
      <c r="I29" s="10">
        <f>SUM(G29:H29)</f>
        <v>366</v>
      </c>
      <c r="J29" s="3"/>
      <c r="K29" s="7">
        <v>81</v>
      </c>
      <c r="L29" s="10">
        <v>145</v>
      </c>
      <c r="M29" s="10">
        <v>235</v>
      </c>
      <c r="N29" s="10">
        <f>SUM(L29:M29)</f>
        <v>380</v>
      </c>
      <c r="O29" s="3"/>
      <c r="P29" s="7">
        <v>111</v>
      </c>
      <c r="Q29" s="14">
        <v>0</v>
      </c>
      <c r="R29" s="14">
        <v>0</v>
      </c>
      <c r="S29" s="15">
        <f>SUM(Q29:R29)</f>
        <v>0</v>
      </c>
      <c r="U29" s="4" t="s">
        <v>9</v>
      </c>
      <c r="V29" s="19">
        <f t="shared" si="1"/>
        <v>67.006912072014146</v>
      </c>
      <c r="W29" s="19">
        <f t="shared" si="2"/>
        <v>72.831596733314569</v>
      </c>
      <c r="X29" s="19">
        <f t="shared" si="3"/>
        <v>70.111836673421905</v>
      </c>
      <c r="Z29" s="4" t="s">
        <v>7</v>
      </c>
      <c r="AA29" s="10">
        <v>255</v>
      </c>
      <c r="AB29" s="10">
        <v>397</v>
      </c>
      <c r="AC29" s="10">
        <f>SUM(AA29:AB29)</f>
        <v>652</v>
      </c>
      <c r="AE29" s="32"/>
      <c r="AF29" s="32"/>
    </row>
    <row r="30" spans="1:32" ht="17.25" customHeight="1" x14ac:dyDescent="0.15">
      <c r="A30" s="7">
        <v>22</v>
      </c>
      <c r="B30" s="10">
        <v>104</v>
      </c>
      <c r="C30" s="10">
        <v>121</v>
      </c>
      <c r="D30" s="10">
        <f>SUM(B30:C30)</f>
        <v>225</v>
      </c>
      <c r="E30" s="3"/>
      <c r="F30" s="7">
        <v>52</v>
      </c>
      <c r="G30" s="10">
        <v>177</v>
      </c>
      <c r="H30" s="10">
        <v>180</v>
      </c>
      <c r="I30" s="10">
        <f>SUM(G30:H30)</f>
        <v>357</v>
      </c>
      <c r="J30" s="3"/>
      <c r="K30" s="7">
        <v>82</v>
      </c>
      <c r="L30" s="10">
        <v>158</v>
      </c>
      <c r="M30" s="10">
        <v>273</v>
      </c>
      <c r="N30" s="10">
        <f>SUM(L30:M30)</f>
        <v>431</v>
      </c>
      <c r="O30" s="3"/>
      <c r="P30" s="7">
        <v>112</v>
      </c>
      <c r="Q30" s="14">
        <v>0</v>
      </c>
      <c r="R30" s="14">
        <v>0</v>
      </c>
      <c r="S30" s="15">
        <f>SUM(Q30:R30)</f>
        <v>0</v>
      </c>
      <c r="U30" s="4" t="s">
        <v>10</v>
      </c>
      <c r="V30" s="19">
        <f t="shared" si="1"/>
        <v>57.169265391416168</v>
      </c>
      <c r="W30" s="19">
        <f t="shared" si="2"/>
        <v>63.693325823711632</v>
      </c>
      <c r="X30" s="19">
        <f t="shared" si="3"/>
        <v>60.647001426105227</v>
      </c>
      <c r="Z30" s="9" t="s">
        <v>24</v>
      </c>
      <c r="AA30" s="11">
        <f>SUM(AA26:AA29)</f>
        <v>1301</v>
      </c>
      <c r="AB30" s="11">
        <f>SUM(AB26:AB29)</f>
        <v>1395</v>
      </c>
      <c r="AC30" s="11">
        <f>SUM(AC26:AC29)</f>
        <v>2696</v>
      </c>
    </row>
    <row r="31" spans="1:32" ht="17.25" customHeight="1" x14ac:dyDescent="0.15">
      <c r="A31" s="7">
        <v>23</v>
      </c>
      <c r="B31" s="10">
        <v>125</v>
      </c>
      <c r="C31" s="10">
        <v>107</v>
      </c>
      <c r="D31" s="10">
        <f>SUM(B31:C31)</f>
        <v>232</v>
      </c>
      <c r="E31" s="3"/>
      <c r="F31" s="7">
        <v>53</v>
      </c>
      <c r="G31" s="10">
        <v>200</v>
      </c>
      <c r="H31" s="10">
        <v>181</v>
      </c>
      <c r="I31" s="10">
        <f>SUM(G31:H31)</f>
        <v>381</v>
      </c>
      <c r="J31" s="3"/>
      <c r="K31" s="7">
        <v>83</v>
      </c>
      <c r="L31" s="10">
        <v>109</v>
      </c>
      <c r="M31" s="10">
        <v>200</v>
      </c>
      <c r="N31" s="10">
        <f>SUM(L31:M31)</f>
        <v>309</v>
      </c>
      <c r="O31" s="3"/>
      <c r="P31" s="7">
        <v>113</v>
      </c>
      <c r="Q31" s="14">
        <v>0</v>
      </c>
      <c r="R31" s="14">
        <v>0</v>
      </c>
      <c r="S31" s="15">
        <f>SUM(Q31:R31)</f>
        <v>0</v>
      </c>
      <c r="U31" s="4" t="s">
        <v>11</v>
      </c>
      <c r="V31" s="19">
        <f t="shared" si="1"/>
        <v>39.495257997106577</v>
      </c>
      <c r="W31" s="19">
        <f t="shared" si="2"/>
        <v>49.802872430301328</v>
      </c>
      <c r="X31" s="19">
        <f t="shared" si="3"/>
        <v>44.98986714703895</v>
      </c>
      <c r="Z31" s="6"/>
    </row>
    <row r="32" spans="1:32" ht="17.25" customHeight="1" x14ac:dyDescent="0.15">
      <c r="A32" s="7">
        <v>24</v>
      </c>
      <c r="B32" s="10">
        <v>107</v>
      </c>
      <c r="C32" s="10">
        <v>105</v>
      </c>
      <c r="D32" s="10">
        <f>SUM(B32:C32)</f>
        <v>212</v>
      </c>
      <c r="E32" s="3"/>
      <c r="F32" s="7">
        <v>54</v>
      </c>
      <c r="G32" s="10">
        <v>226</v>
      </c>
      <c r="H32" s="10">
        <v>176</v>
      </c>
      <c r="I32" s="10">
        <f>SUM(G32:H32)</f>
        <v>402</v>
      </c>
      <c r="J32" s="3"/>
      <c r="K32" s="7">
        <v>84</v>
      </c>
      <c r="L32" s="10">
        <v>100</v>
      </c>
      <c r="M32" s="10">
        <v>197</v>
      </c>
      <c r="N32" s="10">
        <f>SUM(L32:M32)</f>
        <v>297</v>
      </c>
      <c r="O32" s="3"/>
      <c r="P32" s="7">
        <v>114</v>
      </c>
      <c r="Q32" s="14">
        <v>0</v>
      </c>
      <c r="R32" s="14">
        <v>0</v>
      </c>
      <c r="S32" s="15">
        <f>SUM(Q32:R32)</f>
        <v>0</v>
      </c>
      <c r="U32" s="9" t="s">
        <v>12</v>
      </c>
      <c r="V32" s="20">
        <f t="shared" si="1"/>
        <v>32.816267481112362</v>
      </c>
      <c r="W32" s="20">
        <f t="shared" si="2"/>
        <v>43.29062235989862</v>
      </c>
      <c r="X32" s="20">
        <f t="shared" si="3"/>
        <v>38.399759813855738</v>
      </c>
      <c r="Z32" s="6"/>
      <c r="AA32" s="31"/>
      <c r="AB32" s="30"/>
      <c r="AC32" s="30"/>
    </row>
    <row r="33" spans="1:32" ht="17.25" customHeight="1" x14ac:dyDescent="0.15">
      <c r="A33" s="7"/>
      <c r="B33" s="11">
        <f>SUM(B28:B32)</f>
        <v>545</v>
      </c>
      <c r="C33" s="11">
        <f>SUM(C28:C32)</f>
        <v>586</v>
      </c>
      <c r="D33" s="11">
        <f>SUM(D28:D32)</f>
        <v>1131</v>
      </c>
      <c r="E33" s="3"/>
      <c r="F33" s="7"/>
      <c r="G33" s="11">
        <f>SUM(G28:G32)</f>
        <v>958</v>
      </c>
      <c r="H33" s="11">
        <f>SUM(H28:H32)</f>
        <v>866</v>
      </c>
      <c r="I33" s="11">
        <f>SUM(I28:I32)</f>
        <v>1824</v>
      </c>
      <c r="J33" s="3"/>
      <c r="K33" s="7"/>
      <c r="L33" s="11">
        <f>SUM(L28:L32)</f>
        <v>681</v>
      </c>
      <c r="M33" s="11">
        <f>SUM(M28:M32)</f>
        <v>1152</v>
      </c>
      <c r="N33" s="11">
        <f>SUM(N28:N32)</f>
        <v>1833</v>
      </c>
      <c r="O33" s="3"/>
      <c r="P33" s="7"/>
      <c r="Q33" s="16">
        <f>SUM(Q28:Q32)</f>
        <v>0</v>
      </c>
      <c r="R33" s="16">
        <f>SUM(R28:R32)</f>
        <v>0</v>
      </c>
      <c r="S33" s="16">
        <f>SUM(S28:S32)</f>
        <v>0</v>
      </c>
      <c r="U33" s="4" t="s">
        <v>13</v>
      </c>
      <c r="V33" s="19">
        <f t="shared" si="1"/>
        <v>26.081015913840215</v>
      </c>
      <c r="W33" s="19">
        <f t="shared" si="2"/>
        <v>35.426640382990712</v>
      </c>
      <c r="X33" s="19">
        <f t="shared" si="3"/>
        <v>31.062823688358478</v>
      </c>
      <c r="Z33" s="6" t="s">
        <v>3</v>
      </c>
    </row>
    <row r="34" spans="1:32" ht="17.25" customHeight="1" x14ac:dyDescent="0.15">
      <c r="A34" s="7">
        <v>25</v>
      </c>
      <c r="B34" s="10">
        <v>91</v>
      </c>
      <c r="C34" s="10">
        <v>92</v>
      </c>
      <c r="D34" s="10">
        <f>SUM(B34:C34)</f>
        <v>183</v>
      </c>
      <c r="E34" s="3"/>
      <c r="F34" s="7">
        <v>55</v>
      </c>
      <c r="G34" s="10">
        <v>220</v>
      </c>
      <c r="H34" s="10">
        <v>217</v>
      </c>
      <c r="I34" s="10">
        <f>SUM(G34:H34)</f>
        <v>437</v>
      </c>
      <c r="J34" s="3"/>
      <c r="K34" s="7">
        <v>85</v>
      </c>
      <c r="L34" s="10">
        <v>87</v>
      </c>
      <c r="M34" s="10">
        <v>175</v>
      </c>
      <c r="N34" s="10">
        <f>SUM(L34:M34)</f>
        <v>262</v>
      </c>
      <c r="O34" s="3"/>
      <c r="P34" s="7">
        <v>115</v>
      </c>
      <c r="Q34" s="14">
        <v>0</v>
      </c>
      <c r="R34" s="14">
        <v>0</v>
      </c>
      <c r="S34" s="14">
        <f>SUM(Q34:R34)</f>
        <v>0</v>
      </c>
      <c r="U34" s="4" t="s">
        <v>14</v>
      </c>
      <c r="V34" s="19">
        <f t="shared" si="1"/>
        <v>17.6820446873493</v>
      </c>
      <c r="W34" s="19">
        <f t="shared" si="2"/>
        <v>25.985637848493383</v>
      </c>
      <c r="X34" s="19">
        <f t="shared" si="3"/>
        <v>22.108383997598139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32" ht="17.25" customHeight="1" x14ac:dyDescent="0.15">
      <c r="A35" s="7">
        <v>26</v>
      </c>
      <c r="B35" s="10">
        <v>97</v>
      </c>
      <c r="C35" s="10">
        <v>84</v>
      </c>
      <c r="D35" s="10">
        <f>SUM(B35:C35)</f>
        <v>181</v>
      </c>
      <c r="E35" s="3"/>
      <c r="F35" s="7">
        <v>56</v>
      </c>
      <c r="G35" s="10">
        <v>235</v>
      </c>
      <c r="H35" s="10">
        <v>180</v>
      </c>
      <c r="I35" s="10">
        <f>SUM(G35:H35)</f>
        <v>415</v>
      </c>
      <c r="J35" s="3"/>
      <c r="K35" s="7">
        <v>86</v>
      </c>
      <c r="L35" s="10">
        <v>82</v>
      </c>
      <c r="M35" s="10">
        <v>166</v>
      </c>
      <c r="N35" s="10">
        <f>SUM(L35:M35)</f>
        <v>248</v>
      </c>
      <c r="O35" s="3"/>
      <c r="P35" s="7">
        <v>116</v>
      </c>
      <c r="Q35" s="14">
        <v>0</v>
      </c>
      <c r="R35" s="14">
        <v>0</v>
      </c>
      <c r="S35" s="14">
        <f>SUM(Q35:R35)</f>
        <v>0</v>
      </c>
      <c r="U35" s="4" t="s">
        <v>15</v>
      </c>
      <c r="V35" s="19">
        <f t="shared" si="1"/>
        <v>9.363446391255426</v>
      </c>
      <c r="W35" s="19">
        <f t="shared" si="2"/>
        <v>16.178541255984229</v>
      </c>
      <c r="X35" s="19">
        <f t="shared" si="3"/>
        <v>12.996322149665993</v>
      </c>
      <c r="Z35" s="4" t="s">
        <v>25</v>
      </c>
      <c r="AA35" s="10">
        <f t="shared" ref="AA35:AB38" si="4">SUM(AA5,AA12,AA19,AA26)</f>
        <v>1353</v>
      </c>
      <c r="AB35" s="10">
        <f t="shared" si="4"/>
        <v>1246</v>
      </c>
      <c r="AC35" s="10">
        <f>SUM(AA35:AB35)</f>
        <v>2599</v>
      </c>
    </row>
    <row r="36" spans="1:32" ht="17.25" customHeight="1" x14ac:dyDescent="0.15">
      <c r="A36" s="7">
        <v>27</v>
      </c>
      <c r="B36" s="10">
        <v>117</v>
      </c>
      <c r="C36" s="10">
        <v>119</v>
      </c>
      <c r="D36" s="10">
        <f>SUM(B36:C36)</f>
        <v>236</v>
      </c>
      <c r="E36" s="3"/>
      <c r="F36" s="7">
        <v>57</v>
      </c>
      <c r="G36" s="10">
        <v>249</v>
      </c>
      <c r="H36" s="10">
        <v>213</v>
      </c>
      <c r="I36" s="10">
        <f>SUM(G36:H36)</f>
        <v>462</v>
      </c>
      <c r="J36" s="3"/>
      <c r="K36" s="7">
        <v>87</v>
      </c>
      <c r="L36" s="10">
        <v>75</v>
      </c>
      <c r="M36" s="10">
        <v>128</v>
      </c>
      <c r="N36" s="10">
        <f>SUM(L36:M36)</f>
        <v>203</v>
      </c>
      <c r="O36" s="3"/>
      <c r="P36" s="7">
        <v>117</v>
      </c>
      <c r="Q36" s="14">
        <v>0</v>
      </c>
      <c r="R36" s="14">
        <v>0</v>
      </c>
      <c r="S36" s="14">
        <f>SUM(Q36:R36)</f>
        <v>0</v>
      </c>
      <c r="U36" s="4" t="s">
        <v>16</v>
      </c>
      <c r="V36" s="19">
        <f t="shared" si="1"/>
        <v>3.8900498312168463</v>
      </c>
      <c r="W36" s="19">
        <f t="shared" si="2"/>
        <v>8.0681498169529711</v>
      </c>
      <c r="X36" s="19">
        <f t="shared" si="3"/>
        <v>6.1172408616677929</v>
      </c>
      <c r="Z36" s="26" t="s">
        <v>26</v>
      </c>
      <c r="AA36" s="10">
        <f t="shared" si="4"/>
        <v>7006</v>
      </c>
      <c r="AB36" s="10">
        <f t="shared" si="4"/>
        <v>6809</v>
      </c>
      <c r="AC36" s="13">
        <f>SUM(AA36:AB36)</f>
        <v>13815</v>
      </c>
    </row>
    <row r="37" spans="1:32" ht="17.25" customHeight="1" x14ac:dyDescent="0.15">
      <c r="A37" s="7">
        <v>28</v>
      </c>
      <c r="B37" s="10">
        <v>119</v>
      </c>
      <c r="C37" s="10">
        <v>94</v>
      </c>
      <c r="D37" s="10">
        <f>SUM(B37:C37)</f>
        <v>213</v>
      </c>
      <c r="E37" s="3"/>
      <c r="F37" s="7">
        <v>58</v>
      </c>
      <c r="G37" s="10">
        <v>262</v>
      </c>
      <c r="H37" s="10">
        <v>275</v>
      </c>
      <c r="I37" s="10">
        <f>SUM(G37:H37)</f>
        <v>537</v>
      </c>
      <c r="J37" s="3"/>
      <c r="K37" s="7">
        <v>88</v>
      </c>
      <c r="L37" s="10">
        <v>47</v>
      </c>
      <c r="M37" s="10">
        <v>134</v>
      </c>
      <c r="N37" s="10">
        <f>SUM(L37:M37)</f>
        <v>181</v>
      </c>
      <c r="O37" s="3"/>
      <c r="P37" s="7">
        <v>118</v>
      </c>
      <c r="Q37" s="14">
        <v>0</v>
      </c>
      <c r="R37" s="14">
        <v>0</v>
      </c>
      <c r="S37" s="14">
        <f>SUM(Q37:R37)</f>
        <v>0</v>
      </c>
      <c r="U37" s="4" t="s">
        <v>17</v>
      </c>
      <c r="V37" s="19">
        <f t="shared" si="1"/>
        <v>1.19755666291593</v>
      </c>
      <c r="W37" s="19">
        <f t="shared" si="2"/>
        <v>3.2033230076034918</v>
      </c>
      <c r="X37" s="19">
        <f t="shared" si="3"/>
        <v>2.2667567364707648</v>
      </c>
      <c r="Z37" s="4" t="s">
        <v>31</v>
      </c>
      <c r="AA37" s="10">
        <f t="shared" si="4"/>
        <v>1883</v>
      </c>
      <c r="AB37" s="10">
        <f t="shared" si="4"/>
        <v>2458</v>
      </c>
      <c r="AC37" s="13">
        <f>SUM(AA37:AB37)</f>
        <v>4341</v>
      </c>
      <c r="AE37" s="27"/>
      <c r="AF37" s="27"/>
    </row>
    <row r="38" spans="1:32" ht="17.25" customHeight="1" x14ac:dyDescent="0.15">
      <c r="A38" s="7">
        <v>29</v>
      </c>
      <c r="B38" s="10">
        <v>98</v>
      </c>
      <c r="C38" s="10">
        <v>105</v>
      </c>
      <c r="D38" s="10">
        <f>SUM(B38:C38)</f>
        <v>203</v>
      </c>
      <c r="E38" s="3"/>
      <c r="F38" s="7">
        <v>59</v>
      </c>
      <c r="G38" s="10">
        <v>275</v>
      </c>
      <c r="H38" s="10">
        <v>222</v>
      </c>
      <c r="I38" s="10">
        <f>SUM(G38:H38)</f>
        <v>497</v>
      </c>
      <c r="J38" s="3"/>
      <c r="K38" s="7">
        <v>89</v>
      </c>
      <c r="L38" s="10">
        <v>44</v>
      </c>
      <c r="M38" s="10">
        <v>88</v>
      </c>
      <c r="N38" s="10">
        <f>SUM(L38:M38)</f>
        <v>132</v>
      </c>
      <c r="O38" s="3"/>
      <c r="P38" s="7">
        <v>119</v>
      </c>
      <c r="Q38" s="14">
        <v>0</v>
      </c>
      <c r="R38" s="14">
        <v>0</v>
      </c>
      <c r="S38" s="14">
        <f>SUM(Q38:R38)</f>
        <v>0</v>
      </c>
      <c r="U38" s="4" t="s">
        <v>18</v>
      </c>
      <c r="V38" s="19">
        <f t="shared" si="1"/>
        <v>0.28130525638964798</v>
      </c>
      <c r="W38" s="19">
        <f t="shared" si="2"/>
        <v>0.80963108983384968</v>
      </c>
      <c r="X38" s="19">
        <f t="shared" si="3"/>
        <v>0.56293627561360049</v>
      </c>
      <c r="Z38" s="4" t="s">
        <v>7</v>
      </c>
      <c r="AA38" s="10">
        <f t="shared" si="4"/>
        <v>2200</v>
      </c>
      <c r="AB38" s="10">
        <f t="shared" si="4"/>
        <v>3691</v>
      </c>
      <c r="AC38" s="13">
        <f>SUM(AA38:AB38)</f>
        <v>5891</v>
      </c>
      <c r="AE38" s="32"/>
      <c r="AF38" s="32"/>
    </row>
    <row r="39" spans="1:32" ht="17.25" customHeight="1" x14ac:dyDescent="0.15">
      <c r="A39" s="7"/>
      <c r="B39" s="11">
        <f>SUM(B34:B38)</f>
        <v>522</v>
      </c>
      <c r="C39" s="11">
        <f>SUM(C34:C38)</f>
        <v>494</v>
      </c>
      <c r="D39" s="11">
        <f>SUM(D34:D38)</f>
        <v>1016</v>
      </c>
      <c r="E39" s="3"/>
      <c r="F39" s="7"/>
      <c r="G39" s="11">
        <f>SUM(G34:G38)</f>
        <v>1241</v>
      </c>
      <c r="H39" s="11">
        <f>SUM(H34:H38)</f>
        <v>1107</v>
      </c>
      <c r="I39" s="11">
        <f>SUM(I34:I38)</f>
        <v>2348</v>
      </c>
      <c r="J39" s="3"/>
      <c r="K39" s="7"/>
      <c r="L39" s="11">
        <f>SUM(L34:L38)</f>
        <v>335</v>
      </c>
      <c r="M39" s="11">
        <f>SUM(M34:M38)</f>
        <v>691</v>
      </c>
      <c r="N39" s="11">
        <f>SUM(N34:N38)</f>
        <v>1026</v>
      </c>
      <c r="O39" s="3"/>
      <c r="P39" s="7"/>
      <c r="Q39" s="16">
        <f>SUM(Q34:Q38)</f>
        <v>0</v>
      </c>
      <c r="R39" s="16">
        <f>SUM(R34:R38)</f>
        <v>0</v>
      </c>
      <c r="S39" s="16">
        <f>SUM(S34:S38)</f>
        <v>0</v>
      </c>
      <c r="U39" s="4" t="s">
        <v>19</v>
      </c>
      <c r="V39" s="19">
        <f t="shared" si="1"/>
        <v>8.0372930397042287E-3</v>
      </c>
      <c r="W39" s="19">
        <f t="shared" si="2"/>
        <v>0.13376513658124473</v>
      </c>
      <c r="X39" s="19">
        <f t="shared" si="3"/>
        <v>7.5058170081813411E-2</v>
      </c>
      <c r="Z39" s="9" t="s">
        <v>24</v>
      </c>
      <c r="AA39" s="11">
        <f>SUM(AA35:AA38)</f>
        <v>12442</v>
      </c>
      <c r="AB39" s="11">
        <f>SUM(AB35:AB38)</f>
        <v>14204</v>
      </c>
      <c r="AC39" s="11">
        <f>SUM(AC35:AC38)</f>
        <v>26646</v>
      </c>
    </row>
    <row r="40" spans="1:32" ht="17.25" customHeight="1" x14ac:dyDescent="0.15">
      <c r="AA40" s="30"/>
      <c r="AB40" s="30"/>
      <c r="AC40" s="30"/>
    </row>
    <row r="41" spans="1:32" ht="17.25" customHeight="1" x14ac:dyDescent="0.15">
      <c r="AA41" s="30"/>
      <c r="AB41" s="30"/>
      <c r="AC41" s="30"/>
    </row>
  </sheetData>
  <phoneticPr fontId="3"/>
  <printOptions horizontalCentered="1" verticalCentered="1"/>
  <pageMargins left="0.19685039370078741" right="0.19685039370078741" top="0.59055118110236227" bottom="0.39370078740157483" header="0.78740157480314965" footer="0.51181102362204722"/>
  <pageSetup paperSize="9" scale="79" orientation="landscape" r:id="rId1"/>
  <headerFooter alignWithMargins="0">
    <oddHeader>&amp;C&amp;"游ゴシック,標準"&amp;16大分県　竹田市（タケタシ）【442089】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41"/>
  <sheetViews>
    <sheetView showZeros="0" zoomScale="80" zoomScaleNormal="80" workbookViewId="0">
      <selection activeCell="F1" sqref="F1"/>
    </sheetView>
  </sheetViews>
  <sheetFormatPr defaultRowHeight="17.25" customHeight="1" x14ac:dyDescent="0.15"/>
  <cols>
    <col min="1" max="1" width="5.5" bestFit="1" customWidth="1"/>
    <col min="2" max="4" width="7" customWidth="1"/>
    <col min="5" max="5" width="0.875" customWidth="1"/>
    <col min="6" max="6" width="5.5" bestFit="1" customWidth="1"/>
    <col min="7" max="9" width="7.625" bestFit="1" customWidth="1"/>
    <col min="10" max="10" width="0.875" customWidth="1"/>
    <col min="11" max="11" width="5.5" customWidth="1"/>
    <col min="12" max="12" width="7.625" customWidth="1"/>
    <col min="13" max="14" width="7" customWidth="1"/>
    <col min="15" max="15" width="0.875" customWidth="1"/>
    <col min="16" max="16" width="5.5" bestFit="1" customWidth="1"/>
    <col min="17" max="19" width="6.75" customWidth="1"/>
    <col min="20" max="20" width="0.875" customWidth="1"/>
    <col min="21" max="21" width="11" bestFit="1" customWidth="1"/>
    <col min="22" max="22" width="8" customWidth="1"/>
    <col min="23" max="24" width="8.625" bestFit="1" customWidth="1"/>
    <col min="25" max="25" width="2.625" customWidth="1"/>
    <col min="26" max="26" width="10" bestFit="1" customWidth="1"/>
    <col min="27" max="28" width="8" customWidth="1"/>
    <col min="29" max="29" width="8" bestFit="1" customWidth="1"/>
  </cols>
  <sheetData>
    <row r="1" spans="1:32" ht="17.25" customHeight="1" x14ac:dyDescent="0.2">
      <c r="A1" s="21" t="s">
        <v>20</v>
      </c>
    </row>
    <row r="2" spans="1:32" ht="17.25" customHeight="1" x14ac:dyDescent="0.15">
      <c r="X2" s="22" t="s">
        <v>44</v>
      </c>
    </row>
    <row r="3" spans="1:32" ht="17.2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5"/>
      <c r="F3" s="4" t="s">
        <v>0</v>
      </c>
      <c r="G3" s="5" t="s">
        <v>1</v>
      </c>
      <c r="H3" s="5" t="s">
        <v>2</v>
      </c>
      <c r="I3" s="5" t="s">
        <v>3</v>
      </c>
      <c r="J3" s="25"/>
      <c r="K3" s="4" t="s">
        <v>0</v>
      </c>
      <c r="L3" s="5" t="s">
        <v>1</v>
      </c>
      <c r="M3" s="5" t="s">
        <v>2</v>
      </c>
      <c r="N3" s="5" t="s">
        <v>3</v>
      </c>
      <c r="O3" s="25"/>
      <c r="P3" s="4" t="s">
        <v>0</v>
      </c>
      <c r="Q3" s="5" t="s">
        <v>1</v>
      </c>
      <c r="R3" s="5" t="s">
        <v>2</v>
      </c>
      <c r="S3" s="5" t="s">
        <v>3</v>
      </c>
      <c r="T3" s="6"/>
      <c r="U3" s="4" t="s">
        <v>0</v>
      </c>
      <c r="V3" s="5" t="s">
        <v>1</v>
      </c>
      <c r="W3" s="5" t="s">
        <v>2</v>
      </c>
      <c r="X3" s="5" t="s">
        <v>3</v>
      </c>
      <c r="Z3" s="6" t="s">
        <v>27</v>
      </c>
    </row>
    <row r="4" spans="1:32" ht="17.25" customHeight="1" x14ac:dyDescent="0.15">
      <c r="A4" s="7">
        <v>0</v>
      </c>
      <c r="B4" s="10">
        <v>79</v>
      </c>
      <c r="C4" s="10">
        <v>76</v>
      </c>
      <c r="D4" s="10">
        <f>SUM(B4:C4)</f>
        <v>155</v>
      </c>
      <c r="E4" s="3"/>
      <c r="F4" s="7">
        <v>30</v>
      </c>
      <c r="G4" s="10">
        <v>127</v>
      </c>
      <c r="H4" s="10">
        <v>87</v>
      </c>
      <c r="I4" s="10">
        <f>SUM(G4:H4)</f>
        <v>214</v>
      </c>
      <c r="J4" s="3"/>
      <c r="K4" s="7">
        <v>60</v>
      </c>
      <c r="L4" s="10">
        <v>284</v>
      </c>
      <c r="M4" s="10">
        <v>261</v>
      </c>
      <c r="N4" s="10">
        <f>SUM(L4:M4)</f>
        <v>545</v>
      </c>
      <c r="O4" s="3"/>
      <c r="P4" s="7">
        <v>90</v>
      </c>
      <c r="Q4" s="10">
        <v>37</v>
      </c>
      <c r="R4" s="10">
        <v>89</v>
      </c>
      <c r="S4" s="10">
        <f>SUM(Q4:R4)</f>
        <v>126</v>
      </c>
      <c r="U4" s="4" t="s">
        <v>4</v>
      </c>
      <c r="V4" s="15">
        <f>SUM(B9,B15,B21)</f>
        <v>1350</v>
      </c>
      <c r="W4" s="15">
        <f>SUM(C9,C15,C21)</f>
        <v>1248</v>
      </c>
      <c r="X4" s="15">
        <f>SUM(V4:W4)</f>
        <v>2598</v>
      </c>
      <c r="Z4" s="4" t="s">
        <v>21</v>
      </c>
      <c r="AA4" s="5" t="s">
        <v>22</v>
      </c>
      <c r="AB4" s="5" t="s">
        <v>23</v>
      </c>
      <c r="AC4" s="5" t="s">
        <v>24</v>
      </c>
    </row>
    <row r="5" spans="1:32" ht="17.25" customHeight="1" x14ac:dyDescent="0.15">
      <c r="A5" s="7">
        <v>1</v>
      </c>
      <c r="B5" s="10">
        <v>77</v>
      </c>
      <c r="C5" s="10">
        <v>74</v>
      </c>
      <c r="D5" s="10">
        <f>SUM(B5:C5)</f>
        <v>151</v>
      </c>
      <c r="E5" s="3"/>
      <c r="F5" s="7">
        <v>31</v>
      </c>
      <c r="G5" s="10">
        <v>115</v>
      </c>
      <c r="H5" s="10">
        <v>96</v>
      </c>
      <c r="I5" s="10">
        <f>SUM(G5:H5)</f>
        <v>211</v>
      </c>
      <c r="J5" s="3"/>
      <c r="K5" s="7">
        <v>61</v>
      </c>
      <c r="L5" s="10">
        <v>161</v>
      </c>
      <c r="M5" s="10">
        <v>143</v>
      </c>
      <c r="N5" s="10">
        <f>SUM(L5:M5)</f>
        <v>304</v>
      </c>
      <c r="O5" s="3"/>
      <c r="P5" s="7">
        <v>91</v>
      </c>
      <c r="Q5" s="10">
        <v>31</v>
      </c>
      <c r="R5" s="10">
        <v>83</v>
      </c>
      <c r="S5" s="10">
        <f>SUM(Q5:R5)</f>
        <v>114</v>
      </c>
      <c r="U5" s="4" t="s">
        <v>5</v>
      </c>
      <c r="V5" s="15">
        <f>SUM(B27,B33,B39,G9,G15,G21,G27,G33,G39,L9)</f>
        <v>6979</v>
      </c>
      <c r="W5" s="15">
        <f>SUM(C27,C33,C39,H9,H15,H21,H27,H33,H39,M9)</f>
        <v>6785</v>
      </c>
      <c r="X5" s="15">
        <f>SUM(V5:W5)</f>
        <v>13764</v>
      </c>
      <c r="Y5" s="2"/>
      <c r="Z5" s="4" t="s">
        <v>25</v>
      </c>
      <c r="AA5" s="10">
        <v>810</v>
      </c>
      <c r="AB5" s="10">
        <v>699</v>
      </c>
      <c r="AC5" s="10">
        <f>SUM(AA5:AB5)</f>
        <v>1509</v>
      </c>
    </row>
    <row r="6" spans="1:32" ht="17.25" customHeight="1" x14ac:dyDescent="0.15">
      <c r="A6" s="7">
        <v>2</v>
      </c>
      <c r="B6" s="10">
        <v>74</v>
      </c>
      <c r="C6" s="10">
        <v>63</v>
      </c>
      <c r="D6" s="10">
        <f>SUM(B6:C6)</f>
        <v>137</v>
      </c>
      <c r="E6" s="3"/>
      <c r="F6" s="7">
        <v>32</v>
      </c>
      <c r="G6" s="10">
        <v>110</v>
      </c>
      <c r="H6" s="10">
        <v>108</v>
      </c>
      <c r="I6" s="10">
        <f>SUM(G6:H6)</f>
        <v>218</v>
      </c>
      <c r="J6" s="3"/>
      <c r="K6" s="7">
        <v>62</v>
      </c>
      <c r="L6" s="10">
        <v>93</v>
      </c>
      <c r="M6" s="10">
        <v>144</v>
      </c>
      <c r="N6" s="10">
        <f>SUM(L6:M6)</f>
        <v>237</v>
      </c>
      <c r="O6" s="3"/>
      <c r="P6" s="7">
        <v>92</v>
      </c>
      <c r="Q6" s="10">
        <v>22</v>
      </c>
      <c r="R6" s="10">
        <v>63</v>
      </c>
      <c r="S6" s="10">
        <f>SUM(Q6:R6)</f>
        <v>85</v>
      </c>
      <c r="U6" s="8" t="s">
        <v>6</v>
      </c>
      <c r="V6" s="15">
        <f>SUM(L15,L21)</f>
        <v>1873</v>
      </c>
      <c r="W6" s="15">
        <f>SUM(M15,M21)</f>
        <v>2450</v>
      </c>
      <c r="X6" s="15">
        <f>SUM(V6:W6)</f>
        <v>4323</v>
      </c>
      <c r="Z6" s="26" t="s">
        <v>26</v>
      </c>
      <c r="AA6" s="10">
        <v>4039</v>
      </c>
      <c r="AB6" s="10">
        <v>4044</v>
      </c>
      <c r="AC6" s="10">
        <f>SUM(AA6:AB6)</f>
        <v>8083</v>
      </c>
    </row>
    <row r="7" spans="1:32" ht="17.25" customHeight="1" x14ac:dyDescent="0.15">
      <c r="A7" s="7">
        <v>3</v>
      </c>
      <c r="B7" s="10">
        <v>83</v>
      </c>
      <c r="C7" s="10">
        <v>63</v>
      </c>
      <c r="D7" s="10">
        <f>SUM(B7:C7)</f>
        <v>146</v>
      </c>
      <c r="E7" s="3"/>
      <c r="F7" s="7">
        <v>33</v>
      </c>
      <c r="G7" s="10">
        <v>114</v>
      </c>
      <c r="H7" s="10">
        <v>106</v>
      </c>
      <c r="I7" s="10">
        <f>SUM(G7:H7)</f>
        <v>220</v>
      </c>
      <c r="J7" s="3"/>
      <c r="K7" s="7">
        <v>63</v>
      </c>
      <c r="L7" s="10">
        <v>143</v>
      </c>
      <c r="M7" s="10">
        <v>178</v>
      </c>
      <c r="N7" s="10">
        <f>SUM(L7:M7)</f>
        <v>321</v>
      </c>
      <c r="O7" s="3"/>
      <c r="P7" s="7">
        <v>93</v>
      </c>
      <c r="Q7" s="10">
        <v>12</v>
      </c>
      <c r="R7" s="10">
        <v>67</v>
      </c>
      <c r="S7" s="10">
        <f>SUM(Q7:R7)</f>
        <v>79</v>
      </c>
      <c r="U7" s="4" t="s">
        <v>7</v>
      </c>
      <c r="V7" s="15">
        <f>SUM(L27,L33,L39,Q9,Q15,Q21,Q27,Q33,Q39)</f>
        <v>2204</v>
      </c>
      <c r="W7" s="15">
        <f>SUM(M27,M33,M39,R9,R15,R21,R27,R33,R39)</f>
        <v>3697</v>
      </c>
      <c r="X7" s="15">
        <f>SUM(V7:W7)</f>
        <v>5901</v>
      </c>
      <c r="Z7" s="4" t="s">
        <v>32</v>
      </c>
      <c r="AA7" s="10">
        <v>1161</v>
      </c>
      <c r="AB7" s="10">
        <v>1546</v>
      </c>
      <c r="AC7" s="10">
        <f>SUM(AA7:AB7)</f>
        <v>2707</v>
      </c>
      <c r="AE7" s="27"/>
      <c r="AF7" s="27"/>
    </row>
    <row r="8" spans="1:32" ht="17.25" customHeight="1" x14ac:dyDescent="0.15">
      <c r="A8" s="7">
        <v>4</v>
      </c>
      <c r="B8" s="10">
        <v>72</v>
      </c>
      <c r="C8" s="10">
        <v>79</v>
      </c>
      <c r="D8" s="10">
        <f>SUM(B8:C8)</f>
        <v>151</v>
      </c>
      <c r="E8" s="3"/>
      <c r="F8" s="7">
        <v>34</v>
      </c>
      <c r="G8" s="10">
        <v>100</v>
      </c>
      <c r="H8" s="10">
        <v>103</v>
      </c>
      <c r="I8" s="10">
        <f>SUM(G8:H8)</f>
        <v>203</v>
      </c>
      <c r="J8" s="3"/>
      <c r="K8" s="7">
        <v>64</v>
      </c>
      <c r="L8" s="10">
        <v>163</v>
      </c>
      <c r="M8" s="10">
        <v>200</v>
      </c>
      <c r="N8" s="10">
        <f>SUM(L8:M8)</f>
        <v>363</v>
      </c>
      <c r="O8" s="3"/>
      <c r="P8" s="7">
        <v>94</v>
      </c>
      <c r="Q8" s="10">
        <v>16</v>
      </c>
      <c r="R8" s="10">
        <v>48</v>
      </c>
      <c r="S8" s="10">
        <f>SUM(Q8:R8)</f>
        <v>64</v>
      </c>
      <c r="U8" s="17" t="s">
        <v>3</v>
      </c>
      <c r="V8" s="12">
        <f>SUM(V4:V7)</f>
        <v>12406</v>
      </c>
      <c r="W8" s="12">
        <f>SUM(W4:W7)</f>
        <v>14180</v>
      </c>
      <c r="X8" s="12">
        <f>SUM(X4:X7)</f>
        <v>26586</v>
      </c>
      <c r="Z8" s="4" t="s">
        <v>7</v>
      </c>
      <c r="AA8" s="10">
        <v>1303</v>
      </c>
      <c r="AB8" s="10">
        <v>2253</v>
      </c>
      <c r="AC8" s="10">
        <f>SUM(AA8:AB8)</f>
        <v>3556</v>
      </c>
      <c r="AE8" s="32"/>
      <c r="AF8" s="32"/>
    </row>
    <row r="9" spans="1:32" ht="17.25" customHeight="1" x14ac:dyDescent="0.15">
      <c r="A9" s="7"/>
      <c r="B9" s="11">
        <f>SUM(B4:B8)</f>
        <v>385</v>
      </c>
      <c r="C9" s="11">
        <f>SUM(C4:C8)</f>
        <v>355</v>
      </c>
      <c r="D9" s="11">
        <f>SUM(D4:D8)</f>
        <v>740</v>
      </c>
      <c r="E9" s="3"/>
      <c r="F9" s="7"/>
      <c r="G9" s="11">
        <f>SUM(G4:G8)</f>
        <v>566</v>
      </c>
      <c r="H9" s="11">
        <f>SUM(H4:H8)</f>
        <v>500</v>
      </c>
      <c r="I9" s="11">
        <f>SUM(I4:I8)</f>
        <v>1066</v>
      </c>
      <c r="J9" s="3"/>
      <c r="K9" s="7"/>
      <c r="L9" s="12">
        <f>SUM(L4:L8)</f>
        <v>844</v>
      </c>
      <c r="M9" s="12">
        <f>SUM(M4:M8)</f>
        <v>926</v>
      </c>
      <c r="N9" s="12">
        <f>SUM(N4:N8)</f>
        <v>1770</v>
      </c>
      <c r="O9" s="3"/>
      <c r="P9" s="7"/>
      <c r="Q9" s="11">
        <f>SUM(Q4:Q8)</f>
        <v>118</v>
      </c>
      <c r="R9" s="11">
        <f>SUM(R4:R8)</f>
        <v>350</v>
      </c>
      <c r="S9" s="11">
        <f>SUM(S4:S8)</f>
        <v>468</v>
      </c>
      <c r="U9" s="4" t="s">
        <v>8</v>
      </c>
      <c r="V9" s="15">
        <f>SUM(G21,G27,G33,G39,L9)</f>
        <v>4242</v>
      </c>
      <c r="W9" s="15">
        <f>SUM(H21,H27,H33,H39,M9)</f>
        <v>4185</v>
      </c>
      <c r="X9" s="18">
        <f t="shared" ref="X9:X20" si="0">SUM(V9:W9)</f>
        <v>8427</v>
      </c>
      <c r="Z9" s="9" t="s">
        <v>24</v>
      </c>
      <c r="AA9" s="11">
        <f>SUM(AA5:AA8)</f>
        <v>7313</v>
      </c>
      <c r="AB9" s="11">
        <f>SUM(AB5:AB8)</f>
        <v>8542</v>
      </c>
      <c r="AC9" s="11">
        <f>SUM(AC5:AC8)</f>
        <v>15855</v>
      </c>
    </row>
    <row r="10" spans="1:32" ht="17.25" customHeight="1" x14ac:dyDescent="0.15">
      <c r="A10" s="7">
        <v>5</v>
      </c>
      <c r="B10" s="10">
        <v>75</v>
      </c>
      <c r="C10" s="10">
        <v>82</v>
      </c>
      <c r="D10" s="10">
        <f>SUM(B10:C10)</f>
        <v>157</v>
      </c>
      <c r="E10" s="3"/>
      <c r="F10" s="7">
        <v>35</v>
      </c>
      <c r="G10" s="10">
        <v>103</v>
      </c>
      <c r="H10" s="10">
        <v>97</v>
      </c>
      <c r="I10" s="10">
        <f>SUM(G10:H10)</f>
        <v>200</v>
      </c>
      <c r="J10" s="3"/>
      <c r="K10" s="7">
        <v>65</v>
      </c>
      <c r="L10" s="10">
        <v>172</v>
      </c>
      <c r="M10" s="10">
        <v>201</v>
      </c>
      <c r="N10" s="10">
        <f>SUM(L10:M10)</f>
        <v>373</v>
      </c>
      <c r="O10" s="3"/>
      <c r="P10" s="7">
        <v>95</v>
      </c>
      <c r="Q10" s="10">
        <v>14</v>
      </c>
      <c r="R10" s="10">
        <v>40</v>
      </c>
      <c r="S10" s="10">
        <f>SUM(Q10:R10)</f>
        <v>54</v>
      </c>
      <c r="U10" s="4" t="s">
        <v>9</v>
      </c>
      <c r="V10" s="15">
        <f>SUM(G21,G27,G33,G39,L9,L15,L21,L27,L33,L39,Q9,Q15,Q21,Q27,Q33,Q39)</f>
        <v>8319</v>
      </c>
      <c r="W10" s="15">
        <f>SUM(H21,H27,H33,H39,M9,M15,M21,M27,M33,M39,R9,R15,R21,R27,R33,R39)</f>
        <v>10332</v>
      </c>
      <c r="X10" s="18">
        <f t="shared" si="0"/>
        <v>18651</v>
      </c>
      <c r="Z10" s="6" t="s">
        <v>28</v>
      </c>
    </row>
    <row r="11" spans="1:32" ht="17.25" customHeight="1" x14ac:dyDescent="0.15">
      <c r="A11" s="7">
        <v>6</v>
      </c>
      <c r="B11" s="10">
        <v>77</v>
      </c>
      <c r="C11" s="10">
        <v>82</v>
      </c>
      <c r="D11" s="10">
        <f>SUM(B11:C11)</f>
        <v>159</v>
      </c>
      <c r="E11" s="3"/>
      <c r="F11" s="7">
        <v>36</v>
      </c>
      <c r="G11" s="10">
        <v>105</v>
      </c>
      <c r="H11" s="10">
        <v>91</v>
      </c>
      <c r="I11" s="10">
        <f>SUM(G11:H11)</f>
        <v>196</v>
      </c>
      <c r="J11" s="3"/>
      <c r="K11" s="7">
        <v>66</v>
      </c>
      <c r="L11" s="10">
        <v>164</v>
      </c>
      <c r="M11" s="10">
        <v>240</v>
      </c>
      <c r="N11" s="10">
        <f>SUM(L11:M11)</f>
        <v>404</v>
      </c>
      <c r="O11" s="3"/>
      <c r="P11" s="7">
        <v>96</v>
      </c>
      <c r="Q11" s="10">
        <v>6</v>
      </c>
      <c r="R11" s="10">
        <v>13</v>
      </c>
      <c r="S11" s="10">
        <f>SUM(Q11:R11)</f>
        <v>19</v>
      </c>
      <c r="U11" s="4" t="s">
        <v>10</v>
      </c>
      <c r="V11" s="15">
        <f>SUM(,G33,G39,L9,L15,L21,L27,L33,L39,Q9,Q15,Q21,Q27,Q33,Q39)</f>
        <v>7104</v>
      </c>
      <c r="W11" s="15">
        <f>SUM(,H33,H39,M9,M15,M21,M27,M33,M39,R9,R15,R21,R27,R33,R39)</f>
        <v>9042</v>
      </c>
      <c r="X11" s="18">
        <f t="shared" si="0"/>
        <v>16146</v>
      </c>
      <c r="Z11" s="4" t="s">
        <v>21</v>
      </c>
      <c r="AA11" s="5" t="s">
        <v>22</v>
      </c>
      <c r="AB11" s="5" t="s">
        <v>23</v>
      </c>
      <c r="AC11" s="5" t="s">
        <v>24</v>
      </c>
    </row>
    <row r="12" spans="1:32" ht="17.25" customHeight="1" x14ac:dyDescent="0.15">
      <c r="A12" s="7">
        <v>7</v>
      </c>
      <c r="B12" s="10">
        <v>86</v>
      </c>
      <c r="C12" s="10">
        <v>96</v>
      </c>
      <c r="D12" s="10">
        <f>SUM(B12:C12)</f>
        <v>182</v>
      </c>
      <c r="E12" s="3"/>
      <c r="F12" s="7">
        <v>37</v>
      </c>
      <c r="G12" s="10">
        <v>106</v>
      </c>
      <c r="H12" s="10">
        <v>90</v>
      </c>
      <c r="I12" s="10">
        <f>SUM(G12:H12)</f>
        <v>196</v>
      </c>
      <c r="J12" s="3"/>
      <c r="K12" s="7">
        <v>67</v>
      </c>
      <c r="L12" s="10">
        <v>173</v>
      </c>
      <c r="M12" s="10">
        <v>232</v>
      </c>
      <c r="N12" s="10">
        <f>SUM(L12:M12)</f>
        <v>405</v>
      </c>
      <c r="O12" s="3"/>
      <c r="P12" s="7">
        <v>97</v>
      </c>
      <c r="Q12" s="10">
        <v>5</v>
      </c>
      <c r="R12" s="10">
        <v>17</v>
      </c>
      <c r="S12" s="10">
        <f>SUM(Q12:R12)</f>
        <v>22</v>
      </c>
      <c r="U12" s="4" t="s">
        <v>11</v>
      </c>
      <c r="V12" s="15">
        <f>SUM(L9,L15,L21,L27,L33,L39,Q9,Q15,Q21,Q27,Q33,Q39)</f>
        <v>4921</v>
      </c>
      <c r="W12" s="15">
        <f>SUM(M9,M15,M21,M27,M33,M39,R9,R15,R21,R27,R33,R39)</f>
        <v>7073</v>
      </c>
      <c r="X12" s="18">
        <f t="shared" si="0"/>
        <v>11994</v>
      </c>
      <c r="Z12" s="4" t="s">
        <v>25</v>
      </c>
      <c r="AA12" s="10">
        <v>156</v>
      </c>
      <c r="AB12" s="10">
        <v>186</v>
      </c>
      <c r="AC12" s="10">
        <f>SUM(AA12:AB12)</f>
        <v>342</v>
      </c>
    </row>
    <row r="13" spans="1:32" ht="17.25" customHeight="1" x14ac:dyDescent="0.15">
      <c r="A13" s="7">
        <v>8</v>
      </c>
      <c r="B13" s="10">
        <v>92</v>
      </c>
      <c r="C13" s="10">
        <v>95</v>
      </c>
      <c r="D13" s="10">
        <f>SUM(B13:C13)</f>
        <v>187</v>
      </c>
      <c r="E13" s="3"/>
      <c r="F13" s="7">
        <v>38</v>
      </c>
      <c r="G13" s="10">
        <v>96</v>
      </c>
      <c r="H13" s="10">
        <v>97</v>
      </c>
      <c r="I13" s="10">
        <f>SUM(G13:H13)</f>
        <v>193</v>
      </c>
      <c r="J13" s="3"/>
      <c r="K13" s="7">
        <v>68</v>
      </c>
      <c r="L13" s="10">
        <v>168</v>
      </c>
      <c r="M13" s="10">
        <v>224</v>
      </c>
      <c r="N13" s="10">
        <f>SUM(L13:M13)</f>
        <v>392</v>
      </c>
      <c r="O13" s="3"/>
      <c r="P13" s="7">
        <v>98</v>
      </c>
      <c r="Q13" s="10">
        <v>7</v>
      </c>
      <c r="R13" s="10">
        <v>14</v>
      </c>
      <c r="S13" s="10">
        <f>SUM(Q13:R13)</f>
        <v>21</v>
      </c>
      <c r="U13" s="9" t="s">
        <v>12</v>
      </c>
      <c r="V13" s="12">
        <f>SUM(L15,L21,L27,L33,L39,Q9,Q15,Q21,Q27,Q33,Q39)</f>
        <v>4077</v>
      </c>
      <c r="W13" s="12">
        <f>SUM(M15,M21,M27,M33,M39,R9,R15,R21,R27,R33,R39)</f>
        <v>6147</v>
      </c>
      <c r="X13" s="12">
        <f t="shared" si="0"/>
        <v>10224</v>
      </c>
      <c r="Z13" s="26" t="s">
        <v>26</v>
      </c>
      <c r="AA13" s="10">
        <v>921</v>
      </c>
      <c r="AB13" s="10">
        <v>901</v>
      </c>
      <c r="AC13" s="10">
        <f>SUM(AA13:AB13)</f>
        <v>1822</v>
      </c>
    </row>
    <row r="14" spans="1:32" ht="17.25" customHeight="1" x14ac:dyDescent="0.15">
      <c r="A14" s="7">
        <v>9</v>
      </c>
      <c r="B14" s="10">
        <v>77</v>
      </c>
      <c r="C14" s="10">
        <v>79</v>
      </c>
      <c r="D14" s="10">
        <f>SUM(B14:C14)</f>
        <v>156</v>
      </c>
      <c r="E14" s="3"/>
      <c r="F14" s="7">
        <v>39</v>
      </c>
      <c r="G14" s="10">
        <v>91</v>
      </c>
      <c r="H14" s="10">
        <v>115</v>
      </c>
      <c r="I14" s="10">
        <f>SUM(G14:H14)</f>
        <v>206</v>
      </c>
      <c r="J14" s="3"/>
      <c r="K14" s="7">
        <v>69</v>
      </c>
      <c r="L14" s="10">
        <v>158</v>
      </c>
      <c r="M14" s="10">
        <v>224</v>
      </c>
      <c r="N14" s="10">
        <f>SUM(L14:M14)</f>
        <v>382</v>
      </c>
      <c r="O14" s="3"/>
      <c r="P14" s="7">
        <v>99</v>
      </c>
      <c r="Q14" s="10">
        <v>1</v>
      </c>
      <c r="R14" s="10">
        <v>11</v>
      </c>
      <c r="S14" s="10">
        <f>SUM(Q14:R14)</f>
        <v>12</v>
      </c>
      <c r="U14" s="4" t="s">
        <v>13</v>
      </c>
      <c r="V14" s="15">
        <f>SUM(L21,L27,L33,L39,Q9,Q15,Q21,Q27,Q33,Q39)</f>
        <v>3242</v>
      </c>
      <c r="W14" s="15">
        <f>SUM(M21,M27,M33,M39,R9,R15,R21,R27,R33,R39)</f>
        <v>5026</v>
      </c>
      <c r="X14" s="18">
        <f t="shared" si="0"/>
        <v>8268</v>
      </c>
      <c r="Z14" s="4" t="s">
        <v>31</v>
      </c>
      <c r="AA14" s="10">
        <v>233</v>
      </c>
      <c r="AB14" s="10">
        <v>299</v>
      </c>
      <c r="AC14" s="10">
        <f>SUM(AA14:AB14)</f>
        <v>532</v>
      </c>
      <c r="AE14" s="27"/>
      <c r="AF14" s="27"/>
    </row>
    <row r="15" spans="1:32" ht="17.25" customHeight="1" x14ac:dyDescent="0.15">
      <c r="A15" s="7"/>
      <c r="B15" s="11">
        <f>SUM(B10:B14)</f>
        <v>407</v>
      </c>
      <c r="C15" s="11">
        <f>SUM(C10:C14)</f>
        <v>434</v>
      </c>
      <c r="D15" s="11">
        <f>SUM(D10:D14)</f>
        <v>841</v>
      </c>
      <c r="E15" s="3"/>
      <c r="F15" s="7"/>
      <c r="G15" s="11">
        <f>SUM(G10:G14)</f>
        <v>501</v>
      </c>
      <c r="H15" s="11">
        <f>SUM(H10:H14)</f>
        <v>490</v>
      </c>
      <c r="I15" s="11">
        <f>SUM(I10:I14)</f>
        <v>991</v>
      </c>
      <c r="J15" s="3"/>
      <c r="K15" s="7"/>
      <c r="L15" s="11">
        <f>SUM(L10:L14)</f>
        <v>835</v>
      </c>
      <c r="M15" s="11">
        <f>SUM(M10:M14)</f>
        <v>1121</v>
      </c>
      <c r="N15" s="11">
        <f>SUM(N10:N14)</f>
        <v>1956</v>
      </c>
      <c r="O15" s="3"/>
      <c r="P15" s="7"/>
      <c r="Q15" s="11">
        <f>SUM(Q10:Q14)</f>
        <v>33</v>
      </c>
      <c r="R15" s="11">
        <f>SUM(R10:R14)</f>
        <v>95</v>
      </c>
      <c r="S15" s="11">
        <f>SUM(S10:S14)</f>
        <v>128</v>
      </c>
      <c r="U15" s="4" t="s">
        <v>14</v>
      </c>
      <c r="V15" s="15">
        <f>SUM(L27,L33,L39,Q9,Q15,Q21,Q27,Q33,Q39)</f>
        <v>2204</v>
      </c>
      <c r="W15" s="15">
        <f>SUM(M27,M33,M39,R9,R15,R21,R27,R33,R39)</f>
        <v>3697</v>
      </c>
      <c r="X15" s="18">
        <f t="shared" si="0"/>
        <v>5901</v>
      </c>
      <c r="Z15" s="4" t="s">
        <v>7</v>
      </c>
      <c r="AA15" s="10">
        <v>268</v>
      </c>
      <c r="AB15" s="10">
        <v>431</v>
      </c>
      <c r="AC15" s="10">
        <f>SUM(AA15:AB15)</f>
        <v>699</v>
      </c>
      <c r="AE15" s="32"/>
      <c r="AF15" s="32"/>
    </row>
    <row r="16" spans="1:32" ht="17.25" customHeight="1" x14ac:dyDescent="0.15">
      <c r="A16" s="7">
        <v>10</v>
      </c>
      <c r="B16" s="10">
        <v>105</v>
      </c>
      <c r="C16" s="10">
        <v>86</v>
      </c>
      <c r="D16" s="10">
        <f>SUM(B16:C16)</f>
        <v>191</v>
      </c>
      <c r="E16" s="3"/>
      <c r="F16" s="7">
        <v>40</v>
      </c>
      <c r="G16" s="10">
        <v>97</v>
      </c>
      <c r="H16" s="10">
        <v>123</v>
      </c>
      <c r="I16" s="10">
        <f>SUM(G16:H16)</f>
        <v>220</v>
      </c>
      <c r="J16" s="3"/>
      <c r="K16" s="7">
        <v>70</v>
      </c>
      <c r="L16" s="10">
        <v>230</v>
      </c>
      <c r="M16" s="10">
        <v>250</v>
      </c>
      <c r="N16" s="10">
        <f>SUM(L16:M16)</f>
        <v>480</v>
      </c>
      <c r="O16" s="3"/>
      <c r="P16" s="7">
        <v>100</v>
      </c>
      <c r="Q16" s="10">
        <v>0</v>
      </c>
      <c r="R16" s="10">
        <v>4</v>
      </c>
      <c r="S16" s="10">
        <f>SUM(Q16:R16)</f>
        <v>4</v>
      </c>
      <c r="U16" s="4" t="s">
        <v>15</v>
      </c>
      <c r="V16" s="15">
        <f>SUM(L33,L39,Q9,Q15,Q21,Q27,Q33,Q39)</f>
        <v>1169</v>
      </c>
      <c r="W16" s="15">
        <f>SUM(M33,M39,R9,R15,R21,R27,R33,R39)</f>
        <v>2302</v>
      </c>
      <c r="X16" s="18">
        <f t="shared" si="0"/>
        <v>3471</v>
      </c>
      <c r="Z16" s="9" t="s">
        <v>24</v>
      </c>
      <c r="AA16" s="11">
        <f>SUM(AA12:AA15)</f>
        <v>1578</v>
      </c>
      <c r="AB16" s="11">
        <f>SUM(AB12:AB15)</f>
        <v>1817</v>
      </c>
      <c r="AC16" s="11">
        <f>SUM(AC12:AC15)</f>
        <v>3395</v>
      </c>
    </row>
    <row r="17" spans="1:32" ht="17.25" customHeight="1" x14ac:dyDescent="0.15">
      <c r="A17" s="7">
        <v>11</v>
      </c>
      <c r="B17" s="10">
        <v>99</v>
      </c>
      <c r="C17" s="10">
        <v>85</v>
      </c>
      <c r="D17" s="10">
        <f>SUM(B17:C17)</f>
        <v>184</v>
      </c>
      <c r="E17" s="3"/>
      <c r="F17" s="7">
        <v>41</v>
      </c>
      <c r="G17" s="10">
        <v>89</v>
      </c>
      <c r="H17" s="10">
        <v>91</v>
      </c>
      <c r="I17" s="10">
        <f>SUM(G17:H17)</f>
        <v>180</v>
      </c>
      <c r="J17" s="3"/>
      <c r="K17" s="7">
        <v>71</v>
      </c>
      <c r="L17" s="10">
        <v>186</v>
      </c>
      <c r="M17" s="10">
        <v>255</v>
      </c>
      <c r="N17" s="10">
        <f>SUM(L17:M17)</f>
        <v>441</v>
      </c>
      <c r="O17" s="3"/>
      <c r="P17" s="7">
        <v>101</v>
      </c>
      <c r="Q17" s="10">
        <v>1</v>
      </c>
      <c r="R17" s="10">
        <v>5</v>
      </c>
      <c r="S17" s="10">
        <f>SUM(Q17:R17)</f>
        <v>6</v>
      </c>
      <c r="U17" s="4" t="s">
        <v>16</v>
      </c>
      <c r="V17" s="15">
        <f>SUM(L39,Q9,Q15,Q21,Q27,Q33,Q39)</f>
        <v>487</v>
      </c>
      <c r="W17" s="15">
        <f>SUM(M39,R9,R15,R21,R27,R33,R39)</f>
        <v>1150</v>
      </c>
      <c r="X17" s="18">
        <f t="shared" si="0"/>
        <v>1637</v>
      </c>
      <c r="Z17" s="6" t="s">
        <v>29</v>
      </c>
    </row>
    <row r="18" spans="1:32" ht="17.25" customHeight="1" x14ac:dyDescent="0.15">
      <c r="A18" s="7">
        <v>12</v>
      </c>
      <c r="B18" s="10">
        <v>92</v>
      </c>
      <c r="C18" s="10">
        <v>95</v>
      </c>
      <c r="D18" s="10">
        <f>SUM(B18:C18)</f>
        <v>187</v>
      </c>
      <c r="E18" s="3"/>
      <c r="F18" s="7">
        <v>42</v>
      </c>
      <c r="G18" s="10">
        <v>90</v>
      </c>
      <c r="H18" s="10">
        <v>77</v>
      </c>
      <c r="I18" s="10">
        <f>SUM(G18:H18)</f>
        <v>167</v>
      </c>
      <c r="J18" s="3"/>
      <c r="K18" s="7">
        <v>72</v>
      </c>
      <c r="L18" s="10">
        <v>205</v>
      </c>
      <c r="M18" s="10">
        <v>266</v>
      </c>
      <c r="N18" s="13">
        <f>SUM(L18:M18)</f>
        <v>471</v>
      </c>
      <c r="O18" s="3"/>
      <c r="P18" s="7">
        <v>102</v>
      </c>
      <c r="Q18" s="10">
        <v>0</v>
      </c>
      <c r="R18" s="10">
        <v>1</v>
      </c>
      <c r="S18" s="10">
        <f>SUM(Q18:R18)</f>
        <v>1</v>
      </c>
      <c r="U18" s="4" t="s">
        <v>17</v>
      </c>
      <c r="V18" s="15">
        <f>SUM(Q9,Q15,Q21,Q27,Q33,Q39)</f>
        <v>152</v>
      </c>
      <c r="W18" s="15">
        <f>SUM(R9,R15,R21,R27,R33,R39)</f>
        <v>461</v>
      </c>
      <c r="X18" s="18">
        <f t="shared" si="0"/>
        <v>613</v>
      </c>
      <c r="Z18" s="4" t="s">
        <v>21</v>
      </c>
      <c r="AA18" s="5" t="s">
        <v>22</v>
      </c>
      <c r="AB18" s="5" t="s">
        <v>23</v>
      </c>
      <c r="AC18" s="5" t="s">
        <v>24</v>
      </c>
    </row>
    <row r="19" spans="1:32" ht="17.25" customHeight="1" x14ac:dyDescent="0.15">
      <c r="A19" s="7">
        <v>13</v>
      </c>
      <c r="B19" s="10">
        <v>123</v>
      </c>
      <c r="C19" s="10">
        <v>103</v>
      </c>
      <c r="D19" s="10">
        <f>SUM(B19:C19)</f>
        <v>226</v>
      </c>
      <c r="E19" s="3"/>
      <c r="F19" s="7">
        <v>43</v>
      </c>
      <c r="G19" s="10">
        <v>101</v>
      </c>
      <c r="H19" s="10">
        <v>132</v>
      </c>
      <c r="I19" s="10">
        <f>SUM(G19:H19)</f>
        <v>233</v>
      </c>
      <c r="J19" s="3"/>
      <c r="K19" s="7">
        <v>73</v>
      </c>
      <c r="L19" s="10">
        <v>199</v>
      </c>
      <c r="M19" s="10">
        <v>284</v>
      </c>
      <c r="N19" s="10">
        <f>SUM(L19:M19)</f>
        <v>483</v>
      </c>
      <c r="O19" s="3"/>
      <c r="P19" s="7">
        <v>103</v>
      </c>
      <c r="Q19" s="10">
        <v>0</v>
      </c>
      <c r="R19" s="10">
        <v>4</v>
      </c>
      <c r="S19" s="10">
        <f>SUM(Q19:R19)</f>
        <v>4</v>
      </c>
      <c r="U19" s="4" t="s">
        <v>18</v>
      </c>
      <c r="V19" s="15">
        <f>SUM(Q15,Q21,Q27,Q33,Q39)</f>
        <v>34</v>
      </c>
      <c r="W19" s="15">
        <f>SUM(R15,R21,R27,R33,R39)</f>
        <v>111</v>
      </c>
      <c r="X19" s="18">
        <f t="shared" si="0"/>
        <v>145</v>
      </c>
      <c r="Z19" s="4" t="s">
        <v>25</v>
      </c>
      <c r="AA19" s="10">
        <v>244</v>
      </c>
      <c r="AB19" s="10">
        <v>250</v>
      </c>
      <c r="AC19" s="10">
        <f>SUM(AA19:AB19)</f>
        <v>494</v>
      </c>
    </row>
    <row r="20" spans="1:32" ht="17.25" customHeight="1" x14ac:dyDescent="0.15">
      <c r="A20" s="7">
        <v>14</v>
      </c>
      <c r="B20" s="10">
        <v>139</v>
      </c>
      <c r="C20" s="10">
        <v>90</v>
      </c>
      <c r="D20" s="10">
        <f>SUM(B20:C20)</f>
        <v>229</v>
      </c>
      <c r="E20" s="3"/>
      <c r="F20" s="7">
        <v>44</v>
      </c>
      <c r="G20" s="10">
        <v>107</v>
      </c>
      <c r="H20" s="10">
        <v>138</v>
      </c>
      <c r="I20" s="10">
        <f>SUM(G20:H20)</f>
        <v>245</v>
      </c>
      <c r="J20" s="3"/>
      <c r="K20" s="7">
        <v>74</v>
      </c>
      <c r="L20" s="10">
        <v>218</v>
      </c>
      <c r="M20" s="10">
        <v>274</v>
      </c>
      <c r="N20" s="10">
        <f>SUM(L20:M20)</f>
        <v>492</v>
      </c>
      <c r="O20" s="3"/>
      <c r="P20" s="7">
        <v>104</v>
      </c>
      <c r="Q20" s="10">
        <v>0</v>
      </c>
      <c r="R20" s="10">
        <v>0</v>
      </c>
      <c r="S20" s="10">
        <f>SUM(Q20:R20)</f>
        <v>0</v>
      </c>
      <c r="U20" s="4" t="s">
        <v>19</v>
      </c>
      <c r="V20" s="15">
        <f>SUM(Q21,Q27,Q33,Q39)</f>
        <v>1</v>
      </c>
      <c r="W20" s="15">
        <f>SUM(R21,R27,R33,R39)</f>
        <v>16</v>
      </c>
      <c r="X20" s="18">
        <f t="shared" si="0"/>
        <v>17</v>
      </c>
      <c r="Z20" s="26" t="s">
        <v>26</v>
      </c>
      <c r="AA20" s="10">
        <v>1292</v>
      </c>
      <c r="AB20" s="10">
        <v>1178</v>
      </c>
      <c r="AC20" s="10">
        <f>SUM(AA20:AB20)</f>
        <v>2470</v>
      </c>
    </row>
    <row r="21" spans="1:32" ht="17.25" customHeight="1" x14ac:dyDescent="0.15">
      <c r="A21" s="7"/>
      <c r="B21" s="11">
        <f>SUM(B16:B20)</f>
        <v>558</v>
      </c>
      <c r="C21" s="11">
        <f>SUM(C16:C20)</f>
        <v>459</v>
      </c>
      <c r="D21" s="11">
        <f>SUM(D16:D20)</f>
        <v>1017</v>
      </c>
      <c r="E21" s="3"/>
      <c r="F21" s="7"/>
      <c r="G21" s="11">
        <f>SUM(G16:G20)</f>
        <v>484</v>
      </c>
      <c r="H21" s="11">
        <f>SUM(H16:H20)</f>
        <v>561</v>
      </c>
      <c r="I21" s="11">
        <f>SUM(I16:I20)</f>
        <v>1045</v>
      </c>
      <c r="J21" s="3"/>
      <c r="K21" s="7"/>
      <c r="L21" s="12">
        <f>SUM(L16:L20)</f>
        <v>1038</v>
      </c>
      <c r="M21" s="12">
        <f>SUM(M16:M20)</f>
        <v>1329</v>
      </c>
      <c r="N21" s="12">
        <f>SUM(N16:N20)</f>
        <v>2367</v>
      </c>
      <c r="O21" s="24"/>
      <c r="P21" s="7"/>
      <c r="Q21" s="11">
        <f>SUM(Q16:Q20)</f>
        <v>1</v>
      </c>
      <c r="R21" s="11">
        <f>SUM(R16:R20)</f>
        <v>14</v>
      </c>
      <c r="S21" s="11">
        <f>SUM(S16:S20)</f>
        <v>15</v>
      </c>
      <c r="Z21" s="4" t="s">
        <v>31</v>
      </c>
      <c r="AA21" s="10">
        <v>305</v>
      </c>
      <c r="AB21" s="10">
        <v>378</v>
      </c>
      <c r="AC21" s="10">
        <f>SUM(AA21:AB21)</f>
        <v>683</v>
      </c>
      <c r="AE21" s="27"/>
      <c r="AF21" s="27"/>
    </row>
    <row r="22" spans="1:32" ht="17.25" customHeight="1" x14ac:dyDescent="0.15">
      <c r="A22" s="7">
        <v>15</v>
      </c>
      <c r="B22" s="10">
        <v>101</v>
      </c>
      <c r="C22" s="10">
        <v>110</v>
      </c>
      <c r="D22" s="10">
        <f>SUM(B22:C22)</f>
        <v>211</v>
      </c>
      <c r="E22" s="3"/>
      <c r="F22" s="7">
        <v>45</v>
      </c>
      <c r="G22" s="10">
        <v>136</v>
      </c>
      <c r="H22" s="10">
        <v>95</v>
      </c>
      <c r="I22" s="10">
        <f>SUM(G22:H22)</f>
        <v>231</v>
      </c>
      <c r="J22" s="3"/>
      <c r="K22" s="7">
        <v>75</v>
      </c>
      <c r="L22" s="10">
        <v>220</v>
      </c>
      <c r="M22" s="10">
        <v>274</v>
      </c>
      <c r="N22" s="10">
        <f>SUM(L22:M22)</f>
        <v>494</v>
      </c>
      <c r="O22" s="3"/>
      <c r="P22" s="7">
        <v>105</v>
      </c>
      <c r="Q22" s="10">
        <v>0</v>
      </c>
      <c r="R22" s="10">
        <v>1</v>
      </c>
      <c r="S22" s="10">
        <f>SUM(Q22:R22)</f>
        <v>1</v>
      </c>
      <c r="U22" s="4" t="s">
        <v>0</v>
      </c>
      <c r="V22" s="5" t="s">
        <v>1</v>
      </c>
      <c r="W22" s="5" t="s">
        <v>2</v>
      </c>
      <c r="X22" s="5" t="s">
        <v>3</v>
      </c>
      <c r="Z22" s="4" t="s">
        <v>7</v>
      </c>
      <c r="AA22" s="10">
        <v>379</v>
      </c>
      <c r="AB22" s="10">
        <v>615</v>
      </c>
      <c r="AC22" s="10">
        <f>SUM(AA22:AB22)</f>
        <v>994</v>
      </c>
      <c r="AE22" s="32"/>
      <c r="AF22" s="32"/>
    </row>
    <row r="23" spans="1:32" ht="17.25" customHeight="1" x14ac:dyDescent="0.15">
      <c r="A23" s="7">
        <v>16</v>
      </c>
      <c r="B23" s="10">
        <v>132</v>
      </c>
      <c r="C23" s="10">
        <v>110</v>
      </c>
      <c r="D23" s="10">
        <f>SUM(B23:C23)</f>
        <v>242</v>
      </c>
      <c r="E23" s="3"/>
      <c r="F23" s="7">
        <v>46</v>
      </c>
      <c r="G23" s="10">
        <v>129</v>
      </c>
      <c r="H23" s="10">
        <v>160</v>
      </c>
      <c r="I23" s="10">
        <f>SUM(G23:H23)</f>
        <v>289</v>
      </c>
      <c r="J23" s="3"/>
      <c r="K23" s="7">
        <v>76</v>
      </c>
      <c r="L23" s="10">
        <v>209</v>
      </c>
      <c r="M23" s="10">
        <v>295</v>
      </c>
      <c r="N23" s="10">
        <f>SUM(L23:M23)</f>
        <v>504</v>
      </c>
      <c r="O23" s="3"/>
      <c r="P23" s="7">
        <v>106</v>
      </c>
      <c r="Q23" s="10">
        <v>0</v>
      </c>
      <c r="R23" s="10">
        <v>0</v>
      </c>
      <c r="S23" s="10">
        <f>SUM(Q23:R23)</f>
        <v>0</v>
      </c>
      <c r="U23" s="4" t="s">
        <v>4</v>
      </c>
      <c r="V23" s="19">
        <f>V4/$V$8*100</f>
        <v>10.881831371916814</v>
      </c>
      <c r="W23" s="19">
        <f>W4/$W$8*100</f>
        <v>8.8011283497884349</v>
      </c>
      <c r="X23" s="19">
        <f>X4/$X$8*100</f>
        <v>9.7720604829609563</v>
      </c>
      <c r="Z23" s="9" t="s">
        <v>24</v>
      </c>
      <c r="AA23" s="11">
        <f>SUM(AA19:AA22)</f>
        <v>2220</v>
      </c>
      <c r="AB23" s="11">
        <f>SUM(AB19:AB22)</f>
        <v>2421</v>
      </c>
      <c r="AC23" s="11">
        <f>SUM(AC19:AC22)</f>
        <v>4641</v>
      </c>
    </row>
    <row r="24" spans="1:32" ht="17.25" customHeight="1" x14ac:dyDescent="0.15">
      <c r="A24" s="7">
        <v>17</v>
      </c>
      <c r="B24" s="10">
        <v>130</v>
      </c>
      <c r="C24" s="10">
        <v>107</v>
      </c>
      <c r="D24" s="10">
        <f>SUM(B24:C24)</f>
        <v>237</v>
      </c>
      <c r="E24" s="3"/>
      <c r="F24" s="7">
        <v>47</v>
      </c>
      <c r="G24" s="10">
        <v>139</v>
      </c>
      <c r="H24" s="10">
        <v>145</v>
      </c>
      <c r="I24" s="10">
        <f>SUM(G24:H24)</f>
        <v>284</v>
      </c>
      <c r="J24" s="3"/>
      <c r="K24" s="7">
        <v>77</v>
      </c>
      <c r="L24" s="10">
        <v>219</v>
      </c>
      <c r="M24" s="10">
        <v>317</v>
      </c>
      <c r="N24" s="10">
        <f>SUM(L24:M24)</f>
        <v>536</v>
      </c>
      <c r="O24" s="3"/>
      <c r="P24" s="7">
        <v>107</v>
      </c>
      <c r="Q24" s="10">
        <v>0</v>
      </c>
      <c r="R24" s="10">
        <v>1</v>
      </c>
      <c r="S24" s="10">
        <f>SUM(Q24:R24)</f>
        <v>1</v>
      </c>
      <c r="U24" s="4" t="s">
        <v>5</v>
      </c>
      <c r="V24" s="19">
        <f>V5/$V$8*100</f>
        <v>56.255037884894406</v>
      </c>
      <c r="W24" s="19">
        <f>W5/$W$8*100</f>
        <v>47.849083215796895</v>
      </c>
      <c r="X24" s="19">
        <f>X5/$X$8*100</f>
        <v>51.771609117580688</v>
      </c>
      <c r="Z24" s="6" t="s">
        <v>30</v>
      </c>
    </row>
    <row r="25" spans="1:32" ht="17.25" customHeight="1" x14ac:dyDescent="0.15">
      <c r="A25" s="7">
        <v>18</v>
      </c>
      <c r="B25" s="10">
        <v>142</v>
      </c>
      <c r="C25" s="10">
        <v>93</v>
      </c>
      <c r="D25" s="10">
        <f>SUM(B25:C25)</f>
        <v>235</v>
      </c>
      <c r="E25" s="3"/>
      <c r="F25" s="7">
        <v>48</v>
      </c>
      <c r="G25" s="10">
        <v>168</v>
      </c>
      <c r="H25" s="10">
        <v>149</v>
      </c>
      <c r="I25" s="10">
        <f>SUM(G25:H25)</f>
        <v>317</v>
      </c>
      <c r="J25" s="3"/>
      <c r="K25" s="7">
        <v>78</v>
      </c>
      <c r="L25" s="10">
        <v>196</v>
      </c>
      <c r="M25" s="10">
        <v>254</v>
      </c>
      <c r="N25" s="10">
        <f>SUM(L25:M25)</f>
        <v>450</v>
      </c>
      <c r="O25" s="3"/>
      <c r="P25" s="7">
        <v>108</v>
      </c>
      <c r="Q25" s="10">
        <v>0</v>
      </c>
      <c r="R25" s="10">
        <v>0</v>
      </c>
      <c r="S25" s="10">
        <f>SUM(Q25:R25)</f>
        <v>0</v>
      </c>
      <c r="U25" s="8" t="s">
        <v>6</v>
      </c>
      <c r="V25" s="19">
        <f>V6/$V$8*100</f>
        <v>15.097533451555698</v>
      </c>
      <c r="W25" s="19">
        <f>W6/$W$8*100</f>
        <v>17.277856135401976</v>
      </c>
      <c r="X25" s="19">
        <f>X6/$X$8*100</f>
        <v>16.260437824418865</v>
      </c>
      <c r="Z25" s="4" t="s">
        <v>21</v>
      </c>
      <c r="AA25" s="5" t="s">
        <v>22</v>
      </c>
      <c r="AB25" s="5" t="s">
        <v>23</v>
      </c>
      <c r="AC25" s="5" t="s">
        <v>24</v>
      </c>
    </row>
    <row r="26" spans="1:32" ht="17.25" customHeight="1" x14ac:dyDescent="0.15">
      <c r="A26" s="7">
        <v>19</v>
      </c>
      <c r="B26" s="10">
        <v>112</v>
      </c>
      <c r="C26" s="10">
        <v>115</v>
      </c>
      <c r="D26" s="10">
        <f>SUM(B26:C26)</f>
        <v>227</v>
      </c>
      <c r="E26" s="3"/>
      <c r="F26" s="7">
        <v>49</v>
      </c>
      <c r="G26" s="10">
        <v>159</v>
      </c>
      <c r="H26" s="10">
        <v>180</v>
      </c>
      <c r="I26" s="10">
        <f>SUM(G26:H26)</f>
        <v>339</v>
      </c>
      <c r="J26" s="3"/>
      <c r="K26" s="7">
        <v>79</v>
      </c>
      <c r="L26" s="10">
        <v>191</v>
      </c>
      <c r="M26" s="10">
        <v>255</v>
      </c>
      <c r="N26" s="10">
        <f>SUM(L26:M26)</f>
        <v>446</v>
      </c>
      <c r="O26" s="3"/>
      <c r="P26" s="7">
        <v>109</v>
      </c>
      <c r="Q26" s="10">
        <v>0</v>
      </c>
      <c r="R26" s="10">
        <v>0</v>
      </c>
      <c r="S26" s="10">
        <f>SUM(Q26:R26)</f>
        <v>0</v>
      </c>
      <c r="U26" s="4" t="s">
        <v>7</v>
      </c>
      <c r="V26" s="19">
        <f>V7/$V$8*100</f>
        <v>17.765597291633082</v>
      </c>
      <c r="W26" s="19">
        <f>W7/$W$8*100</f>
        <v>26.071932299012694</v>
      </c>
      <c r="X26" s="19">
        <f>X7/$X$8*100</f>
        <v>22.195892575039494</v>
      </c>
      <c r="Z26" s="4" t="s">
        <v>25</v>
      </c>
      <c r="AA26" s="10">
        <v>140</v>
      </c>
      <c r="AB26" s="10">
        <v>113</v>
      </c>
      <c r="AC26" s="10">
        <f>SUM(AA26:AB26)</f>
        <v>253</v>
      </c>
    </row>
    <row r="27" spans="1:32" ht="17.25" customHeight="1" x14ac:dyDescent="0.15">
      <c r="A27" s="7"/>
      <c r="B27" s="11">
        <f>SUM(B22:B26)</f>
        <v>617</v>
      </c>
      <c r="C27" s="11">
        <f>SUM(C22:C26)</f>
        <v>535</v>
      </c>
      <c r="D27" s="11">
        <f>SUM(D22:D26)</f>
        <v>1152</v>
      </c>
      <c r="E27" s="3"/>
      <c r="F27" s="7"/>
      <c r="G27" s="11">
        <f>SUM(G22:G26)</f>
        <v>731</v>
      </c>
      <c r="H27" s="11">
        <f>SUM(H22:H26)</f>
        <v>729</v>
      </c>
      <c r="I27" s="11">
        <f>SUM(I22:I26)</f>
        <v>1460</v>
      </c>
      <c r="J27" s="3"/>
      <c r="K27" s="7"/>
      <c r="L27" s="11">
        <f>SUM(L22:L26)</f>
        <v>1035</v>
      </c>
      <c r="M27" s="11">
        <f>SUM(M22:M26)</f>
        <v>1395</v>
      </c>
      <c r="N27" s="11">
        <f>SUM(N22:N26)</f>
        <v>2430</v>
      </c>
      <c r="O27" s="3"/>
      <c r="P27" s="7"/>
      <c r="Q27" s="12">
        <f>SUM(Q22:Q26)</f>
        <v>0</v>
      </c>
      <c r="R27" s="12">
        <f>SUM(R22:R26)</f>
        <v>2</v>
      </c>
      <c r="S27" s="12">
        <f>SUM(S22:S26)</f>
        <v>2</v>
      </c>
      <c r="U27" s="17" t="s">
        <v>3</v>
      </c>
      <c r="V27" s="20">
        <f>SUM(V23:V26)</f>
        <v>100.00000000000001</v>
      </c>
      <c r="W27" s="20">
        <f>SUM(W23:W26)</f>
        <v>100</v>
      </c>
      <c r="X27" s="20">
        <f>SUM(X23:X26)</f>
        <v>100</v>
      </c>
      <c r="Z27" s="26" t="s">
        <v>26</v>
      </c>
      <c r="AA27" s="10">
        <v>727</v>
      </c>
      <c r="AB27" s="10">
        <v>662</v>
      </c>
      <c r="AC27" s="10">
        <f>SUM(AA27:AB27)</f>
        <v>1389</v>
      </c>
    </row>
    <row r="28" spans="1:32" ht="17.25" customHeight="1" x14ac:dyDescent="0.15">
      <c r="A28" s="7">
        <v>20</v>
      </c>
      <c r="B28" s="10">
        <v>104</v>
      </c>
      <c r="C28" s="10">
        <v>135</v>
      </c>
      <c r="D28" s="10">
        <f>SUM(B28:C28)</f>
        <v>239</v>
      </c>
      <c r="E28" s="3"/>
      <c r="F28" s="7">
        <v>50</v>
      </c>
      <c r="G28" s="10">
        <v>164</v>
      </c>
      <c r="H28" s="10">
        <v>159</v>
      </c>
      <c r="I28" s="10">
        <f>SUM(G28:H28)</f>
        <v>323</v>
      </c>
      <c r="J28" s="3"/>
      <c r="K28" s="7">
        <v>80</v>
      </c>
      <c r="L28" s="10">
        <v>173</v>
      </c>
      <c r="M28" s="10">
        <v>243</v>
      </c>
      <c r="N28" s="10">
        <f>SUM(L28:M28)</f>
        <v>416</v>
      </c>
      <c r="O28" s="3"/>
      <c r="P28" s="7">
        <v>110</v>
      </c>
      <c r="Q28" s="14">
        <v>0</v>
      </c>
      <c r="R28" s="14">
        <v>0</v>
      </c>
      <c r="S28" s="15">
        <f>SUM(Q28:R28)</f>
        <v>0</v>
      </c>
      <c r="U28" s="4" t="s">
        <v>8</v>
      </c>
      <c r="V28" s="19">
        <f t="shared" ref="V28:V39" si="1">V9/$V$8*100</f>
        <v>34.193132355311946</v>
      </c>
      <c r="W28" s="19">
        <f t="shared" ref="W28:W39" si="2">W9/$W$8*100</f>
        <v>29.513399153737659</v>
      </c>
      <c r="X28" s="19">
        <f t="shared" ref="X28:X39" si="3">X9/$X$8*100</f>
        <v>31.697133829835249</v>
      </c>
      <c r="Z28" s="4" t="s">
        <v>32</v>
      </c>
      <c r="AA28" s="10">
        <v>174</v>
      </c>
      <c r="AB28" s="10">
        <v>227</v>
      </c>
      <c r="AC28" s="10">
        <f>SUM(AA28:AB28)</f>
        <v>401</v>
      </c>
      <c r="AE28" s="27"/>
      <c r="AF28" s="27"/>
    </row>
    <row r="29" spans="1:32" ht="17.25" customHeight="1" x14ac:dyDescent="0.15">
      <c r="A29" s="7">
        <v>21</v>
      </c>
      <c r="B29" s="10">
        <v>98</v>
      </c>
      <c r="C29" s="10">
        <v>115</v>
      </c>
      <c r="D29" s="10">
        <f>SUM(B29:C29)</f>
        <v>213</v>
      </c>
      <c r="E29" s="3"/>
      <c r="F29" s="7">
        <v>51</v>
      </c>
      <c r="G29" s="10">
        <v>195</v>
      </c>
      <c r="H29" s="10">
        <v>172</v>
      </c>
      <c r="I29" s="10">
        <f>SUM(G29:H29)</f>
        <v>367</v>
      </c>
      <c r="J29" s="3"/>
      <c r="K29" s="7">
        <v>81</v>
      </c>
      <c r="L29" s="10">
        <v>146</v>
      </c>
      <c r="M29" s="10">
        <v>242</v>
      </c>
      <c r="N29" s="10">
        <f>SUM(L29:M29)</f>
        <v>388</v>
      </c>
      <c r="O29" s="3"/>
      <c r="P29" s="7">
        <v>111</v>
      </c>
      <c r="Q29" s="14">
        <v>0</v>
      </c>
      <c r="R29" s="14">
        <v>0</v>
      </c>
      <c r="S29" s="15">
        <f>SUM(Q29:R29)</f>
        <v>0</v>
      </c>
      <c r="U29" s="4" t="s">
        <v>9</v>
      </c>
      <c r="V29" s="19">
        <f t="shared" si="1"/>
        <v>67.056263098500722</v>
      </c>
      <c r="W29" s="19">
        <f t="shared" si="2"/>
        <v>72.863187588152329</v>
      </c>
      <c r="X29" s="19">
        <f t="shared" si="3"/>
        <v>70.153464229293618</v>
      </c>
      <c r="Z29" s="4" t="s">
        <v>7</v>
      </c>
      <c r="AA29" s="10">
        <v>254</v>
      </c>
      <c r="AB29" s="10">
        <v>398</v>
      </c>
      <c r="AC29" s="10">
        <f>SUM(AA29:AB29)</f>
        <v>652</v>
      </c>
      <c r="AE29" s="32"/>
      <c r="AF29" s="32"/>
    </row>
    <row r="30" spans="1:32" ht="17.25" customHeight="1" x14ac:dyDescent="0.15">
      <c r="A30" s="7">
        <v>22</v>
      </c>
      <c r="B30" s="10">
        <v>107</v>
      </c>
      <c r="C30" s="10">
        <v>117</v>
      </c>
      <c r="D30" s="10">
        <f>SUM(B30:C30)</f>
        <v>224</v>
      </c>
      <c r="E30" s="3"/>
      <c r="F30" s="7">
        <v>52</v>
      </c>
      <c r="G30" s="10">
        <v>169</v>
      </c>
      <c r="H30" s="10">
        <v>180</v>
      </c>
      <c r="I30" s="10">
        <f>SUM(G30:H30)</f>
        <v>349</v>
      </c>
      <c r="J30" s="3"/>
      <c r="K30" s="7">
        <v>82</v>
      </c>
      <c r="L30" s="10">
        <v>153</v>
      </c>
      <c r="M30" s="10">
        <v>270</v>
      </c>
      <c r="N30" s="10">
        <f>SUM(L30:M30)</f>
        <v>423</v>
      </c>
      <c r="O30" s="3"/>
      <c r="P30" s="7">
        <v>112</v>
      </c>
      <c r="Q30" s="14">
        <v>0</v>
      </c>
      <c r="R30" s="14">
        <v>0</v>
      </c>
      <c r="S30" s="15">
        <f>SUM(Q30:R30)</f>
        <v>0</v>
      </c>
      <c r="U30" s="4" t="s">
        <v>10</v>
      </c>
      <c r="V30" s="19">
        <f t="shared" si="1"/>
        <v>57.262614863775596</v>
      </c>
      <c r="W30" s="19">
        <f t="shared" si="2"/>
        <v>63.765867418899859</v>
      </c>
      <c r="X30" s="19">
        <f t="shared" si="3"/>
        <v>60.731211916046036</v>
      </c>
      <c r="Z30" s="9" t="s">
        <v>24</v>
      </c>
      <c r="AA30" s="11">
        <f>SUM(AA26:AA29)</f>
        <v>1295</v>
      </c>
      <c r="AB30" s="11">
        <f>SUM(AB26:AB29)</f>
        <v>1400</v>
      </c>
      <c r="AC30" s="11">
        <f>SUM(AC26:AC29)</f>
        <v>2695</v>
      </c>
    </row>
    <row r="31" spans="1:32" ht="17.25" customHeight="1" x14ac:dyDescent="0.15">
      <c r="A31" s="7">
        <v>23</v>
      </c>
      <c r="B31" s="10">
        <v>124</v>
      </c>
      <c r="C31" s="10">
        <v>99</v>
      </c>
      <c r="D31" s="10">
        <f>SUM(B31:C31)</f>
        <v>223</v>
      </c>
      <c r="E31" s="3"/>
      <c r="F31" s="7">
        <v>53</v>
      </c>
      <c r="G31" s="10">
        <v>198</v>
      </c>
      <c r="H31" s="10">
        <v>189</v>
      </c>
      <c r="I31" s="10">
        <f>SUM(G31:H31)</f>
        <v>387</v>
      </c>
      <c r="J31" s="3"/>
      <c r="K31" s="7">
        <v>83</v>
      </c>
      <c r="L31" s="10">
        <v>107</v>
      </c>
      <c r="M31" s="10">
        <v>201</v>
      </c>
      <c r="N31" s="10">
        <f>SUM(L31:M31)</f>
        <v>308</v>
      </c>
      <c r="O31" s="3"/>
      <c r="P31" s="7">
        <v>113</v>
      </c>
      <c r="Q31" s="14">
        <v>0</v>
      </c>
      <c r="R31" s="14">
        <v>0</v>
      </c>
      <c r="S31" s="15">
        <f>SUM(Q31:R31)</f>
        <v>0</v>
      </c>
      <c r="U31" s="4" t="s">
        <v>11</v>
      </c>
      <c r="V31" s="19">
        <f t="shared" si="1"/>
        <v>39.666290504594556</v>
      </c>
      <c r="W31" s="19">
        <f t="shared" si="2"/>
        <v>49.880112834978846</v>
      </c>
      <c r="X31" s="19">
        <f t="shared" si="3"/>
        <v>45.113969758519524</v>
      </c>
      <c r="Z31" s="6"/>
    </row>
    <row r="32" spans="1:32" ht="17.25" customHeight="1" x14ac:dyDescent="0.15">
      <c r="A32" s="7">
        <v>24</v>
      </c>
      <c r="B32" s="10">
        <v>104</v>
      </c>
      <c r="C32" s="10">
        <v>113</v>
      </c>
      <c r="D32" s="10">
        <f>SUM(B32:C32)</f>
        <v>217</v>
      </c>
      <c r="E32" s="3"/>
      <c r="F32" s="7">
        <v>54</v>
      </c>
      <c r="G32" s="10">
        <v>234</v>
      </c>
      <c r="H32" s="10">
        <v>168</v>
      </c>
      <c r="I32" s="10">
        <f>SUM(G32:H32)</f>
        <v>402</v>
      </c>
      <c r="J32" s="3"/>
      <c r="K32" s="7">
        <v>84</v>
      </c>
      <c r="L32" s="10">
        <v>103</v>
      </c>
      <c r="M32" s="10">
        <v>196</v>
      </c>
      <c r="N32" s="10">
        <f>SUM(L32:M32)</f>
        <v>299</v>
      </c>
      <c r="O32" s="3"/>
      <c r="P32" s="7">
        <v>114</v>
      </c>
      <c r="Q32" s="14">
        <v>0</v>
      </c>
      <c r="R32" s="14">
        <v>0</v>
      </c>
      <c r="S32" s="15">
        <f>SUM(Q32:R32)</f>
        <v>0</v>
      </c>
      <c r="U32" s="9" t="s">
        <v>12</v>
      </c>
      <c r="V32" s="20">
        <f t="shared" si="1"/>
        <v>32.863130743188776</v>
      </c>
      <c r="W32" s="20">
        <f t="shared" si="2"/>
        <v>43.34978843441467</v>
      </c>
      <c r="X32" s="20">
        <f t="shared" si="3"/>
        <v>38.456330399458359</v>
      </c>
      <c r="Z32" s="6"/>
      <c r="AA32" s="31"/>
      <c r="AB32" s="30"/>
      <c r="AC32" s="30"/>
    </row>
    <row r="33" spans="1:32" ht="17.25" customHeight="1" x14ac:dyDescent="0.15">
      <c r="A33" s="7"/>
      <c r="B33" s="11">
        <f>SUM(B28:B32)</f>
        <v>537</v>
      </c>
      <c r="C33" s="11">
        <f>SUM(C28:C32)</f>
        <v>579</v>
      </c>
      <c r="D33" s="11">
        <f>SUM(D28:D32)</f>
        <v>1116</v>
      </c>
      <c r="E33" s="3"/>
      <c r="F33" s="7"/>
      <c r="G33" s="11">
        <f>SUM(G28:G32)</f>
        <v>960</v>
      </c>
      <c r="H33" s="11">
        <f>SUM(H28:H32)</f>
        <v>868</v>
      </c>
      <c r="I33" s="11">
        <f>SUM(I28:I32)</f>
        <v>1828</v>
      </c>
      <c r="J33" s="3"/>
      <c r="K33" s="7"/>
      <c r="L33" s="11">
        <f>SUM(L28:L32)</f>
        <v>682</v>
      </c>
      <c r="M33" s="11">
        <f>SUM(M28:M32)</f>
        <v>1152</v>
      </c>
      <c r="N33" s="11">
        <f>SUM(N28:N32)</f>
        <v>1834</v>
      </c>
      <c r="O33" s="3"/>
      <c r="P33" s="7"/>
      <c r="Q33" s="16">
        <f>SUM(Q28:Q32)</f>
        <v>0</v>
      </c>
      <c r="R33" s="16">
        <f>SUM(R28:R32)</f>
        <v>0</v>
      </c>
      <c r="S33" s="16">
        <f>SUM(S28:S32)</f>
        <v>0</v>
      </c>
      <c r="U33" s="4" t="s">
        <v>13</v>
      </c>
      <c r="V33" s="19">
        <f t="shared" si="1"/>
        <v>26.132516524262456</v>
      </c>
      <c r="W33" s="19">
        <f t="shared" si="2"/>
        <v>35.444287729196049</v>
      </c>
      <c r="X33" s="19">
        <f t="shared" si="3"/>
        <v>31.099074700970437</v>
      </c>
      <c r="Z33" s="6" t="s">
        <v>3</v>
      </c>
    </row>
    <row r="34" spans="1:32" ht="17.25" customHeight="1" x14ac:dyDescent="0.15">
      <c r="A34" s="7">
        <v>25</v>
      </c>
      <c r="B34" s="10">
        <v>94</v>
      </c>
      <c r="C34" s="10">
        <v>88</v>
      </c>
      <c r="D34" s="10">
        <f>SUM(B34:C34)</f>
        <v>182</v>
      </c>
      <c r="E34" s="3"/>
      <c r="F34" s="7">
        <v>55</v>
      </c>
      <c r="G34" s="10">
        <v>205</v>
      </c>
      <c r="H34" s="10">
        <v>213</v>
      </c>
      <c r="I34" s="10">
        <f>SUM(G34:H34)</f>
        <v>418</v>
      </c>
      <c r="J34" s="3"/>
      <c r="K34" s="7">
        <v>85</v>
      </c>
      <c r="L34" s="10">
        <v>93</v>
      </c>
      <c r="M34" s="10">
        <v>174</v>
      </c>
      <c r="N34" s="10">
        <f>SUM(L34:M34)</f>
        <v>267</v>
      </c>
      <c r="O34" s="3"/>
      <c r="P34" s="7">
        <v>115</v>
      </c>
      <c r="Q34" s="14">
        <v>0</v>
      </c>
      <c r="R34" s="14">
        <v>0</v>
      </c>
      <c r="S34" s="14">
        <f>SUM(Q34:R34)</f>
        <v>0</v>
      </c>
      <c r="U34" s="4" t="s">
        <v>14</v>
      </c>
      <c r="V34" s="19">
        <f t="shared" si="1"/>
        <v>17.765597291633082</v>
      </c>
      <c r="W34" s="19">
        <f t="shared" si="2"/>
        <v>26.071932299012694</v>
      </c>
      <c r="X34" s="19">
        <f t="shared" si="3"/>
        <v>22.195892575039494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32" ht="17.25" customHeight="1" x14ac:dyDescent="0.15">
      <c r="A35" s="7">
        <v>26</v>
      </c>
      <c r="B35" s="10">
        <v>96</v>
      </c>
      <c r="C35" s="10">
        <v>91</v>
      </c>
      <c r="D35" s="10">
        <f>SUM(B35:C35)</f>
        <v>187</v>
      </c>
      <c r="E35" s="3"/>
      <c r="F35" s="7">
        <v>56</v>
      </c>
      <c r="G35" s="10">
        <v>231</v>
      </c>
      <c r="H35" s="10">
        <v>187</v>
      </c>
      <c r="I35" s="10">
        <f>SUM(G35:H35)</f>
        <v>418</v>
      </c>
      <c r="J35" s="3"/>
      <c r="K35" s="7">
        <v>86</v>
      </c>
      <c r="L35" s="10">
        <v>76</v>
      </c>
      <c r="M35" s="10">
        <v>168</v>
      </c>
      <c r="N35" s="10">
        <f>SUM(L35:M35)</f>
        <v>244</v>
      </c>
      <c r="O35" s="3"/>
      <c r="P35" s="7">
        <v>116</v>
      </c>
      <c r="Q35" s="14">
        <v>0</v>
      </c>
      <c r="R35" s="14">
        <v>0</v>
      </c>
      <c r="S35" s="14">
        <f>SUM(Q35:R35)</f>
        <v>0</v>
      </c>
      <c r="U35" s="4" t="s">
        <v>15</v>
      </c>
      <c r="V35" s="19">
        <f t="shared" si="1"/>
        <v>9.422859906496857</v>
      </c>
      <c r="W35" s="19">
        <f t="shared" si="2"/>
        <v>16.234132581100141</v>
      </c>
      <c r="X35" s="19">
        <f t="shared" si="3"/>
        <v>13.055743624464004</v>
      </c>
      <c r="Z35" s="4" t="s">
        <v>25</v>
      </c>
      <c r="AA35" s="10">
        <f t="shared" ref="AA35:AB38" si="4">SUM(AA5,AA12,AA19,AA26)</f>
        <v>1350</v>
      </c>
      <c r="AB35" s="10">
        <f t="shared" si="4"/>
        <v>1248</v>
      </c>
      <c r="AC35" s="10">
        <f>SUM(AA35:AB35)</f>
        <v>2598</v>
      </c>
    </row>
    <row r="36" spans="1:32" ht="17.25" customHeight="1" x14ac:dyDescent="0.15">
      <c r="A36" s="7">
        <v>27</v>
      </c>
      <c r="B36" s="10">
        <v>109</v>
      </c>
      <c r="C36" s="10">
        <v>115</v>
      </c>
      <c r="D36" s="10">
        <f>SUM(B36:C36)</f>
        <v>224</v>
      </c>
      <c r="E36" s="3"/>
      <c r="F36" s="7">
        <v>57</v>
      </c>
      <c r="G36" s="10">
        <v>249</v>
      </c>
      <c r="H36" s="10">
        <v>203</v>
      </c>
      <c r="I36" s="10">
        <f>SUM(G36:H36)</f>
        <v>452</v>
      </c>
      <c r="J36" s="3"/>
      <c r="K36" s="7">
        <v>87</v>
      </c>
      <c r="L36" s="10">
        <v>72</v>
      </c>
      <c r="M36" s="10">
        <v>126</v>
      </c>
      <c r="N36" s="10">
        <f>SUM(L36:M36)</f>
        <v>198</v>
      </c>
      <c r="O36" s="3"/>
      <c r="P36" s="7">
        <v>117</v>
      </c>
      <c r="Q36" s="14">
        <v>0</v>
      </c>
      <c r="R36" s="14">
        <v>0</v>
      </c>
      <c r="S36" s="14">
        <f>SUM(Q36:R36)</f>
        <v>0</v>
      </c>
      <c r="U36" s="4" t="s">
        <v>16</v>
      </c>
      <c r="V36" s="19">
        <f t="shared" si="1"/>
        <v>3.9255199097211029</v>
      </c>
      <c r="W36" s="19">
        <f t="shared" si="2"/>
        <v>8.1100141043723557</v>
      </c>
      <c r="X36" s="19">
        <f t="shared" si="3"/>
        <v>6.157376062589333</v>
      </c>
      <c r="Z36" s="26" t="s">
        <v>26</v>
      </c>
      <c r="AA36" s="10">
        <f t="shared" si="4"/>
        <v>6979</v>
      </c>
      <c r="AB36" s="10">
        <f t="shared" si="4"/>
        <v>6785</v>
      </c>
      <c r="AC36" s="13">
        <f>SUM(AA36:AB36)</f>
        <v>13764</v>
      </c>
    </row>
    <row r="37" spans="1:32" ht="17.25" customHeight="1" x14ac:dyDescent="0.15">
      <c r="A37" s="7">
        <v>28</v>
      </c>
      <c r="B37" s="10">
        <v>114</v>
      </c>
      <c r="C37" s="10">
        <v>91</v>
      </c>
      <c r="D37" s="10">
        <f>SUM(B37:C37)</f>
        <v>205</v>
      </c>
      <c r="E37" s="3"/>
      <c r="F37" s="7">
        <v>58</v>
      </c>
      <c r="G37" s="10">
        <v>266</v>
      </c>
      <c r="H37" s="10">
        <v>277</v>
      </c>
      <c r="I37" s="10">
        <f>SUM(G37:H37)</f>
        <v>543</v>
      </c>
      <c r="J37" s="3"/>
      <c r="K37" s="7">
        <v>88</v>
      </c>
      <c r="L37" s="10">
        <v>53</v>
      </c>
      <c r="M37" s="10">
        <v>135</v>
      </c>
      <c r="N37" s="10">
        <f>SUM(L37:M37)</f>
        <v>188</v>
      </c>
      <c r="O37" s="3"/>
      <c r="P37" s="7">
        <v>118</v>
      </c>
      <c r="Q37" s="14">
        <v>0</v>
      </c>
      <c r="R37" s="14">
        <v>0</v>
      </c>
      <c r="S37" s="14">
        <f>SUM(Q37:R37)</f>
        <v>0</v>
      </c>
      <c r="U37" s="4" t="s">
        <v>17</v>
      </c>
      <c r="V37" s="19">
        <f t="shared" si="1"/>
        <v>1.2252136063195229</v>
      </c>
      <c r="W37" s="19">
        <f t="shared" si="2"/>
        <v>3.2510578279266573</v>
      </c>
      <c r="X37" s="19">
        <f t="shared" si="3"/>
        <v>2.3057248175731586</v>
      </c>
      <c r="Z37" s="4" t="s">
        <v>31</v>
      </c>
      <c r="AA37" s="10">
        <f t="shared" si="4"/>
        <v>1873</v>
      </c>
      <c r="AB37" s="10">
        <f t="shared" si="4"/>
        <v>2450</v>
      </c>
      <c r="AC37" s="13">
        <f>SUM(AA37:AB37)</f>
        <v>4323</v>
      </c>
      <c r="AE37" s="27"/>
      <c r="AF37" s="27"/>
    </row>
    <row r="38" spans="1:32" ht="17.25" customHeight="1" x14ac:dyDescent="0.15">
      <c r="A38" s="7">
        <v>29</v>
      </c>
      <c r="B38" s="10">
        <v>103</v>
      </c>
      <c r="C38" s="10">
        <v>111</v>
      </c>
      <c r="D38" s="10">
        <f>SUM(B38:C38)</f>
        <v>214</v>
      </c>
      <c r="E38" s="3"/>
      <c r="F38" s="7">
        <v>59</v>
      </c>
      <c r="G38" s="10">
        <v>272</v>
      </c>
      <c r="H38" s="10">
        <v>221</v>
      </c>
      <c r="I38" s="10">
        <f>SUM(G38:H38)</f>
        <v>493</v>
      </c>
      <c r="J38" s="3"/>
      <c r="K38" s="7">
        <v>89</v>
      </c>
      <c r="L38" s="10">
        <v>41</v>
      </c>
      <c r="M38" s="10">
        <v>86</v>
      </c>
      <c r="N38" s="10">
        <f>SUM(L38:M38)</f>
        <v>127</v>
      </c>
      <c r="O38" s="3"/>
      <c r="P38" s="7">
        <v>119</v>
      </c>
      <c r="Q38" s="14">
        <v>0</v>
      </c>
      <c r="R38" s="14">
        <v>0</v>
      </c>
      <c r="S38" s="14">
        <f>SUM(Q38:R38)</f>
        <v>0</v>
      </c>
      <c r="U38" s="4" t="s">
        <v>18</v>
      </c>
      <c r="V38" s="19">
        <f t="shared" si="1"/>
        <v>0.27406093825568273</v>
      </c>
      <c r="W38" s="19">
        <f t="shared" si="2"/>
        <v>0.78279266572637507</v>
      </c>
      <c r="X38" s="19">
        <f t="shared" si="3"/>
        <v>0.54539983449936058</v>
      </c>
      <c r="Z38" s="4" t="s">
        <v>7</v>
      </c>
      <c r="AA38" s="10">
        <f t="shared" si="4"/>
        <v>2204</v>
      </c>
      <c r="AB38" s="10">
        <f t="shared" si="4"/>
        <v>3697</v>
      </c>
      <c r="AC38" s="13">
        <f>SUM(AA38:AB38)</f>
        <v>5901</v>
      </c>
      <c r="AE38" s="32"/>
      <c r="AF38" s="32"/>
    </row>
    <row r="39" spans="1:32" ht="17.25" customHeight="1" x14ac:dyDescent="0.15">
      <c r="A39" s="7"/>
      <c r="B39" s="11">
        <f>SUM(B34:B38)</f>
        <v>516</v>
      </c>
      <c r="C39" s="11">
        <f>SUM(C34:C38)</f>
        <v>496</v>
      </c>
      <c r="D39" s="11">
        <f>SUM(D34:D38)</f>
        <v>1012</v>
      </c>
      <c r="E39" s="3"/>
      <c r="F39" s="7"/>
      <c r="G39" s="11">
        <f>SUM(G34:G38)</f>
        <v>1223</v>
      </c>
      <c r="H39" s="11">
        <f>SUM(H34:H38)</f>
        <v>1101</v>
      </c>
      <c r="I39" s="11">
        <f>SUM(I34:I38)</f>
        <v>2324</v>
      </c>
      <c r="J39" s="3"/>
      <c r="K39" s="7"/>
      <c r="L39" s="11">
        <f>SUM(L34:L38)</f>
        <v>335</v>
      </c>
      <c r="M39" s="11">
        <f>SUM(M34:M38)</f>
        <v>689</v>
      </c>
      <c r="N39" s="11">
        <f>SUM(N34:N38)</f>
        <v>1024</v>
      </c>
      <c r="O39" s="3"/>
      <c r="P39" s="7"/>
      <c r="Q39" s="16">
        <f>SUM(Q34:Q38)</f>
        <v>0</v>
      </c>
      <c r="R39" s="16">
        <f>SUM(R34:R38)</f>
        <v>0</v>
      </c>
      <c r="S39" s="16">
        <f>SUM(S34:S38)</f>
        <v>0</v>
      </c>
      <c r="U39" s="4" t="s">
        <v>19</v>
      </c>
      <c r="V39" s="19">
        <f t="shared" si="1"/>
        <v>8.0606158310494915E-3</v>
      </c>
      <c r="W39" s="19">
        <f t="shared" si="2"/>
        <v>0.11283497884344146</v>
      </c>
      <c r="X39" s="19">
        <f t="shared" si="3"/>
        <v>6.3943428872338823E-2</v>
      </c>
      <c r="Z39" s="9" t="s">
        <v>24</v>
      </c>
      <c r="AA39" s="11">
        <f>SUM(AA35:AA38)</f>
        <v>12406</v>
      </c>
      <c r="AB39" s="11">
        <f>SUM(AB35:AB38)</f>
        <v>14180</v>
      </c>
      <c r="AC39" s="11">
        <f>SUM(AC35:AC38)</f>
        <v>26586</v>
      </c>
    </row>
    <row r="40" spans="1:32" ht="17.25" customHeight="1" x14ac:dyDescent="0.15">
      <c r="AA40" s="30"/>
      <c r="AB40" s="30"/>
      <c r="AC40" s="30"/>
    </row>
    <row r="41" spans="1:32" ht="17.25" customHeight="1" x14ac:dyDescent="0.15">
      <c r="AA41" s="30"/>
      <c r="AB41" s="30"/>
      <c r="AC41" s="30"/>
    </row>
  </sheetData>
  <phoneticPr fontId="3"/>
  <printOptions horizontalCentered="1" verticalCentered="1"/>
  <pageMargins left="0.19685039370078741" right="0.19685039370078741" top="0.59055118110236227" bottom="0.39370078740157483" header="0.78740157480314965" footer="0.51181102362204722"/>
  <pageSetup paperSize="9" scale="79" orientation="landscape" r:id="rId1"/>
  <headerFooter alignWithMargins="0">
    <oddHeader>&amp;C&amp;"游ゴシック,標準"&amp;16大分県　竹田市（タケタシ）【442089】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43"/>
  <sheetViews>
    <sheetView showZeros="0" tabSelected="1" zoomScale="80" zoomScaleNormal="80" workbookViewId="0">
      <selection activeCell="F1" sqref="F1"/>
    </sheetView>
  </sheetViews>
  <sheetFormatPr defaultRowHeight="17.25" customHeight="1" x14ac:dyDescent="0.15"/>
  <cols>
    <col min="1" max="1" width="5.5" bestFit="1" customWidth="1"/>
    <col min="2" max="4" width="7" customWidth="1"/>
    <col min="5" max="5" width="0.875" customWidth="1"/>
    <col min="6" max="6" width="5.5" bestFit="1" customWidth="1"/>
    <col min="7" max="9" width="7.625" bestFit="1" customWidth="1"/>
    <col min="10" max="10" width="0.875" customWidth="1"/>
    <col min="11" max="11" width="5.5" customWidth="1"/>
    <col min="12" max="12" width="7.625" customWidth="1"/>
    <col min="13" max="14" width="7" customWidth="1"/>
    <col min="15" max="15" width="0.875" customWidth="1"/>
    <col min="16" max="16" width="5.5" bestFit="1" customWidth="1"/>
    <col min="17" max="19" width="6.75" customWidth="1"/>
    <col min="20" max="20" width="0.875" customWidth="1"/>
    <col min="21" max="21" width="11" bestFit="1" customWidth="1"/>
    <col min="22" max="22" width="8" customWidth="1"/>
    <col min="23" max="24" width="8.625" bestFit="1" customWidth="1"/>
    <col min="25" max="25" width="2.625" customWidth="1"/>
    <col min="26" max="26" width="10" bestFit="1" customWidth="1"/>
    <col min="27" max="28" width="8" customWidth="1"/>
    <col min="29" max="29" width="8" bestFit="1" customWidth="1"/>
  </cols>
  <sheetData>
    <row r="1" spans="1:32" ht="17.25" customHeight="1" x14ac:dyDescent="0.2">
      <c r="A1" s="21" t="s">
        <v>20</v>
      </c>
    </row>
    <row r="2" spans="1:32" ht="17.25" customHeight="1" x14ac:dyDescent="0.15">
      <c r="X2" s="22" t="s">
        <v>42</v>
      </c>
    </row>
    <row r="3" spans="1:32" ht="17.2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5"/>
      <c r="F3" s="4" t="s">
        <v>0</v>
      </c>
      <c r="G3" s="5" t="s">
        <v>1</v>
      </c>
      <c r="H3" s="5" t="s">
        <v>2</v>
      </c>
      <c r="I3" s="5" t="s">
        <v>3</v>
      </c>
      <c r="J3" s="25"/>
      <c r="K3" s="4" t="s">
        <v>0</v>
      </c>
      <c r="L3" s="5" t="s">
        <v>1</v>
      </c>
      <c r="M3" s="5" t="s">
        <v>2</v>
      </c>
      <c r="N3" s="5" t="s">
        <v>3</v>
      </c>
      <c r="O3" s="25"/>
      <c r="P3" s="4" t="s">
        <v>0</v>
      </c>
      <c r="Q3" s="5" t="s">
        <v>1</v>
      </c>
      <c r="R3" s="5" t="s">
        <v>2</v>
      </c>
      <c r="S3" s="5" t="s">
        <v>3</v>
      </c>
      <c r="T3" s="6"/>
      <c r="U3" s="4" t="s">
        <v>0</v>
      </c>
      <c r="V3" s="5" t="s">
        <v>1</v>
      </c>
      <c r="W3" s="5" t="s">
        <v>2</v>
      </c>
      <c r="X3" s="5" t="s">
        <v>3</v>
      </c>
      <c r="Z3" s="6" t="s">
        <v>27</v>
      </c>
    </row>
    <row r="4" spans="1:32" ht="17.25" customHeight="1" x14ac:dyDescent="0.15">
      <c r="A4" s="7">
        <v>0</v>
      </c>
      <c r="B4" s="34">
        <v>79</v>
      </c>
      <c r="C4" s="34">
        <v>83</v>
      </c>
      <c r="D4" s="10">
        <f>SUM(B4:C4)</f>
        <v>162</v>
      </c>
      <c r="E4" s="3"/>
      <c r="F4" s="7">
        <v>30</v>
      </c>
      <c r="G4" s="10">
        <v>123</v>
      </c>
      <c r="H4" s="10">
        <v>89</v>
      </c>
      <c r="I4" s="10">
        <f>SUM(G4:H4)</f>
        <v>212</v>
      </c>
      <c r="J4" s="3"/>
      <c r="K4" s="7">
        <v>60</v>
      </c>
      <c r="L4" s="10">
        <v>279</v>
      </c>
      <c r="M4" s="10">
        <v>260</v>
      </c>
      <c r="N4" s="10">
        <f>SUM(L4:M4)</f>
        <v>539</v>
      </c>
      <c r="O4" s="3"/>
      <c r="P4" s="7">
        <v>90</v>
      </c>
      <c r="Q4" s="10">
        <v>34</v>
      </c>
      <c r="R4" s="10">
        <v>95</v>
      </c>
      <c r="S4" s="10">
        <f>SUM(Q4:R4)</f>
        <v>129</v>
      </c>
      <c r="U4" s="4" t="s">
        <v>4</v>
      </c>
      <c r="V4" s="15">
        <f>SUM(B9,B15,B21)</f>
        <v>1347</v>
      </c>
      <c r="W4" s="15">
        <f>SUM(C9,C15,C21)</f>
        <v>1241</v>
      </c>
      <c r="X4" s="15">
        <f>SUM(V4:W4)</f>
        <v>2588</v>
      </c>
      <c r="Z4" s="4" t="s">
        <v>21</v>
      </c>
      <c r="AA4" s="5" t="s">
        <v>22</v>
      </c>
      <c r="AB4" s="5" t="s">
        <v>23</v>
      </c>
      <c r="AC4" s="5" t="s">
        <v>24</v>
      </c>
    </row>
    <row r="5" spans="1:32" ht="17.25" customHeight="1" x14ac:dyDescent="0.15">
      <c r="A5" s="7">
        <v>1</v>
      </c>
      <c r="B5" s="34">
        <v>80</v>
      </c>
      <c r="C5" s="34">
        <v>73</v>
      </c>
      <c r="D5" s="10">
        <f>SUM(B5:C5)</f>
        <v>153</v>
      </c>
      <c r="E5" s="3"/>
      <c r="F5" s="7">
        <v>31</v>
      </c>
      <c r="G5" s="10">
        <v>121</v>
      </c>
      <c r="H5" s="10">
        <v>92</v>
      </c>
      <c r="I5" s="10">
        <f>SUM(G5:H5)</f>
        <v>213</v>
      </c>
      <c r="J5" s="3"/>
      <c r="K5" s="7">
        <v>61</v>
      </c>
      <c r="L5" s="10">
        <v>185</v>
      </c>
      <c r="M5" s="10">
        <v>165</v>
      </c>
      <c r="N5" s="10">
        <f>SUM(L5:M5)</f>
        <v>350</v>
      </c>
      <c r="O5" s="3"/>
      <c r="P5" s="7">
        <v>91</v>
      </c>
      <c r="Q5" s="10">
        <v>36</v>
      </c>
      <c r="R5" s="10">
        <v>77</v>
      </c>
      <c r="S5" s="10">
        <f>SUM(Q5:R5)</f>
        <v>113</v>
      </c>
      <c r="U5" s="4" t="s">
        <v>5</v>
      </c>
      <c r="V5" s="15">
        <f>SUM(B27,B33,B39,G9,G15,G21,G27,G33,G39,L9)</f>
        <v>6943</v>
      </c>
      <c r="W5" s="15">
        <f>SUM(C27,C33,C39,H9,H15,H21,H27,H33,H39,M9)</f>
        <v>6748</v>
      </c>
      <c r="X5" s="15">
        <f>SUM(V5:W5)</f>
        <v>13691</v>
      </c>
      <c r="Y5" s="2"/>
      <c r="Z5" s="4" t="s">
        <v>25</v>
      </c>
      <c r="AA5" s="10">
        <v>806</v>
      </c>
      <c r="AB5" s="10">
        <v>691</v>
      </c>
      <c r="AC5" s="10">
        <f>SUM(AA5:AB5)</f>
        <v>1497</v>
      </c>
    </row>
    <row r="6" spans="1:32" ht="17.25" customHeight="1" x14ac:dyDescent="0.15">
      <c r="A6" s="7">
        <v>2</v>
      </c>
      <c r="B6" s="34">
        <v>78</v>
      </c>
      <c r="C6" s="34">
        <v>68</v>
      </c>
      <c r="D6" s="10">
        <f>SUM(B6:C6)</f>
        <v>146</v>
      </c>
      <c r="E6" s="3"/>
      <c r="F6" s="7">
        <v>32</v>
      </c>
      <c r="G6" s="10">
        <v>107</v>
      </c>
      <c r="H6" s="10">
        <v>104</v>
      </c>
      <c r="I6" s="10">
        <f>SUM(G6:H6)</f>
        <v>211</v>
      </c>
      <c r="J6" s="3"/>
      <c r="K6" s="7">
        <v>62</v>
      </c>
      <c r="L6" s="10">
        <v>92</v>
      </c>
      <c r="M6" s="10">
        <v>134</v>
      </c>
      <c r="N6" s="10">
        <f>SUM(L6:M6)</f>
        <v>226</v>
      </c>
      <c r="O6" s="3"/>
      <c r="P6" s="7">
        <v>92</v>
      </c>
      <c r="Q6" s="10">
        <v>19</v>
      </c>
      <c r="R6" s="10">
        <v>70</v>
      </c>
      <c r="S6" s="10">
        <f>SUM(Q6:R6)</f>
        <v>89</v>
      </c>
      <c r="U6" s="8" t="s">
        <v>6</v>
      </c>
      <c r="V6" s="15">
        <f>SUM(L15,L21)</f>
        <v>1848</v>
      </c>
      <c r="W6" s="15">
        <f>SUM(M15,M21)</f>
        <v>2439</v>
      </c>
      <c r="X6" s="15">
        <f>SUM(V6:W6)</f>
        <v>4287</v>
      </c>
      <c r="Z6" s="26" t="s">
        <v>26</v>
      </c>
      <c r="AA6" s="10">
        <v>4021</v>
      </c>
      <c r="AB6" s="10">
        <v>4016</v>
      </c>
      <c r="AC6" s="10">
        <f>SUM(AA6:AB6)</f>
        <v>8037</v>
      </c>
    </row>
    <row r="7" spans="1:32" ht="17.25" customHeight="1" x14ac:dyDescent="0.15">
      <c r="A7" s="7">
        <v>3</v>
      </c>
      <c r="B7" s="34">
        <v>73</v>
      </c>
      <c r="C7" s="34">
        <v>58</v>
      </c>
      <c r="D7" s="10">
        <f>SUM(B7:C7)</f>
        <v>131</v>
      </c>
      <c r="E7" s="3"/>
      <c r="F7" s="7">
        <v>33</v>
      </c>
      <c r="G7" s="10">
        <v>114</v>
      </c>
      <c r="H7" s="10">
        <v>102</v>
      </c>
      <c r="I7" s="10">
        <f>SUM(G7:H7)</f>
        <v>216</v>
      </c>
      <c r="J7" s="3"/>
      <c r="K7" s="7">
        <v>63</v>
      </c>
      <c r="L7" s="10">
        <v>136</v>
      </c>
      <c r="M7" s="10">
        <v>172</v>
      </c>
      <c r="N7" s="10">
        <f>SUM(L7:M7)</f>
        <v>308</v>
      </c>
      <c r="O7" s="3"/>
      <c r="P7" s="7">
        <v>93</v>
      </c>
      <c r="Q7" s="10">
        <v>12</v>
      </c>
      <c r="R7" s="10">
        <v>62</v>
      </c>
      <c r="S7" s="10">
        <f>SUM(Q7:R7)</f>
        <v>74</v>
      </c>
      <c r="U7" s="4" t="s">
        <v>7</v>
      </c>
      <c r="V7" s="15">
        <f>SUM(L27,L33,L39,Q9,Q15,Q21,Q27,Q33,Q39)</f>
        <v>2221</v>
      </c>
      <c r="W7" s="15">
        <f>SUM(M27,M33,M39,R9,R15,R21,R27,R33,R39)</f>
        <v>3714</v>
      </c>
      <c r="X7" s="15">
        <f>SUM(V7:W7)</f>
        <v>5935</v>
      </c>
      <c r="Z7" s="4" t="s">
        <v>32</v>
      </c>
      <c r="AA7" s="10">
        <v>1145</v>
      </c>
      <c r="AB7" s="10">
        <v>1536</v>
      </c>
      <c r="AC7" s="10">
        <f>SUM(AA7:AB7)</f>
        <v>2681</v>
      </c>
      <c r="AE7" s="27"/>
      <c r="AF7" s="27"/>
    </row>
    <row r="8" spans="1:32" ht="17.25" customHeight="1" x14ac:dyDescent="0.15">
      <c r="A8" s="7">
        <v>4</v>
      </c>
      <c r="B8" s="34">
        <v>81</v>
      </c>
      <c r="C8" s="34">
        <v>81</v>
      </c>
      <c r="D8" s="10">
        <f>SUM(B8:C8)</f>
        <v>162</v>
      </c>
      <c r="E8" s="3"/>
      <c r="F8" s="7">
        <v>34</v>
      </c>
      <c r="G8" s="10">
        <v>102</v>
      </c>
      <c r="H8" s="10">
        <v>104</v>
      </c>
      <c r="I8" s="10">
        <f>SUM(G8:H8)</f>
        <v>206</v>
      </c>
      <c r="J8" s="3"/>
      <c r="K8" s="7">
        <v>64</v>
      </c>
      <c r="L8" s="10">
        <v>161</v>
      </c>
      <c r="M8" s="10">
        <v>200</v>
      </c>
      <c r="N8" s="10">
        <f>SUM(L8:M8)</f>
        <v>361</v>
      </c>
      <c r="O8" s="3"/>
      <c r="P8" s="7">
        <v>94</v>
      </c>
      <c r="Q8" s="10">
        <v>18</v>
      </c>
      <c r="R8" s="10">
        <v>53</v>
      </c>
      <c r="S8" s="10">
        <f>SUM(Q8:R8)</f>
        <v>71</v>
      </c>
      <c r="U8" s="17" t="s">
        <v>3</v>
      </c>
      <c r="V8" s="12">
        <f>SUM(V4:V7)</f>
        <v>12359</v>
      </c>
      <c r="W8" s="12">
        <f>SUM(W4:W7)</f>
        <v>14142</v>
      </c>
      <c r="X8" s="12">
        <f>SUM(X4:X7)</f>
        <v>26501</v>
      </c>
      <c r="Z8" s="4" t="s">
        <v>7</v>
      </c>
      <c r="AA8" s="10">
        <v>1315</v>
      </c>
      <c r="AB8" s="10">
        <v>2261</v>
      </c>
      <c r="AC8" s="10">
        <f>SUM(AA8:AB8)</f>
        <v>3576</v>
      </c>
      <c r="AE8" s="32"/>
      <c r="AF8" s="32"/>
    </row>
    <row r="9" spans="1:32" ht="17.25" customHeight="1" x14ac:dyDescent="0.15">
      <c r="A9" s="7"/>
      <c r="B9" s="11">
        <f>SUM(B4:B8)</f>
        <v>391</v>
      </c>
      <c r="C9" s="11">
        <f>SUM(C4:C8)</f>
        <v>363</v>
      </c>
      <c r="D9" s="11">
        <f>SUM(D4:D8)</f>
        <v>754</v>
      </c>
      <c r="E9" s="3"/>
      <c r="F9" s="7"/>
      <c r="G9" s="11">
        <f>SUM(G4:G8)</f>
        <v>567</v>
      </c>
      <c r="H9" s="11">
        <f>SUM(H4:H8)</f>
        <v>491</v>
      </c>
      <c r="I9" s="11">
        <f>SUM(I4:I8)</f>
        <v>1058</v>
      </c>
      <c r="J9" s="3"/>
      <c r="K9" s="7"/>
      <c r="L9" s="12">
        <f>SUM(L4:L8)</f>
        <v>853</v>
      </c>
      <c r="M9" s="12">
        <f>SUM(M4:M8)</f>
        <v>931</v>
      </c>
      <c r="N9" s="12">
        <f>SUM(N4:N8)</f>
        <v>1784</v>
      </c>
      <c r="O9" s="3"/>
      <c r="P9" s="7"/>
      <c r="Q9" s="11">
        <f>SUM(Q4:Q8)</f>
        <v>119</v>
      </c>
      <c r="R9" s="11">
        <f>SUM(R4:R8)</f>
        <v>357</v>
      </c>
      <c r="S9" s="11">
        <f>SUM(S4:S8)</f>
        <v>476</v>
      </c>
      <c r="U9" s="4" t="s">
        <v>8</v>
      </c>
      <c r="V9" s="15">
        <f>SUM(G21,G27,G33,G39,L9)</f>
        <v>4235</v>
      </c>
      <c r="W9" s="15">
        <f>SUM(H21,H27,H33,H39,M9)</f>
        <v>4171</v>
      </c>
      <c r="X9" s="18">
        <f t="shared" ref="X9:X20" si="0">SUM(V9:W9)</f>
        <v>8406</v>
      </c>
      <c r="Z9" s="9" t="s">
        <v>24</v>
      </c>
      <c r="AA9" s="11">
        <f>SUM(AA5:AA8)</f>
        <v>7287</v>
      </c>
      <c r="AB9" s="11">
        <f>SUM(AB5:AB8)</f>
        <v>8504</v>
      </c>
      <c r="AC9" s="11">
        <f>SUM(AC5:AC8)</f>
        <v>15791</v>
      </c>
    </row>
    <row r="10" spans="1:32" ht="17.25" customHeight="1" x14ac:dyDescent="0.15">
      <c r="A10" s="7">
        <v>5</v>
      </c>
      <c r="B10" s="10">
        <v>74</v>
      </c>
      <c r="C10" s="10">
        <v>81</v>
      </c>
      <c r="D10" s="10">
        <f>SUM(B10:C10)</f>
        <v>155</v>
      </c>
      <c r="E10" s="3"/>
      <c r="F10" s="7">
        <v>35</v>
      </c>
      <c r="G10" s="10">
        <v>99</v>
      </c>
      <c r="H10" s="10">
        <v>103</v>
      </c>
      <c r="I10" s="10">
        <f>SUM(G10:H10)</f>
        <v>202</v>
      </c>
      <c r="J10" s="3"/>
      <c r="K10" s="7">
        <v>65</v>
      </c>
      <c r="L10" s="10">
        <v>160</v>
      </c>
      <c r="M10" s="10">
        <v>195</v>
      </c>
      <c r="N10" s="10">
        <f>SUM(L10:M10)</f>
        <v>355</v>
      </c>
      <c r="O10" s="3"/>
      <c r="P10" s="7">
        <v>95</v>
      </c>
      <c r="Q10" s="10">
        <v>13</v>
      </c>
      <c r="R10" s="10">
        <v>37</v>
      </c>
      <c r="S10" s="10">
        <f>SUM(Q10:R10)</f>
        <v>50</v>
      </c>
      <c r="U10" s="4" t="s">
        <v>9</v>
      </c>
      <c r="V10" s="15">
        <f>SUM(G21,G27,G33,G39,L9,L15,L21,L27,L33,L39,Q9,Q15,Q21,Q27,Q33,Q39)</f>
        <v>8304</v>
      </c>
      <c r="W10" s="15">
        <f>SUM(H21,H27,H33,H39,M9,M15,M21,M27,M33,M39,R9,R15,R21,R27,R33,R39)</f>
        <v>10324</v>
      </c>
      <c r="X10" s="18">
        <f t="shared" si="0"/>
        <v>18628</v>
      </c>
      <c r="Z10" s="6" t="s">
        <v>28</v>
      </c>
      <c r="AD10" s="2"/>
      <c r="AE10" s="2"/>
      <c r="AF10" s="2"/>
    </row>
    <row r="11" spans="1:32" ht="17.25" customHeight="1" x14ac:dyDescent="0.15">
      <c r="A11" s="7">
        <v>6</v>
      </c>
      <c r="B11" s="10">
        <v>77</v>
      </c>
      <c r="C11" s="10">
        <v>79</v>
      </c>
      <c r="D11" s="10">
        <f>SUM(B11:C11)</f>
        <v>156</v>
      </c>
      <c r="E11" s="3"/>
      <c r="F11" s="7">
        <v>36</v>
      </c>
      <c r="G11" s="10">
        <v>107</v>
      </c>
      <c r="H11" s="10">
        <v>90</v>
      </c>
      <c r="I11" s="10">
        <f>SUM(G11:H11)</f>
        <v>197</v>
      </c>
      <c r="J11" s="3"/>
      <c r="K11" s="7">
        <v>66</v>
      </c>
      <c r="L11" s="10">
        <v>171</v>
      </c>
      <c r="M11" s="10">
        <v>240</v>
      </c>
      <c r="N11" s="10">
        <f>SUM(L11:M11)</f>
        <v>411</v>
      </c>
      <c r="O11" s="3"/>
      <c r="P11" s="7">
        <v>96</v>
      </c>
      <c r="Q11" s="10">
        <v>6</v>
      </c>
      <c r="R11" s="10">
        <v>18</v>
      </c>
      <c r="S11" s="10">
        <f>SUM(Q11:R11)</f>
        <v>24</v>
      </c>
      <c r="U11" s="4" t="s">
        <v>10</v>
      </c>
      <c r="V11" s="15">
        <f>SUM(,G33,G39,L9,L15,L21,L27,L33,L39,Q9,Q15,Q21,Q27,Q33,Q39)</f>
        <v>7093</v>
      </c>
      <c r="W11" s="15">
        <f>SUM(,H33,H39,M9,M15,M21,M27,M33,M39,R9,R15,R21,R27,R33,R39)</f>
        <v>9050</v>
      </c>
      <c r="X11" s="18">
        <f t="shared" si="0"/>
        <v>16143</v>
      </c>
      <c r="Z11" s="4" t="s">
        <v>21</v>
      </c>
      <c r="AA11" s="5" t="s">
        <v>22</v>
      </c>
      <c r="AB11" s="5" t="s">
        <v>23</v>
      </c>
      <c r="AC11" s="5" t="s">
        <v>24</v>
      </c>
    </row>
    <row r="12" spans="1:32" ht="17.25" customHeight="1" x14ac:dyDescent="0.15">
      <c r="A12" s="7">
        <v>7</v>
      </c>
      <c r="B12" s="10">
        <v>77</v>
      </c>
      <c r="C12" s="10">
        <v>98</v>
      </c>
      <c r="D12" s="10">
        <f>SUM(B12:C12)</f>
        <v>175</v>
      </c>
      <c r="E12" s="3"/>
      <c r="F12" s="7">
        <v>37</v>
      </c>
      <c r="G12" s="10">
        <v>107</v>
      </c>
      <c r="H12" s="10">
        <v>93</v>
      </c>
      <c r="I12" s="10">
        <f>SUM(G12:H12)</f>
        <v>200</v>
      </c>
      <c r="J12" s="3"/>
      <c r="K12" s="7">
        <v>67</v>
      </c>
      <c r="L12" s="10">
        <v>176</v>
      </c>
      <c r="M12" s="10">
        <v>229</v>
      </c>
      <c r="N12" s="10">
        <f>SUM(L12:M12)</f>
        <v>405</v>
      </c>
      <c r="O12" s="3"/>
      <c r="P12" s="7">
        <v>97</v>
      </c>
      <c r="Q12" s="10">
        <v>6</v>
      </c>
      <c r="R12" s="10">
        <v>18</v>
      </c>
      <c r="S12" s="10">
        <f>SUM(Q12:R12)</f>
        <v>24</v>
      </c>
      <c r="U12" s="4" t="s">
        <v>11</v>
      </c>
      <c r="V12" s="15">
        <f>SUM(L9,L15,L21,L27,L33,L39,Q9,Q15,Q21,Q27,Q33,Q39)</f>
        <v>4922</v>
      </c>
      <c r="W12" s="15">
        <f>SUM(M9,M15,M21,M27,M33,M39,R9,R15,R21,R27,R33,R39)</f>
        <v>7084</v>
      </c>
      <c r="X12" s="18">
        <f t="shared" si="0"/>
        <v>12006</v>
      </c>
      <c r="Z12" s="4" t="s">
        <v>25</v>
      </c>
      <c r="AA12" s="10">
        <v>156</v>
      </c>
      <c r="AB12" s="10">
        <v>188</v>
      </c>
      <c r="AC12" s="10">
        <f>SUM(AA12:AB12)</f>
        <v>344</v>
      </c>
    </row>
    <row r="13" spans="1:32" ht="17.25" customHeight="1" x14ac:dyDescent="0.15">
      <c r="A13" s="7">
        <v>8</v>
      </c>
      <c r="B13" s="10">
        <v>101</v>
      </c>
      <c r="C13" s="10">
        <v>93</v>
      </c>
      <c r="D13" s="10">
        <f>SUM(B13:C13)</f>
        <v>194</v>
      </c>
      <c r="E13" s="3"/>
      <c r="F13" s="7">
        <v>38</v>
      </c>
      <c r="G13" s="10">
        <v>96</v>
      </c>
      <c r="H13" s="10">
        <v>100</v>
      </c>
      <c r="I13" s="10">
        <f>SUM(G13:H13)</f>
        <v>196</v>
      </c>
      <c r="J13" s="3"/>
      <c r="K13" s="7">
        <v>68</v>
      </c>
      <c r="L13" s="10">
        <v>166</v>
      </c>
      <c r="M13" s="10">
        <v>228</v>
      </c>
      <c r="N13" s="10">
        <f>SUM(L13:M13)</f>
        <v>394</v>
      </c>
      <c r="O13" s="3"/>
      <c r="P13" s="7">
        <v>98</v>
      </c>
      <c r="Q13" s="10">
        <v>5</v>
      </c>
      <c r="R13" s="10">
        <v>14</v>
      </c>
      <c r="S13" s="10">
        <f>SUM(Q13:R13)</f>
        <v>19</v>
      </c>
      <c r="U13" s="9" t="s">
        <v>12</v>
      </c>
      <c r="V13" s="12">
        <f>SUM(L15,L21,L27,L33,L39,Q9,Q15,Q21,Q27,Q33,Q39)</f>
        <v>4069</v>
      </c>
      <c r="W13" s="12">
        <f>SUM(M15,M21,M27,M33,M39,R9,R15,R21,R27,R33,R39)</f>
        <v>6153</v>
      </c>
      <c r="X13" s="12">
        <f t="shared" si="0"/>
        <v>10222</v>
      </c>
      <c r="Z13" s="26" t="s">
        <v>26</v>
      </c>
      <c r="AA13" s="10">
        <v>918</v>
      </c>
      <c r="AB13" s="10">
        <v>898</v>
      </c>
      <c r="AC13" s="10">
        <f>SUM(AA13:AB13)</f>
        <v>1816</v>
      </c>
    </row>
    <row r="14" spans="1:32" ht="17.25" customHeight="1" x14ac:dyDescent="0.15">
      <c r="A14" s="7">
        <v>9</v>
      </c>
      <c r="B14" s="10">
        <v>74</v>
      </c>
      <c r="C14" s="10">
        <v>69</v>
      </c>
      <c r="D14" s="10">
        <f>SUM(B14:C14)</f>
        <v>143</v>
      </c>
      <c r="E14" s="3"/>
      <c r="F14" s="7">
        <v>39</v>
      </c>
      <c r="G14" s="10">
        <v>87</v>
      </c>
      <c r="H14" s="10">
        <v>112</v>
      </c>
      <c r="I14" s="10">
        <f>SUM(G14:H14)</f>
        <v>199</v>
      </c>
      <c r="J14" s="3"/>
      <c r="K14" s="7">
        <v>69</v>
      </c>
      <c r="L14" s="10">
        <v>148</v>
      </c>
      <c r="M14" s="10">
        <v>224</v>
      </c>
      <c r="N14" s="10">
        <f>SUM(L14:M14)</f>
        <v>372</v>
      </c>
      <c r="O14" s="3"/>
      <c r="P14" s="7">
        <v>99</v>
      </c>
      <c r="Q14" s="10">
        <v>2</v>
      </c>
      <c r="R14" s="10">
        <v>11</v>
      </c>
      <c r="S14" s="10">
        <f>SUM(Q14:R14)</f>
        <v>13</v>
      </c>
      <c r="U14" s="4" t="s">
        <v>13</v>
      </c>
      <c r="V14" s="15">
        <f>SUM(L21,L27,L33,L39,Q9,Q15,Q21,Q27,Q33,Q39)</f>
        <v>3248</v>
      </c>
      <c r="W14" s="15">
        <f>SUM(M21,M27,M33,M39,R9,R15,R21,R27,R33,R39)</f>
        <v>5037</v>
      </c>
      <c r="X14" s="18">
        <f t="shared" si="0"/>
        <v>8285</v>
      </c>
      <c r="Z14" s="4" t="s">
        <v>31</v>
      </c>
      <c r="AA14" s="10">
        <v>229</v>
      </c>
      <c r="AB14" s="10">
        <v>295</v>
      </c>
      <c r="AC14" s="10">
        <f>SUM(AA14:AB14)</f>
        <v>524</v>
      </c>
      <c r="AE14" s="27"/>
      <c r="AF14" s="27"/>
    </row>
    <row r="15" spans="1:32" ht="17.25" customHeight="1" x14ac:dyDescent="0.15">
      <c r="A15" s="7"/>
      <c r="B15" s="11">
        <f>SUM(B10:B14)</f>
        <v>403</v>
      </c>
      <c r="C15" s="11">
        <f>SUM(C10:C14)</f>
        <v>420</v>
      </c>
      <c r="D15" s="11">
        <f>SUM(D10:D14)</f>
        <v>823</v>
      </c>
      <c r="E15" s="3"/>
      <c r="F15" s="7"/>
      <c r="G15" s="11">
        <f>SUM(G10:G14)</f>
        <v>496</v>
      </c>
      <c r="H15" s="11">
        <f>SUM(H10:H14)</f>
        <v>498</v>
      </c>
      <c r="I15" s="11">
        <f>SUM(I10:I14)</f>
        <v>994</v>
      </c>
      <c r="J15" s="3"/>
      <c r="K15" s="7"/>
      <c r="L15" s="11">
        <f>SUM(L10:L14)</f>
        <v>821</v>
      </c>
      <c r="M15" s="11">
        <f>SUM(M10:M14)</f>
        <v>1116</v>
      </c>
      <c r="N15" s="11">
        <f>SUM(N10:N14)</f>
        <v>1937</v>
      </c>
      <c r="O15" s="3"/>
      <c r="P15" s="7"/>
      <c r="Q15" s="11">
        <f>SUM(Q10:Q14)</f>
        <v>32</v>
      </c>
      <c r="R15" s="11">
        <f>SUM(R10:R14)</f>
        <v>98</v>
      </c>
      <c r="S15" s="11">
        <f>SUM(S10:S14)</f>
        <v>130</v>
      </c>
      <c r="U15" s="4" t="s">
        <v>14</v>
      </c>
      <c r="V15" s="15">
        <f>SUM(L27,L33,L39,Q9,Q15,Q21,Q27,Q33,Q39)</f>
        <v>2221</v>
      </c>
      <c r="W15" s="15">
        <f>SUM(M27,M33,M39,R9,R15,R21,R27,R33,R39)</f>
        <v>3714</v>
      </c>
      <c r="X15" s="18">
        <f t="shared" si="0"/>
        <v>5935</v>
      </c>
      <c r="Z15" s="4" t="s">
        <v>7</v>
      </c>
      <c r="AA15" s="10">
        <v>272</v>
      </c>
      <c r="AB15" s="10">
        <v>435</v>
      </c>
      <c r="AC15" s="10">
        <f>SUM(AA15:AB15)</f>
        <v>707</v>
      </c>
      <c r="AE15" s="32"/>
      <c r="AF15" s="32"/>
    </row>
    <row r="16" spans="1:32" ht="17.25" customHeight="1" x14ac:dyDescent="0.15">
      <c r="A16" s="7">
        <v>10</v>
      </c>
      <c r="B16" s="10">
        <v>100</v>
      </c>
      <c r="C16" s="10">
        <v>92</v>
      </c>
      <c r="D16" s="10">
        <f>SUM(B16:C16)</f>
        <v>192</v>
      </c>
      <c r="E16" s="3"/>
      <c r="F16" s="7">
        <v>40</v>
      </c>
      <c r="G16" s="10">
        <v>96</v>
      </c>
      <c r="H16" s="10">
        <v>119</v>
      </c>
      <c r="I16" s="10">
        <f>SUM(G16:H16)</f>
        <v>215</v>
      </c>
      <c r="J16" s="3"/>
      <c r="K16" s="7">
        <v>70</v>
      </c>
      <c r="L16" s="10">
        <v>229</v>
      </c>
      <c r="M16" s="10">
        <v>236</v>
      </c>
      <c r="N16" s="10">
        <f>SUM(L16:M16)</f>
        <v>465</v>
      </c>
      <c r="O16" s="3"/>
      <c r="P16" s="7">
        <v>100</v>
      </c>
      <c r="Q16" s="10">
        <v>0</v>
      </c>
      <c r="R16" s="10">
        <v>5</v>
      </c>
      <c r="S16" s="10">
        <f>SUM(Q16:R16)</f>
        <v>5</v>
      </c>
      <c r="U16" s="4" t="s">
        <v>15</v>
      </c>
      <c r="V16" s="15">
        <f>SUM(L33,L39,Q9,Q15,Q21,Q27,Q33,Q39)</f>
        <v>1174</v>
      </c>
      <c r="W16" s="15">
        <f>SUM(M33,M39,R9,R15,R21,R27,R33,R39)</f>
        <v>2325</v>
      </c>
      <c r="X16" s="18">
        <f t="shared" si="0"/>
        <v>3499</v>
      </c>
      <c r="Z16" s="9" t="s">
        <v>24</v>
      </c>
      <c r="AA16" s="11">
        <f>SUM(AA12:AA15)</f>
        <v>1575</v>
      </c>
      <c r="AB16" s="11">
        <f>SUM(AB12:AB15)</f>
        <v>1816</v>
      </c>
      <c r="AC16" s="11">
        <f>SUM(AC12:AC15)</f>
        <v>3391</v>
      </c>
    </row>
    <row r="17" spans="1:32" ht="17.25" customHeight="1" x14ac:dyDescent="0.15">
      <c r="A17" s="7">
        <v>11</v>
      </c>
      <c r="B17" s="10">
        <v>103</v>
      </c>
      <c r="C17" s="10">
        <v>87</v>
      </c>
      <c r="D17" s="10">
        <f>SUM(B17:C17)</f>
        <v>190</v>
      </c>
      <c r="E17" s="3"/>
      <c r="F17" s="7">
        <v>41</v>
      </c>
      <c r="G17" s="10">
        <v>90</v>
      </c>
      <c r="H17" s="10">
        <v>94</v>
      </c>
      <c r="I17" s="10">
        <f>SUM(G17:H17)</f>
        <v>184</v>
      </c>
      <c r="J17" s="3"/>
      <c r="K17" s="7">
        <v>71</v>
      </c>
      <c r="L17" s="10">
        <v>191</v>
      </c>
      <c r="M17" s="10">
        <v>262</v>
      </c>
      <c r="N17" s="10">
        <f>SUM(L17:M17)</f>
        <v>453</v>
      </c>
      <c r="O17" s="3"/>
      <c r="P17" s="7">
        <v>101</v>
      </c>
      <c r="Q17" s="10">
        <v>1</v>
      </c>
      <c r="R17" s="10">
        <v>5</v>
      </c>
      <c r="S17" s="10">
        <f>SUM(Q17:R17)</f>
        <v>6</v>
      </c>
      <c r="U17" s="4" t="s">
        <v>16</v>
      </c>
      <c r="V17" s="15">
        <f>SUM(L39,Q9,Q15,Q21,Q27,Q33,Q39)</f>
        <v>490</v>
      </c>
      <c r="W17" s="15">
        <f>SUM(M39,R9,R15,R21,R27,R33,R39)</f>
        <v>1178</v>
      </c>
      <c r="X17" s="18">
        <f t="shared" si="0"/>
        <v>1668</v>
      </c>
      <c r="Z17" s="6" t="s">
        <v>29</v>
      </c>
      <c r="AD17" s="2"/>
      <c r="AE17" s="2"/>
      <c r="AF17" s="2"/>
    </row>
    <row r="18" spans="1:32" ht="17.25" customHeight="1" x14ac:dyDescent="0.15">
      <c r="A18" s="7">
        <v>12</v>
      </c>
      <c r="B18" s="10">
        <v>92</v>
      </c>
      <c r="C18" s="10">
        <v>88</v>
      </c>
      <c r="D18" s="10">
        <f>SUM(B18:C18)</f>
        <v>180</v>
      </c>
      <c r="E18" s="3"/>
      <c r="F18" s="7">
        <v>42</v>
      </c>
      <c r="G18" s="10">
        <v>86</v>
      </c>
      <c r="H18" s="10">
        <v>78</v>
      </c>
      <c r="I18" s="10">
        <f>SUM(G18:H18)</f>
        <v>164</v>
      </c>
      <c r="J18" s="3"/>
      <c r="K18" s="7">
        <v>72</v>
      </c>
      <c r="L18" s="10">
        <v>202</v>
      </c>
      <c r="M18" s="10">
        <v>259</v>
      </c>
      <c r="N18" s="13">
        <f>SUM(L18:M18)</f>
        <v>461</v>
      </c>
      <c r="O18" s="3"/>
      <c r="P18" s="7">
        <v>102</v>
      </c>
      <c r="Q18" s="10">
        <v>0</v>
      </c>
      <c r="R18" s="10">
        <v>0</v>
      </c>
      <c r="S18" s="10">
        <f>SUM(Q18:R18)</f>
        <v>0</v>
      </c>
      <c r="U18" s="4" t="s">
        <v>17</v>
      </c>
      <c r="V18" s="15">
        <f>SUM(Q9,Q15,Q21,Q27,Q33,Q39)</f>
        <v>152</v>
      </c>
      <c r="W18" s="15">
        <f>SUM(R9,R15,R21,R27,R33,R39)</f>
        <v>471</v>
      </c>
      <c r="X18" s="18">
        <f t="shared" si="0"/>
        <v>623</v>
      </c>
      <c r="Z18" s="4" t="s">
        <v>21</v>
      </c>
      <c r="AA18" s="5" t="s">
        <v>22</v>
      </c>
      <c r="AB18" s="5" t="s">
        <v>23</v>
      </c>
      <c r="AC18" s="5" t="s">
        <v>24</v>
      </c>
    </row>
    <row r="19" spans="1:32" ht="17.25" customHeight="1" x14ac:dyDescent="0.15">
      <c r="A19" s="7">
        <v>13</v>
      </c>
      <c r="B19" s="10">
        <v>115</v>
      </c>
      <c r="C19" s="10">
        <v>103</v>
      </c>
      <c r="D19" s="10">
        <f>SUM(B19:C19)</f>
        <v>218</v>
      </c>
      <c r="E19" s="3"/>
      <c r="F19" s="7">
        <v>43</v>
      </c>
      <c r="G19" s="10">
        <v>107</v>
      </c>
      <c r="H19" s="10">
        <v>128</v>
      </c>
      <c r="I19" s="10">
        <f>SUM(G19:H19)</f>
        <v>235</v>
      </c>
      <c r="J19" s="3"/>
      <c r="K19" s="7">
        <v>73</v>
      </c>
      <c r="L19" s="10">
        <v>190</v>
      </c>
      <c r="M19" s="10">
        <v>278</v>
      </c>
      <c r="N19" s="10">
        <f>SUM(L19:M19)</f>
        <v>468</v>
      </c>
      <c r="O19" s="3"/>
      <c r="P19" s="7">
        <v>103</v>
      </c>
      <c r="Q19" s="10">
        <v>0</v>
      </c>
      <c r="R19" s="10">
        <v>4</v>
      </c>
      <c r="S19" s="10">
        <f>SUM(Q19:R19)</f>
        <v>4</v>
      </c>
      <c r="U19" s="4" t="s">
        <v>18</v>
      </c>
      <c r="V19" s="15">
        <f>SUM(Q15,Q21,Q27,Q33,Q39)</f>
        <v>33</v>
      </c>
      <c r="W19" s="15">
        <f>SUM(R15,R21,R27,R33,R39)</f>
        <v>114</v>
      </c>
      <c r="X19" s="18">
        <f t="shared" si="0"/>
        <v>147</v>
      </c>
      <c r="Z19" s="4" t="s">
        <v>25</v>
      </c>
      <c r="AA19" s="10">
        <v>245</v>
      </c>
      <c r="AB19" s="10">
        <v>248</v>
      </c>
      <c r="AC19" s="10">
        <f>SUM(AA19:AB19)</f>
        <v>493</v>
      </c>
    </row>
    <row r="20" spans="1:32" ht="17.25" customHeight="1" x14ac:dyDescent="0.15">
      <c r="A20" s="7">
        <v>14</v>
      </c>
      <c r="B20" s="10">
        <v>143</v>
      </c>
      <c r="C20" s="10">
        <v>88</v>
      </c>
      <c r="D20" s="10">
        <f>SUM(B20:C20)</f>
        <v>231</v>
      </c>
      <c r="E20" s="3"/>
      <c r="F20" s="7">
        <v>44</v>
      </c>
      <c r="G20" s="10">
        <v>108</v>
      </c>
      <c r="H20" s="10">
        <v>133</v>
      </c>
      <c r="I20" s="10">
        <f>SUM(G20:H20)</f>
        <v>241</v>
      </c>
      <c r="J20" s="3"/>
      <c r="K20" s="7">
        <v>74</v>
      </c>
      <c r="L20" s="10">
        <v>215</v>
      </c>
      <c r="M20" s="10">
        <v>288</v>
      </c>
      <c r="N20" s="10">
        <f>SUM(L20:M20)</f>
        <v>503</v>
      </c>
      <c r="O20" s="3"/>
      <c r="P20" s="7">
        <v>104</v>
      </c>
      <c r="Q20" s="10">
        <v>0</v>
      </c>
      <c r="R20" s="10">
        <v>1</v>
      </c>
      <c r="S20" s="10">
        <f>SUM(Q20:R20)</f>
        <v>1</v>
      </c>
      <c r="U20" s="4" t="s">
        <v>19</v>
      </c>
      <c r="V20" s="15">
        <f>SUM(Q21,Q27,Q33,Q39)</f>
        <v>1</v>
      </c>
      <c r="W20" s="15">
        <f>SUM(R21,R27,R33,R39)</f>
        <v>16</v>
      </c>
      <c r="X20" s="18">
        <f t="shared" si="0"/>
        <v>17</v>
      </c>
      <c r="Z20" s="26" t="s">
        <v>26</v>
      </c>
      <c r="AA20" s="10">
        <v>1279</v>
      </c>
      <c r="AB20" s="10">
        <v>1177</v>
      </c>
      <c r="AC20" s="10">
        <f>SUM(AA20:AB20)</f>
        <v>2456</v>
      </c>
    </row>
    <row r="21" spans="1:32" ht="17.25" customHeight="1" x14ac:dyDescent="0.15">
      <c r="A21" s="7"/>
      <c r="B21" s="11">
        <f>SUM(B16:B20)</f>
        <v>553</v>
      </c>
      <c r="C21" s="11">
        <f>SUM(C16:C20)</f>
        <v>458</v>
      </c>
      <c r="D21" s="11">
        <f>SUM(D16:D20)</f>
        <v>1011</v>
      </c>
      <c r="E21" s="3"/>
      <c r="F21" s="7"/>
      <c r="G21" s="11">
        <f>SUM(G16:G20)</f>
        <v>487</v>
      </c>
      <c r="H21" s="11">
        <f>SUM(H16:H20)</f>
        <v>552</v>
      </c>
      <c r="I21" s="11">
        <f>SUM(I16:I20)</f>
        <v>1039</v>
      </c>
      <c r="J21" s="3"/>
      <c r="K21" s="7"/>
      <c r="L21" s="12">
        <f>SUM(L16:L20)</f>
        <v>1027</v>
      </c>
      <c r="M21" s="12">
        <f>SUM(M16:M20)</f>
        <v>1323</v>
      </c>
      <c r="N21" s="12">
        <f>SUM(N16:N20)</f>
        <v>2350</v>
      </c>
      <c r="O21" s="24"/>
      <c r="P21" s="7"/>
      <c r="Q21" s="11">
        <f>SUM(Q16:Q20)</f>
        <v>1</v>
      </c>
      <c r="R21" s="11">
        <f>SUM(R16:R20)</f>
        <v>15</v>
      </c>
      <c r="S21" s="11">
        <f>SUM(S16:S20)</f>
        <v>16</v>
      </c>
      <c r="Z21" s="4" t="s">
        <v>31</v>
      </c>
      <c r="AA21" s="10">
        <v>301</v>
      </c>
      <c r="AB21" s="10">
        <v>377</v>
      </c>
      <c r="AC21" s="10">
        <f>SUM(AA21:AB21)</f>
        <v>678</v>
      </c>
      <c r="AE21" s="27"/>
      <c r="AF21" s="27"/>
    </row>
    <row r="22" spans="1:32" ht="17.25" customHeight="1" x14ac:dyDescent="0.15">
      <c r="A22" s="7">
        <v>15</v>
      </c>
      <c r="B22" s="10">
        <v>97</v>
      </c>
      <c r="C22" s="10">
        <v>108</v>
      </c>
      <c r="D22" s="10">
        <f>SUM(B22:C22)</f>
        <v>205</v>
      </c>
      <c r="E22" s="3"/>
      <c r="F22" s="7">
        <v>45</v>
      </c>
      <c r="G22" s="10">
        <v>127</v>
      </c>
      <c r="H22" s="10">
        <v>106</v>
      </c>
      <c r="I22" s="10">
        <f>SUM(G22:H22)</f>
        <v>233</v>
      </c>
      <c r="J22" s="3"/>
      <c r="K22" s="7">
        <v>75</v>
      </c>
      <c r="L22" s="10">
        <v>231</v>
      </c>
      <c r="M22" s="10">
        <v>265</v>
      </c>
      <c r="N22" s="10">
        <f>SUM(L22:M22)</f>
        <v>496</v>
      </c>
      <c r="O22" s="3"/>
      <c r="P22" s="7">
        <v>105</v>
      </c>
      <c r="Q22" s="10"/>
      <c r="R22" s="10">
        <v>1</v>
      </c>
      <c r="S22" s="10">
        <f>SUM(Q22:R22)</f>
        <v>1</v>
      </c>
      <c r="U22" s="4" t="s">
        <v>0</v>
      </c>
      <c r="V22" s="5" t="s">
        <v>1</v>
      </c>
      <c r="W22" s="5" t="s">
        <v>2</v>
      </c>
      <c r="X22" s="5" t="s">
        <v>3</v>
      </c>
      <c r="Z22" s="4" t="s">
        <v>7</v>
      </c>
      <c r="AA22" s="10">
        <v>381</v>
      </c>
      <c r="AB22" s="10">
        <v>617</v>
      </c>
      <c r="AC22" s="10">
        <f>SUM(AA22:AB22)</f>
        <v>998</v>
      </c>
      <c r="AE22" s="32"/>
      <c r="AF22" s="32"/>
    </row>
    <row r="23" spans="1:32" ht="17.25" customHeight="1" x14ac:dyDescent="0.15">
      <c r="A23" s="7">
        <v>16</v>
      </c>
      <c r="B23" s="10">
        <v>135</v>
      </c>
      <c r="C23" s="10">
        <v>111</v>
      </c>
      <c r="D23" s="10">
        <f>SUM(B23:C23)</f>
        <v>246</v>
      </c>
      <c r="E23" s="3"/>
      <c r="F23" s="7">
        <v>46</v>
      </c>
      <c r="G23" s="10">
        <v>126</v>
      </c>
      <c r="H23" s="10">
        <v>147</v>
      </c>
      <c r="I23" s="10">
        <f>SUM(G23:H23)</f>
        <v>273</v>
      </c>
      <c r="J23" s="3"/>
      <c r="K23" s="7">
        <v>76</v>
      </c>
      <c r="L23" s="10">
        <v>204</v>
      </c>
      <c r="M23" s="10">
        <v>290</v>
      </c>
      <c r="N23" s="10">
        <f>SUM(L23:M23)</f>
        <v>494</v>
      </c>
      <c r="O23" s="3"/>
      <c r="P23" s="7">
        <v>106</v>
      </c>
      <c r="Q23" s="10"/>
      <c r="R23" s="10"/>
      <c r="S23" s="10">
        <f>SUM(Q23:R23)</f>
        <v>0</v>
      </c>
      <c r="U23" s="4" t="s">
        <v>4</v>
      </c>
      <c r="V23" s="19">
        <f>V4/$V$8*100</f>
        <v>10.898940043692855</v>
      </c>
      <c r="W23" s="19">
        <f>W4/$W$8*100</f>
        <v>8.7752793098571633</v>
      </c>
      <c r="X23" s="19">
        <f>X4/$X$8*100</f>
        <v>9.7656692200294319</v>
      </c>
      <c r="Z23" s="9" t="s">
        <v>24</v>
      </c>
      <c r="AA23" s="11">
        <f>SUM(AA19:AA22)</f>
        <v>2206</v>
      </c>
      <c r="AB23" s="11">
        <f>SUM(AB19:AB22)</f>
        <v>2419</v>
      </c>
      <c r="AC23" s="11">
        <f>SUM(AC19:AC22)</f>
        <v>4625</v>
      </c>
    </row>
    <row r="24" spans="1:32" ht="17.25" customHeight="1" x14ac:dyDescent="0.15">
      <c r="A24" s="7">
        <v>17</v>
      </c>
      <c r="B24" s="10">
        <v>132</v>
      </c>
      <c r="C24" s="10">
        <v>103</v>
      </c>
      <c r="D24" s="10">
        <f>SUM(B24:C24)</f>
        <v>235</v>
      </c>
      <c r="E24" s="3"/>
      <c r="F24" s="7">
        <v>47</v>
      </c>
      <c r="G24" s="10">
        <v>149</v>
      </c>
      <c r="H24" s="10">
        <v>154</v>
      </c>
      <c r="I24" s="10">
        <f>SUM(G24:H24)</f>
        <v>303</v>
      </c>
      <c r="J24" s="3"/>
      <c r="K24" s="7">
        <v>77</v>
      </c>
      <c r="L24" s="10">
        <v>226</v>
      </c>
      <c r="M24" s="10">
        <v>316</v>
      </c>
      <c r="N24" s="10">
        <f>SUM(L24:M24)</f>
        <v>542</v>
      </c>
      <c r="O24" s="3"/>
      <c r="P24" s="7">
        <v>107</v>
      </c>
      <c r="Q24" s="10"/>
      <c r="R24" s="10"/>
      <c r="S24" s="10">
        <f>SUM(Q24:R24)</f>
        <v>0</v>
      </c>
      <c r="U24" s="4" t="s">
        <v>5</v>
      </c>
      <c r="V24" s="19">
        <f>V5/$V$8*100</f>
        <v>56.177684278663321</v>
      </c>
      <c r="W24" s="19">
        <f>W5/$W$8*100</f>
        <v>47.716023193324844</v>
      </c>
      <c r="X24" s="19">
        <f>X5/$X$8*100</f>
        <v>51.662201426361264</v>
      </c>
      <c r="Z24" s="6" t="s">
        <v>30</v>
      </c>
      <c r="AD24" s="2"/>
      <c r="AE24" s="2"/>
      <c r="AF24" s="2"/>
    </row>
    <row r="25" spans="1:32" ht="17.25" customHeight="1" x14ac:dyDescent="0.15">
      <c r="A25" s="7">
        <v>18</v>
      </c>
      <c r="B25" s="10">
        <v>127</v>
      </c>
      <c r="C25" s="10">
        <v>85</v>
      </c>
      <c r="D25" s="10">
        <f>SUM(B25:C25)</f>
        <v>212</v>
      </c>
      <c r="E25" s="3"/>
      <c r="F25" s="7">
        <v>48</v>
      </c>
      <c r="G25" s="10">
        <v>158</v>
      </c>
      <c r="H25" s="10">
        <v>146</v>
      </c>
      <c r="I25" s="10">
        <f>SUM(G25:H25)</f>
        <v>304</v>
      </c>
      <c r="J25" s="3"/>
      <c r="K25" s="7">
        <v>78</v>
      </c>
      <c r="L25" s="10">
        <v>193</v>
      </c>
      <c r="M25" s="10">
        <v>253</v>
      </c>
      <c r="N25" s="10">
        <f>SUM(L25:M25)</f>
        <v>446</v>
      </c>
      <c r="O25" s="3"/>
      <c r="P25" s="7">
        <v>108</v>
      </c>
      <c r="Q25" s="10"/>
      <c r="R25" s="10"/>
      <c r="S25" s="10">
        <f>SUM(Q25:R25)</f>
        <v>0</v>
      </c>
      <c r="U25" s="8" t="s">
        <v>6</v>
      </c>
      <c r="V25" s="19">
        <f>V6/$V$8*100</f>
        <v>14.952666073306903</v>
      </c>
      <c r="W25" s="19">
        <f>W6/$W$8*100</f>
        <v>17.246499787865933</v>
      </c>
      <c r="X25" s="19">
        <f>X6/$X$8*100</f>
        <v>16.1767480472435</v>
      </c>
      <c r="Z25" s="4" t="s">
        <v>21</v>
      </c>
      <c r="AA25" s="5" t="s">
        <v>22</v>
      </c>
      <c r="AB25" s="5" t="s">
        <v>23</v>
      </c>
      <c r="AC25" s="5" t="s">
        <v>24</v>
      </c>
    </row>
    <row r="26" spans="1:32" ht="17.25" customHeight="1" x14ac:dyDescent="0.15">
      <c r="A26" s="7">
        <v>19</v>
      </c>
      <c r="B26" s="10">
        <v>101</v>
      </c>
      <c r="C26" s="10">
        <v>117</v>
      </c>
      <c r="D26" s="10">
        <f>SUM(B26:C26)</f>
        <v>218</v>
      </c>
      <c r="E26" s="3"/>
      <c r="F26" s="7">
        <v>49</v>
      </c>
      <c r="G26" s="10">
        <v>164</v>
      </c>
      <c r="H26" s="10">
        <v>169</v>
      </c>
      <c r="I26" s="10">
        <f>SUM(G26:H26)</f>
        <v>333</v>
      </c>
      <c r="J26" s="3"/>
      <c r="K26" s="7">
        <v>79</v>
      </c>
      <c r="L26" s="10">
        <v>193</v>
      </c>
      <c r="M26" s="10">
        <v>265</v>
      </c>
      <c r="N26" s="10">
        <f>SUM(L26:M26)</f>
        <v>458</v>
      </c>
      <c r="O26" s="3"/>
      <c r="P26" s="7">
        <v>109</v>
      </c>
      <c r="Q26" s="10"/>
      <c r="R26" s="10"/>
      <c r="S26" s="10">
        <f>SUM(Q26:R26)</f>
        <v>0</v>
      </c>
      <c r="U26" s="4" t="s">
        <v>7</v>
      </c>
      <c r="V26" s="19">
        <f>V7/$V$8*100</f>
        <v>17.970709604336921</v>
      </c>
      <c r="W26" s="19">
        <f>W7/$W$8*100</f>
        <v>26.262197708952055</v>
      </c>
      <c r="X26" s="19">
        <f>X7/$X$8*100</f>
        <v>22.395381306365795</v>
      </c>
      <c r="Z26" s="4" t="s">
        <v>25</v>
      </c>
      <c r="AA26" s="10">
        <v>140</v>
      </c>
      <c r="AB26" s="10">
        <v>114</v>
      </c>
      <c r="AC26" s="10">
        <f>SUM(AA26:AB26)</f>
        <v>254</v>
      </c>
    </row>
    <row r="27" spans="1:32" ht="17.25" customHeight="1" x14ac:dyDescent="0.15">
      <c r="A27" s="7"/>
      <c r="B27" s="11">
        <f>SUM(B22:B26)</f>
        <v>592</v>
      </c>
      <c r="C27" s="11">
        <f>SUM(C22:C26)</f>
        <v>524</v>
      </c>
      <c r="D27" s="11">
        <f>SUM(D22:D26)</f>
        <v>1116</v>
      </c>
      <c r="E27" s="3"/>
      <c r="F27" s="7"/>
      <c r="G27" s="11">
        <f>SUM(G22:G26)</f>
        <v>724</v>
      </c>
      <c r="H27" s="11">
        <f>SUM(H22:H26)</f>
        <v>722</v>
      </c>
      <c r="I27" s="11">
        <f>SUM(I22:I26)</f>
        <v>1446</v>
      </c>
      <c r="J27" s="3"/>
      <c r="K27" s="7"/>
      <c r="L27" s="11">
        <f>SUM(L22:L26)</f>
        <v>1047</v>
      </c>
      <c r="M27" s="11">
        <f>SUM(M22:M26)</f>
        <v>1389</v>
      </c>
      <c r="N27" s="11">
        <f>SUM(N22:N26)</f>
        <v>2436</v>
      </c>
      <c r="O27" s="3"/>
      <c r="P27" s="7"/>
      <c r="Q27" s="12">
        <f>SUM(Q22:Q26)</f>
        <v>0</v>
      </c>
      <c r="R27" s="12">
        <f>SUM(R22:R26)</f>
        <v>1</v>
      </c>
      <c r="S27" s="12">
        <f>SUM(S22:S26)</f>
        <v>1</v>
      </c>
      <c r="U27" s="17" t="s">
        <v>3</v>
      </c>
      <c r="V27" s="20">
        <f>SUM(V23:V26)</f>
        <v>100</v>
      </c>
      <c r="W27" s="20">
        <f>SUM(W23:W26)</f>
        <v>100</v>
      </c>
      <c r="X27" s="20">
        <f>SUM(X23:X26)</f>
        <v>99.999999999999986</v>
      </c>
      <c r="Z27" s="26" t="s">
        <v>26</v>
      </c>
      <c r="AA27" s="10">
        <v>725</v>
      </c>
      <c r="AB27" s="10">
        <v>657</v>
      </c>
      <c r="AC27" s="10">
        <f>SUM(AA27:AB27)</f>
        <v>1382</v>
      </c>
    </row>
    <row r="28" spans="1:32" ht="17.25" customHeight="1" x14ac:dyDescent="0.15">
      <c r="A28" s="7">
        <v>20</v>
      </c>
      <c r="B28" s="10">
        <v>111</v>
      </c>
      <c r="C28" s="10">
        <v>129</v>
      </c>
      <c r="D28" s="10">
        <f>SUM(B28:C28)</f>
        <v>240</v>
      </c>
      <c r="E28" s="3"/>
      <c r="F28" s="7">
        <v>50</v>
      </c>
      <c r="G28" s="10">
        <v>164</v>
      </c>
      <c r="H28" s="10">
        <v>166</v>
      </c>
      <c r="I28" s="10">
        <f>SUM(G28:H28)</f>
        <v>330</v>
      </c>
      <c r="J28" s="3"/>
      <c r="K28" s="7">
        <v>80</v>
      </c>
      <c r="L28" s="10">
        <v>169</v>
      </c>
      <c r="M28" s="10">
        <v>237</v>
      </c>
      <c r="N28" s="10">
        <f>SUM(L28:M28)</f>
        <v>406</v>
      </c>
      <c r="O28" s="3"/>
      <c r="P28" s="7">
        <v>110</v>
      </c>
      <c r="Q28" s="14">
        <v>0</v>
      </c>
      <c r="R28" s="14">
        <v>0</v>
      </c>
      <c r="S28" s="15">
        <f>SUM(Q28:R28)</f>
        <v>0</v>
      </c>
      <c r="U28" s="4" t="s">
        <v>8</v>
      </c>
      <c r="V28" s="19">
        <f t="shared" ref="V28:V39" si="1">V9/$V$8*100</f>
        <v>34.266526417994989</v>
      </c>
      <c r="W28" s="19">
        <f t="shared" ref="W28:W39" si="2">W9/$W$8*100</f>
        <v>29.493706689294303</v>
      </c>
      <c r="X28" s="19">
        <f t="shared" ref="X28:X39" si="3">X9/$X$8*100</f>
        <v>31.719557752537643</v>
      </c>
      <c r="Z28" s="4" t="s">
        <v>32</v>
      </c>
      <c r="AA28" s="10">
        <v>173</v>
      </c>
      <c r="AB28" s="10">
        <v>231</v>
      </c>
      <c r="AC28" s="10">
        <f>SUM(AA28:AB28)</f>
        <v>404</v>
      </c>
      <c r="AE28" s="27"/>
      <c r="AF28" s="27"/>
    </row>
    <row r="29" spans="1:32" ht="17.25" customHeight="1" x14ac:dyDescent="0.15">
      <c r="A29" s="7">
        <v>21</v>
      </c>
      <c r="B29" s="10">
        <v>95</v>
      </c>
      <c r="C29" s="10">
        <v>119</v>
      </c>
      <c r="D29" s="10">
        <f>SUM(B29:C29)</f>
        <v>214</v>
      </c>
      <c r="E29" s="3"/>
      <c r="F29" s="7">
        <v>51</v>
      </c>
      <c r="G29" s="10">
        <v>191</v>
      </c>
      <c r="H29" s="10">
        <v>171</v>
      </c>
      <c r="I29" s="10">
        <f>SUM(G29:H29)</f>
        <v>362</v>
      </c>
      <c r="J29" s="3"/>
      <c r="K29" s="7">
        <v>81</v>
      </c>
      <c r="L29" s="10">
        <v>143</v>
      </c>
      <c r="M29" s="10">
        <v>235</v>
      </c>
      <c r="N29" s="10">
        <f>SUM(L29:M29)</f>
        <v>378</v>
      </c>
      <c r="O29" s="3"/>
      <c r="P29" s="7">
        <v>111</v>
      </c>
      <c r="Q29" s="14">
        <v>0</v>
      </c>
      <c r="R29" s="14">
        <v>0</v>
      </c>
      <c r="S29" s="15">
        <f>SUM(Q29:R29)</f>
        <v>0</v>
      </c>
      <c r="U29" s="4" t="s">
        <v>9</v>
      </c>
      <c r="V29" s="19">
        <f t="shared" si="1"/>
        <v>67.189902095638814</v>
      </c>
      <c r="W29" s="19">
        <f t="shared" si="2"/>
        <v>73.002404186112287</v>
      </c>
      <c r="X29" s="19">
        <f t="shared" si="3"/>
        <v>70.291687106146938</v>
      </c>
      <c r="Z29" s="4" t="s">
        <v>7</v>
      </c>
      <c r="AA29" s="10">
        <v>253</v>
      </c>
      <c r="AB29" s="10">
        <v>401</v>
      </c>
      <c r="AC29" s="10">
        <f>SUM(AA29:AB29)</f>
        <v>654</v>
      </c>
      <c r="AE29" s="32"/>
      <c r="AF29" s="32"/>
    </row>
    <row r="30" spans="1:32" ht="17.25" customHeight="1" x14ac:dyDescent="0.15">
      <c r="A30" s="7">
        <v>22</v>
      </c>
      <c r="B30" s="10">
        <v>106</v>
      </c>
      <c r="C30" s="10">
        <v>110</v>
      </c>
      <c r="D30" s="10">
        <f>SUM(B30:C30)</f>
        <v>216</v>
      </c>
      <c r="E30" s="3"/>
      <c r="F30" s="7">
        <v>52</v>
      </c>
      <c r="G30" s="10">
        <v>166</v>
      </c>
      <c r="H30" s="10">
        <v>183</v>
      </c>
      <c r="I30" s="10">
        <f>SUM(G30:H30)</f>
        <v>349</v>
      </c>
      <c r="J30" s="3"/>
      <c r="K30" s="7">
        <v>82</v>
      </c>
      <c r="L30" s="10">
        <v>161</v>
      </c>
      <c r="M30" s="10">
        <v>268</v>
      </c>
      <c r="N30" s="10">
        <f>SUM(L30:M30)</f>
        <v>429</v>
      </c>
      <c r="O30" s="3"/>
      <c r="P30" s="7">
        <v>112</v>
      </c>
      <c r="Q30" s="14">
        <v>0</v>
      </c>
      <c r="R30" s="14">
        <v>0</v>
      </c>
      <c r="S30" s="15">
        <f>SUM(Q30:R30)</f>
        <v>0</v>
      </c>
      <c r="U30" s="4" t="s">
        <v>10</v>
      </c>
      <c r="V30" s="19">
        <f t="shared" si="1"/>
        <v>57.391374706691479</v>
      </c>
      <c r="W30" s="19">
        <f t="shared" si="2"/>
        <v>63.993777400650544</v>
      </c>
      <c r="X30" s="19">
        <f t="shared" si="3"/>
        <v>60.91468246481265</v>
      </c>
      <c r="Z30" s="9" t="s">
        <v>24</v>
      </c>
      <c r="AA30" s="11">
        <f>SUM(AA26:AA29)</f>
        <v>1291</v>
      </c>
      <c r="AB30" s="11">
        <f>SUM(AB26:AB29)</f>
        <v>1403</v>
      </c>
      <c r="AC30" s="11">
        <f>SUM(AC26:AC29)</f>
        <v>2694</v>
      </c>
    </row>
    <row r="31" spans="1:32" ht="17.25" customHeight="1" x14ac:dyDescent="0.15">
      <c r="A31" s="7">
        <v>23</v>
      </c>
      <c r="B31" s="10">
        <v>124</v>
      </c>
      <c r="C31" s="10">
        <v>101</v>
      </c>
      <c r="D31" s="10">
        <f>SUM(B31:C31)</f>
        <v>225</v>
      </c>
      <c r="E31" s="3"/>
      <c r="F31" s="7">
        <v>53</v>
      </c>
      <c r="G31" s="10">
        <v>194</v>
      </c>
      <c r="H31" s="10">
        <v>190</v>
      </c>
      <c r="I31" s="10">
        <f>SUM(G31:H31)</f>
        <v>384</v>
      </c>
      <c r="J31" s="3"/>
      <c r="K31" s="7">
        <v>83</v>
      </c>
      <c r="L31" s="10">
        <v>108</v>
      </c>
      <c r="M31" s="10">
        <v>215</v>
      </c>
      <c r="N31" s="10">
        <f>SUM(L31:M31)</f>
        <v>323</v>
      </c>
      <c r="O31" s="3"/>
      <c r="P31" s="7">
        <v>113</v>
      </c>
      <c r="Q31" s="14">
        <v>0</v>
      </c>
      <c r="R31" s="14">
        <v>0</v>
      </c>
      <c r="S31" s="15">
        <f>SUM(Q31:R31)</f>
        <v>0</v>
      </c>
      <c r="U31" s="4" t="s">
        <v>11</v>
      </c>
      <c r="V31" s="19">
        <f t="shared" si="1"/>
        <v>39.825228578363948</v>
      </c>
      <c r="W31" s="19">
        <f t="shared" si="2"/>
        <v>50.091924763116957</v>
      </c>
      <c r="X31" s="19">
        <f t="shared" si="3"/>
        <v>45.30395079430965</v>
      </c>
      <c r="Z31" s="6"/>
    </row>
    <row r="32" spans="1:32" ht="17.25" customHeight="1" x14ac:dyDescent="0.15">
      <c r="A32" s="7">
        <v>24</v>
      </c>
      <c r="B32" s="10">
        <v>104</v>
      </c>
      <c r="C32" s="10">
        <v>110</v>
      </c>
      <c r="D32" s="10">
        <f>SUM(B32:C32)</f>
        <v>214</v>
      </c>
      <c r="E32" s="3"/>
      <c r="F32" s="7">
        <v>54</v>
      </c>
      <c r="G32" s="10">
        <v>238</v>
      </c>
      <c r="H32" s="10">
        <v>163</v>
      </c>
      <c r="I32" s="10">
        <f>SUM(G32:H32)</f>
        <v>401</v>
      </c>
      <c r="J32" s="3"/>
      <c r="K32" s="7">
        <v>84</v>
      </c>
      <c r="L32" s="10">
        <v>103</v>
      </c>
      <c r="M32" s="10">
        <v>192</v>
      </c>
      <c r="N32" s="10">
        <f>SUM(L32:M32)</f>
        <v>295</v>
      </c>
      <c r="O32" s="3"/>
      <c r="P32" s="7">
        <v>114</v>
      </c>
      <c r="Q32" s="14">
        <v>0</v>
      </c>
      <c r="R32" s="14">
        <v>0</v>
      </c>
      <c r="S32" s="15">
        <f>SUM(Q32:R32)</f>
        <v>0</v>
      </c>
      <c r="U32" s="9" t="s">
        <v>12</v>
      </c>
      <c r="V32" s="20">
        <f t="shared" si="1"/>
        <v>32.923375677643826</v>
      </c>
      <c r="W32" s="20">
        <f t="shared" si="2"/>
        <v>43.508697496817987</v>
      </c>
      <c r="X32" s="20">
        <f t="shared" si="3"/>
        <v>38.572129353609299</v>
      </c>
      <c r="Z32" s="6"/>
      <c r="AA32" s="31"/>
      <c r="AB32" s="30"/>
      <c r="AC32" s="30"/>
    </row>
    <row r="33" spans="1:32" ht="17.25" customHeight="1" x14ac:dyDescent="0.15">
      <c r="A33" s="7"/>
      <c r="B33" s="11">
        <f>SUM(B28:B32)</f>
        <v>540</v>
      </c>
      <c r="C33" s="11">
        <f>SUM(C28:C32)</f>
        <v>569</v>
      </c>
      <c r="D33" s="11">
        <f>SUM(D28:D32)</f>
        <v>1109</v>
      </c>
      <c r="E33" s="3"/>
      <c r="F33" s="7"/>
      <c r="G33" s="11">
        <f>SUM(G28:G32)</f>
        <v>953</v>
      </c>
      <c r="H33" s="11">
        <f>SUM(H28:H32)</f>
        <v>873</v>
      </c>
      <c r="I33" s="11">
        <f>SUM(I28:I32)</f>
        <v>1826</v>
      </c>
      <c r="J33" s="3"/>
      <c r="K33" s="7"/>
      <c r="L33" s="11">
        <f>SUM(L28:L32)</f>
        <v>684</v>
      </c>
      <c r="M33" s="11">
        <f>SUM(M28:M32)</f>
        <v>1147</v>
      </c>
      <c r="N33" s="11">
        <f>SUM(N28:N32)</f>
        <v>1831</v>
      </c>
      <c r="O33" s="3"/>
      <c r="P33" s="7"/>
      <c r="Q33" s="16">
        <f>SUM(Q28:Q32)</f>
        <v>0</v>
      </c>
      <c r="R33" s="16">
        <f>SUM(R28:R32)</f>
        <v>0</v>
      </c>
      <c r="S33" s="16">
        <f>SUM(S28:S32)</f>
        <v>0</v>
      </c>
      <c r="U33" s="4" t="s">
        <v>13</v>
      </c>
      <c r="V33" s="19">
        <f t="shared" si="1"/>
        <v>26.280443401569709</v>
      </c>
      <c r="W33" s="19">
        <f t="shared" si="2"/>
        <v>35.617310140008485</v>
      </c>
      <c r="X33" s="19">
        <f t="shared" si="3"/>
        <v>31.262971208633637</v>
      </c>
      <c r="Z33" s="6" t="s">
        <v>3</v>
      </c>
    </row>
    <row r="34" spans="1:32" ht="17.25" customHeight="1" x14ac:dyDescent="0.15">
      <c r="A34" s="7">
        <v>25</v>
      </c>
      <c r="B34" s="10">
        <v>95</v>
      </c>
      <c r="C34" s="10">
        <v>88</v>
      </c>
      <c r="D34" s="10">
        <f>SUM(B34:C34)</f>
        <v>183</v>
      </c>
      <c r="E34" s="3"/>
      <c r="F34" s="7">
        <v>55</v>
      </c>
      <c r="G34" s="10">
        <v>201</v>
      </c>
      <c r="H34" s="10">
        <v>210</v>
      </c>
      <c r="I34" s="10">
        <f>SUM(G34:H34)</f>
        <v>411</v>
      </c>
      <c r="J34" s="3"/>
      <c r="K34" s="7">
        <v>85</v>
      </c>
      <c r="L34" s="10">
        <v>89</v>
      </c>
      <c r="M34" s="10">
        <v>188</v>
      </c>
      <c r="N34" s="10">
        <f>SUM(L34:M34)</f>
        <v>277</v>
      </c>
      <c r="O34" s="3"/>
      <c r="P34" s="7">
        <v>115</v>
      </c>
      <c r="Q34" s="14">
        <v>0</v>
      </c>
      <c r="R34" s="14">
        <v>0</v>
      </c>
      <c r="S34" s="14">
        <f>SUM(Q34:R34)</f>
        <v>0</v>
      </c>
      <c r="U34" s="4" t="s">
        <v>14</v>
      </c>
      <c r="V34" s="19">
        <f t="shared" si="1"/>
        <v>17.970709604336921</v>
      </c>
      <c r="W34" s="19">
        <f t="shared" si="2"/>
        <v>26.262197708952055</v>
      </c>
      <c r="X34" s="19">
        <f t="shared" si="3"/>
        <v>22.395381306365795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32" ht="17.25" customHeight="1" x14ac:dyDescent="0.15">
      <c r="A35" s="7">
        <v>26</v>
      </c>
      <c r="B35" s="10">
        <v>99</v>
      </c>
      <c r="C35" s="10">
        <v>97</v>
      </c>
      <c r="D35" s="10">
        <f>SUM(B35:C35)</f>
        <v>196</v>
      </c>
      <c r="E35" s="3"/>
      <c r="F35" s="7">
        <v>56</v>
      </c>
      <c r="G35" s="10">
        <v>229</v>
      </c>
      <c r="H35" s="10">
        <v>198</v>
      </c>
      <c r="I35" s="10">
        <f>SUM(G35:H35)</f>
        <v>427</v>
      </c>
      <c r="J35" s="3"/>
      <c r="K35" s="7">
        <v>86</v>
      </c>
      <c r="L35" s="10">
        <v>75</v>
      </c>
      <c r="M35" s="10">
        <v>158</v>
      </c>
      <c r="N35" s="10">
        <f>SUM(L35:M35)</f>
        <v>233</v>
      </c>
      <c r="O35" s="3"/>
      <c r="P35" s="7">
        <v>116</v>
      </c>
      <c r="Q35" s="14">
        <v>0</v>
      </c>
      <c r="R35" s="14">
        <v>0</v>
      </c>
      <c r="S35" s="14">
        <f>SUM(Q35:R35)</f>
        <v>0</v>
      </c>
      <c r="U35" s="4" t="s">
        <v>15</v>
      </c>
      <c r="V35" s="19">
        <f t="shared" si="1"/>
        <v>9.4991504167003811</v>
      </c>
      <c r="W35" s="19">
        <f t="shared" si="2"/>
        <v>16.440390326686465</v>
      </c>
      <c r="X35" s="19">
        <f t="shared" si="3"/>
        <v>13.203275348100071</v>
      </c>
      <c r="Z35" s="4" t="s">
        <v>25</v>
      </c>
      <c r="AA35" s="10">
        <f t="shared" ref="AA35:AB38" si="4">SUM(AA5,AA12,AA19,AA26)</f>
        <v>1347</v>
      </c>
      <c r="AB35" s="10">
        <f t="shared" si="4"/>
        <v>1241</v>
      </c>
      <c r="AC35" s="10">
        <f>SUM(AA35:AB35)</f>
        <v>2588</v>
      </c>
      <c r="AD35" s="2"/>
      <c r="AE35" s="2"/>
      <c r="AF35" s="2"/>
    </row>
    <row r="36" spans="1:32" ht="17.25" customHeight="1" x14ac:dyDescent="0.15">
      <c r="A36" s="7">
        <v>27</v>
      </c>
      <c r="B36" s="10">
        <v>103</v>
      </c>
      <c r="C36" s="10">
        <v>110</v>
      </c>
      <c r="D36" s="10">
        <f>SUM(B36:C36)</f>
        <v>213</v>
      </c>
      <c r="E36" s="3"/>
      <c r="F36" s="7">
        <v>57</v>
      </c>
      <c r="G36" s="10">
        <v>247</v>
      </c>
      <c r="H36" s="10">
        <v>190</v>
      </c>
      <c r="I36" s="10">
        <f>SUM(G36:H36)</f>
        <v>437</v>
      </c>
      <c r="J36" s="3"/>
      <c r="K36" s="7">
        <v>87</v>
      </c>
      <c r="L36" s="10">
        <v>72</v>
      </c>
      <c r="M36" s="10">
        <v>143</v>
      </c>
      <c r="N36" s="10">
        <f>SUM(L36:M36)</f>
        <v>215</v>
      </c>
      <c r="O36" s="3"/>
      <c r="P36" s="7">
        <v>117</v>
      </c>
      <c r="Q36" s="14">
        <v>0</v>
      </c>
      <c r="R36" s="14">
        <v>0</v>
      </c>
      <c r="S36" s="14">
        <f>SUM(Q36:R36)</f>
        <v>0</v>
      </c>
      <c r="U36" s="4" t="s">
        <v>16</v>
      </c>
      <c r="V36" s="19">
        <f t="shared" si="1"/>
        <v>3.9647220648919816</v>
      </c>
      <c r="W36" s="19">
        <f t="shared" si="2"/>
        <v>8.3297977655211426</v>
      </c>
      <c r="X36" s="19">
        <f t="shared" si="3"/>
        <v>6.2941021093543643</v>
      </c>
      <c r="Z36" s="26" t="s">
        <v>26</v>
      </c>
      <c r="AA36" s="10">
        <f t="shared" si="4"/>
        <v>6943</v>
      </c>
      <c r="AB36" s="10">
        <f t="shared" si="4"/>
        <v>6748</v>
      </c>
      <c r="AC36" s="13">
        <f>SUM(AA36:AB36)</f>
        <v>13691</v>
      </c>
      <c r="AD36" s="2"/>
      <c r="AE36" s="2"/>
      <c r="AF36" s="2"/>
    </row>
    <row r="37" spans="1:32" ht="17.25" customHeight="1" x14ac:dyDescent="0.15">
      <c r="A37" s="7">
        <v>28</v>
      </c>
      <c r="B37" s="10">
        <v>110</v>
      </c>
      <c r="C37" s="10">
        <v>84</v>
      </c>
      <c r="D37" s="10">
        <f>SUM(B37:C37)</f>
        <v>194</v>
      </c>
      <c r="E37" s="3"/>
      <c r="F37" s="7">
        <v>58</v>
      </c>
      <c r="G37" s="10">
        <v>275</v>
      </c>
      <c r="H37" s="10">
        <v>261</v>
      </c>
      <c r="I37" s="10">
        <f>SUM(G37:H37)</f>
        <v>536</v>
      </c>
      <c r="J37" s="3"/>
      <c r="K37" s="7">
        <v>88</v>
      </c>
      <c r="L37" s="10">
        <v>56</v>
      </c>
      <c r="M37" s="10">
        <v>124</v>
      </c>
      <c r="N37" s="10">
        <f>SUM(L37:M37)</f>
        <v>180</v>
      </c>
      <c r="O37" s="3"/>
      <c r="P37" s="7">
        <v>118</v>
      </c>
      <c r="Q37" s="14">
        <v>0</v>
      </c>
      <c r="R37" s="14">
        <v>0</v>
      </c>
      <c r="S37" s="14">
        <f>SUM(Q37:R37)</f>
        <v>0</v>
      </c>
      <c r="U37" s="4" t="s">
        <v>17</v>
      </c>
      <c r="V37" s="19">
        <f t="shared" si="1"/>
        <v>1.2298729670685329</v>
      </c>
      <c r="W37" s="19">
        <f t="shared" si="2"/>
        <v>3.3305048790835809</v>
      </c>
      <c r="X37" s="19">
        <f t="shared" si="3"/>
        <v>2.350854684728878</v>
      </c>
      <c r="Z37" s="4" t="s">
        <v>31</v>
      </c>
      <c r="AA37" s="10">
        <f t="shared" si="4"/>
        <v>1848</v>
      </c>
      <c r="AB37" s="10">
        <f t="shared" si="4"/>
        <v>2439</v>
      </c>
      <c r="AC37" s="13">
        <f>SUM(AA37:AB37)</f>
        <v>4287</v>
      </c>
      <c r="AD37" s="2"/>
      <c r="AE37" s="2"/>
      <c r="AF37" s="2"/>
    </row>
    <row r="38" spans="1:32" ht="17.25" customHeight="1" x14ac:dyDescent="0.15">
      <c r="A38" s="7">
        <v>29</v>
      </c>
      <c r="B38" s="10">
        <v>106</v>
      </c>
      <c r="C38" s="10">
        <v>116</v>
      </c>
      <c r="D38" s="10">
        <f>SUM(B38:C38)</f>
        <v>222</v>
      </c>
      <c r="E38" s="3"/>
      <c r="F38" s="7">
        <v>59</v>
      </c>
      <c r="G38" s="10">
        <v>266</v>
      </c>
      <c r="H38" s="10">
        <v>234</v>
      </c>
      <c r="I38" s="10">
        <f>SUM(G38:H38)</f>
        <v>500</v>
      </c>
      <c r="J38" s="3"/>
      <c r="K38" s="7">
        <v>89</v>
      </c>
      <c r="L38" s="10">
        <v>46</v>
      </c>
      <c r="M38" s="10">
        <v>94</v>
      </c>
      <c r="N38" s="10">
        <f>SUM(L38:M38)</f>
        <v>140</v>
      </c>
      <c r="O38" s="3"/>
      <c r="P38" s="7">
        <v>119</v>
      </c>
      <c r="Q38" s="14">
        <v>0</v>
      </c>
      <c r="R38" s="14">
        <v>0</v>
      </c>
      <c r="S38" s="14">
        <f>SUM(Q38:R38)</f>
        <v>0</v>
      </c>
      <c r="U38" s="4" t="s">
        <v>18</v>
      </c>
      <c r="V38" s="19">
        <f t="shared" si="1"/>
        <v>0.2670118941661947</v>
      </c>
      <c r="W38" s="19">
        <f t="shared" si="2"/>
        <v>0.80610946117946547</v>
      </c>
      <c r="X38" s="19">
        <f t="shared" si="3"/>
        <v>0.55469604920569027</v>
      </c>
      <c r="Z38" s="4" t="s">
        <v>7</v>
      </c>
      <c r="AA38" s="10">
        <f t="shared" si="4"/>
        <v>2221</v>
      </c>
      <c r="AB38" s="10">
        <f t="shared" si="4"/>
        <v>3714</v>
      </c>
      <c r="AC38" s="13">
        <f>SUM(AA38:AB38)</f>
        <v>5935</v>
      </c>
      <c r="AD38" s="2"/>
      <c r="AE38" s="2"/>
      <c r="AF38" s="2"/>
    </row>
    <row r="39" spans="1:32" ht="17.25" customHeight="1" x14ac:dyDescent="0.15">
      <c r="A39" s="7"/>
      <c r="B39" s="11">
        <f>SUM(B34:B38)</f>
        <v>513</v>
      </c>
      <c r="C39" s="11">
        <f>SUM(C34:C38)</f>
        <v>495</v>
      </c>
      <c r="D39" s="11">
        <f>SUM(D34:D38)</f>
        <v>1008</v>
      </c>
      <c r="E39" s="3"/>
      <c r="F39" s="7"/>
      <c r="G39" s="11">
        <f>SUM(G34:G38)</f>
        <v>1218</v>
      </c>
      <c r="H39" s="11">
        <f>SUM(H34:H38)</f>
        <v>1093</v>
      </c>
      <c r="I39" s="11">
        <f>SUM(I34:I38)</f>
        <v>2311</v>
      </c>
      <c r="J39" s="3"/>
      <c r="K39" s="7"/>
      <c r="L39" s="11">
        <f>SUM(L34:L38)</f>
        <v>338</v>
      </c>
      <c r="M39" s="11">
        <f>SUM(M34:M38)</f>
        <v>707</v>
      </c>
      <c r="N39" s="11">
        <f>SUM(N34:N38)</f>
        <v>1045</v>
      </c>
      <c r="O39" s="3"/>
      <c r="P39" s="7"/>
      <c r="Q39" s="16">
        <f>SUM(Q34:Q38)</f>
        <v>0</v>
      </c>
      <c r="R39" s="16">
        <f>SUM(R34:R38)</f>
        <v>0</v>
      </c>
      <c r="S39" s="16">
        <f>SUM(S34:S38)</f>
        <v>0</v>
      </c>
      <c r="U39" s="4" t="s">
        <v>19</v>
      </c>
      <c r="V39" s="19">
        <f t="shared" si="1"/>
        <v>8.0912695201877174E-3</v>
      </c>
      <c r="W39" s="19">
        <f t="shared" si="2"/>
        <v>0.1131381699901004</v>
      </c>
      <c r="X39" s="19">
        <f t="shared" si="3"/>
        <v>6.414852269725671E-2</v>
      </c>
      <c r="Z39" s="9" t="s">
        <v>24</v>
      </c>
      <c r="AA39" s="11">
        <f>SUM(AA35:AA38)</f>
        <v>12359</v>
      </c>
      <c r="AB39" s="11">
        <f>SUM(AB35:AB38)</f>
        <v>14142</v>
      </c>
      <c r="AC39" s="11">
        <f>SUM(AC35:AC38)</f>
        <v>26501</v>
      </c>
      <c r="AD39" s="2"/>
      <c r="AE39" s="2"/>
      <c r="AF39" s="2"/>
    </row>
    <row r="42" spans="1:32" ht="17.25" customHeight="1" x14ac:dyDescent="0.15">
      <c r="AB42" s="27"/>
      <c r="AC42" s="27"/>
    </row>
    <row r="43" spans="1:32" ht="17.25" customHeight="1" x14ac:dyDescent="0.15">
      <c r="AB43" s="32"/>
      <c r="AC43" s="32"/>
    </row>
  </sheetData>
  <phoneticPr fontId="3"/>
  <printOptions horizontalCentered="1" verticalCentered="1"/>
  <pageMargins left="0.19685039370078741" right="0.19685039370078741" top="0.59055118110236227" bottom="0.39370078740157483" header="0.78740157480314965" footer="0.51181102362204722"/>
  <pageSetup paperSize="9" scale="79" orientation="landscape" r:id="rId1"/>
  <headerFooter alignWithMargins="0">
    <oddHeader>&amp;C&amp;"游ゴシック,標準"&amp;16大分県　竹田市（タケタシ）【442089】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21"/>
  <sheetViews>
    <sheetView showZeros="0" zoomScale="85" zoomScaleNormal="85" workbookViewId="0">
      <selection activeCell="F1" sqref="F1"/>
    </sheetView>
  </sheetViews>
  <sheetFormatPr defaultRowHeight="13.5" x14ac:dyDescent="0.15"/>
  <cols>
    <col min="1" max="1" width="5.25" bestFit="1" customWidth="1"/>
    <col min="2" max="4" width="6.5" customWidth="1"/>
    <col min="5" max="5" width="0.875" customWidth="1"/>
    <col min="6" max="6" width="5.25" bestFit="1" customWidth="1"/>
    <col min="7" max="9" width="6.5" customWidth="1"/>
    <col min="10" max="10" width="0.875" customWidth="1"/>
    <col min="11" max="11" width="5.375" bestFit="1" customWidth="1"/>
    <col min="12" max="14" width="6.5" customWidth="1"/>
    <col min="15" max="15" width="0.875" customWidth="1"/>
    <col min="16" max="16" width="5.5" bestFit="1" customWidth="1"/>
    <col min="17" max="19" width="6.5" customWidth="1"/>
    <col min="20" max="20" width="0.875" customWidth="1"/>
    <col min="21" max="21" width="10.125" bestFit="1" customWidth="1"/>
    <col min="22" max="24" width="8.625" bestFit="1" customWidth="1"/>
    <col min="25" max="25" width="2.625" customWidth="1"/>
    <col min="26" max="26" width="10.125" customWidth="1"/>
    <col min="27" max="29" width="8.625" customWidth="1"/>
  </cols>
  <sheetData>
    <row r="1" spans="1:29" ht="17.25" x14ac:dyDescent="0.2">
      <c r="A1" s="21" t="s">
        <v>20</v>
      </c>
    </row>
    <row r="2" spans="1:29" ht="13.5" customHeight="1" x14ac:dyDescent="0.15">
      <c r="X2" s="22" t="s">
        <v>34</v>
      </c>
    </row>
    <row r="3" spans="1:29" ht="1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5"/>
      <c r="F3" s="4" t="s">
        <v>0</v>
      </c>
      <c r="G3" s="5" t="s">
        <v>1</v>
      </c>
      <c r="H3" s="5" t="s">
        <v>2</v>
      </c>
      <c r="I3" s="5" t="s">
        <v>3</v>
      </c>
      <c r="J3" s="25"/>
      <c r="K3" s="4" t="s">
        <v>0</v>
      </c>
      <c r="L3" s="5" t="s">
        <v>1</v>
      </c>
      <c r="M3" s="5" t="s">
        <v>2</v>
      </c>
      <c r="N3" s="5" t="s">
        <v>3</v>
      </c>
      <c r="O3" s="25"/>
      <c r="P3" s="4" t="s">
        <v>0</v>
      </c>
      <c r="Q3" s="5" t="s">
        <v>1</v>
      </c>
      <c r="R3" s="5" t="s">
        <v>2</v>
      </c>
      <c r="S3" s="5" t="s">
        <v>3</v>
      </c>
      <c r="T3" s="6"/>
      <c r="U3" s="4" t="s">
        <v>0</v>
      </c>
      <c r="V3" s="5" t="s">
        <v>1</v>
      </c>
      <c r="W3" s="5" t="s">
        <v>2</v>
      </c>
      <c r="X3" s="5" t="s">
        <v>3</v>
      </c>
      <c r="Z3" s="6" t="s">
        <v>27</v>
      </c>
    </row>
    <row r="4" spans="1:29" ht="15" customHeight="1" x14ac:dyDescent="0.15">
      <c r="A4" s="7">
        <v>0</v>
      </c>
      <c r="B4" s="10">
        <v>84</v>
      </c>
      <c r="C4" s="10">
        <v>71</v>
      </c>
      <c r="D4" s="10">
        <f>SUM(B4:C4)</f>
        <v>155</v>
      </c>
      <c r="E4" s="3"/>
      <c r="F4" s="7">
        <v>30</v>
      </c>
      <c r="G4" s="10">
        <v>119</v>
      </c>
      <c r="H4" s="10">
        <v>87</v>
      </c>
      <c r="I4" s="10">
        <f>SUM(G4:H4)</f>
        <v>206</v>
      </c>
      <c r="J4" s="3"/>
      <c r="K4" s="7">
        <v>60</v>
      </c>
      <c r="L4" s="10">
        <v>201</v>
      </c>
      <c r="M4" s="10">
        <v>197</v>
      </c>
      <c r="N4" s="10">
        <f>SUM(L4:M4)</f>
        <v>398</v>
      </c>
      <c r="O4" s="3"/>
      <c r="P4" s="7">
        <v>90</v>
      </c>
      <c r="Q4" s="10">
        <v>34</v>
      </c>
      <c r="R4" s="10">
        <v>88</v>
      </c>
      <c r="S4" s="10">
        <f>SUM(Q4:R4)</f>
        <v>122</v>
      </c>
      <c r="U4" s="4" t="s">
        <v>4</v>
      </c>
      <c r="V4" s="15">
        <f>SUM(B9,B15,B21)</f>
        <v>1356</v>
      </c>
      <c r="W4" s="15">
        <f>SUM(C9,C15,C21)</f>
        <v>1269</v>
      </c>
      <c r="X4" s="15">
        <f>SUM(V4:W4)</f>
        <v>2625</v>
      </c>
      <c r="Z4" s="4" t="s">
        <v>21</v>
      </c>
      <c r="AA4" s="5" t="s">
        <v>22</v>
      </c>
      <c r="AB4" s="5" t="s">
        <v>23</v>
      </c>
      <c r="AC4" s="5" t="s">
        <v>24</v>
      </c>
    </row>
    <row r="5" spans="1:29" ht="15" customHeight="1" x14ac:dyDescent="0.15">
      <c r="A5" s="7">
        <v>1</v>
      </c>
      <c r="B5" s="10">
        <v>70</v>
      </c>
      <c r="C5" s="10">
        <v>70</v>
      </c>
      <c r="D5" s="10">
        <f>SUM(B5:C5)</f>
        <v>140</v>
      </c>
      <c r="E5" s="3"/>
      <c r="F5" s="7">
        <v>31</v>
      </c>
      <c r="G5" s="10">
        <v>117</v>
      </c>
      <c r="H5" s="10">
        <v>98</v>
      </c>
      <c r="I5" s="10">
        <f>SUM(G5:H5)</f>
        <v>215</v>
      </c>
      <c r="J5" s="3"/>
      <c r="K5" s="7">
        <v>61</v>
      </c>
      <c r="L5" s="10">
        <v>90</v>
      </c>
      <c r="M5" s="10">
        <v>108</v>
      </c>
      <c r="N5" s="10">
        <f>SUM(L5:M5)</f>
        <v>198</v>
      </c>
      <c r="O5" s="3"/>
      <c r="P5" s="7">
        <v>91</v>
      </c>
      <c r="Q5" s="10">
        <v>31</v>
      </c>
      <c r="R5" s="10">
        <v>84</v>
      </c>
      <c r="S5" s="10">
        <f>SUM(Q5:R5)</f>
        <v>115</v>
      </c>
      <c r="U5" s="4" t="s">
        <v>5</v>
      </c>
      <c r="V5" s="15">
        <f>SUM(B27,B33,B39,G9,G15,G21,G27,G33,G39,L9)</f>
        <v>7092</v>
      </c>
      <c r="W5" s="15">
        <f>SUM(C27,C33,C39,H9,H15,H21,H27,H33,H39,M9)</f>
        <v>6891</v>
      </c>
      <c r="X5" s="15">
        <f>SUM(V5:W5)</f>
        <v>13983</v>
      </c>
      <c r="Y5" s="2"/>
      <c r="Z5" s="4" t="s">
        <v>25</v>
      </c>
      <c r="AA5" s="10">
        <v>809</v>
      </c>
      <c r="AB5" s="10">
        <v>701</v>
      </c>
      <c r="AC5" s="10">
        <f>SUM(AA5:AB5)</f>
        <v>1510</v>
      </c>
    </row>
    <row r="6" spans="1:29" ht="15" customHeight="1" x14ac:dyDescent="0.15">
      <c r="A6" s="7">
        <v>2</v>
      </c>
      <c r="B6" s="10">
        <v>74</v>
      </c>
      <c r="C6" s="10">
        <v>62</v>
      </c>
      <c r="D6" s="10">
        <f>SUM(B6:C6)</f>
        <v>136</v>
      </c>
      <c r="E6" s="3"/>
      <c r="F6" s="7">
        <v>32</v>
      </c>
      <c r="G6" s="10">
        <v>120</v>
      </c>
      <c r="H6" s="10">
        <v>102</v>
      </c>
      <c r="I6" s="10">
        <f>SUM(G6:H6)</f>
        <v>222</v>
      </c>
      <c r="J6" s="3"/>
      <c r="K6" s="7">
        <v>62</v>
      </c>
      <c r="L6" s="10">
        <v>130</v>
      </c>
      <c r="M6" s="10">
        <v>168</v>
      </c>
      <c r="N6" s="10">
        <f>SUM(L6:M6)</f>
        <v>298</v>
      </c>
      <c r="O6" s="3"/>
      <c r="P6" s="7">
        <v>92</v>
      </c>
      <c r="Q6" s="10">
        <v>14</v>
      </c>
      <c r="R6" s="10">
        <v>69</v>
      </c>
      <c r="S6" s="10">
        <f>SUM(Q6:R6)</f>
        <v>83</v>
      </c>
      <c r="U6" s="8" t="s">
        <v>6</v>
      </c>
      <c r="V6" s="15">
        <f>SUM(L15,L21)</f>
        <v>1951</v>
      </c>
      <c r="W6" s="15">
        <f>SUM(M15,M21)</f>
        <v>2519</v>
      </c>
      <c r="X6" s="15">
        <f>SUM(V6:W6)</f>
        <v>4470</v>
      </c>
      <c r="Z6" s="26" t="s">
        <v>26</v>
      </c>
      <c r="AA6" s="10">
        <v>4106</v>
      </c>
      <c r="AB6" s="10">
        <v>4118</v>
      </c>
      <c r="AC6" s="10">
        <f>SUM(AA6:AB6)</f>
        <v>8224</v>
      </c>
    </row>
    <row r="7" spans="1:29" ht="15" customHeight="1" x14ac:dyDescent="0.15">
      <c r="A7" s="7">
        <v>3</v>
      </c>
      <c r="B7" s="10">
        <v>85</v>
      </c>
      <c r="C7" s="10">
        <v>77</v>
      </c>
      <c r="D7" s="10">
        <f>SUM(B7:C7)</f>
        <v>162</v>
      </c>
      <c r="E7" s="3"/>
      <c r="F7" s="7">
        <v>33</v>
      </c>
      <c r="G7" s="10">
        <v>109</v>
      </c>
      <c r="H7" s="10">
        <v>106</v>
      </c>
      <c r="I7" s="10">
        <f>SUM(G7:H7)</f>
        <v>215</v>
      </c>
      <c r="J7" s="3"/>
      <c r="K7" s="7">
        <v>63</v>
      </c>
      <c r="L7" s="10">
        <v>162</v>
      </c>
      <c r="M7" s="10">
        <v>218</v>
      </c>
      <c r="N7" s="10">
        <f>SUM(L7:M7)</f>
        <v>380</v>
      </c>
      <c r="O7" s="3"/>
      <c r="P7" s="7">
        <v>93</v>
      </c>
      <c r="Q7" s="10">
        <v>25</v>
      </c>
      <c r="R7" s="10">
        <v>53</v>
      </c>
      <c r="S7" s="10">
        <f>SUM(Q7:R7)</f>
        <v>78</v>
      </c>
      <c r="U7" s="4" t="s">
        <v>7</v>
      </c>
      <c r="V7" s="15">
        <f>SUM(L27,L33,L39,Q9,Q15,Q21,Q27,Q33,Q39)</f>
        <v>2152</v>
      </c>
      <c r="W7" s="15">
        <f>SUM(M27,M33,M39,R9,R15,R21,R27,R33,R39)</f>
        <v>3635</v>
      </c>
      <c r="X7" s="15">
        <f>SUM(V7:W7)</f>
        <v>5787</v>
      </c>
      <c r="Z7" s="4" t="s">
        <v>32</v>
      </c>
      <c r="AA7" s="10">
        <v>1196</v>
      </c>
      <c r="AB7" s="10">
        <v>1582</v>
      </c>
      <c r="AC7" s="10">
        <f>SUM(AA7:AB7)</f>
        <v>2778</v>
      </c>
    </row>
    <row r="8" spans="1:29" ht="15" customHeight="1" x14ac:dyDescent="0.15">
      <c r="A8" s="7">
        <v>4</v>
      </c>
      <c r="B8" s="10">
        <v>76</v>
      </c>
      <c r="C8" s="10">
        <v>80</v>
      </c>
      <c r="D8" s="10">
        <f>SUM(B8:C8)</f>
        <v>156</v>
      </c>
      <c r="E8" s="3"/>
      <c r="F8" s="7">
        <v>34</v>
      </c>
      <c r="G8" s="10">
        <v>101</v>
      </c>
      <c r="H8" s="10">
        <v>91</v>
      </c>
      <c r="I8" s="10">
        <f>SUM(G8:H8)</f>
        <v>192</v>
      </c>
      <c r="J8" s="3"/>
      <c r="K8" s="7">
        <v>64</v>
      </c>
      <c r="L8" s="10">
        <v>167</v>
      </c>
      <c r="M8" s="10">
        <v>191</v>
      </c>
      <c r="N8" s="10">
        <f>SUM(L8:M8)</f>
        <v>358</v>
      </c>
      <c r="O8" s="3"/>
      <c r="P8" s="7">
        <v>94</v>
      </c>
      <c r="Q8" s="10">
        <v>20</v>
      </c>
      <c r="R8" s="10">
        <v>48</v>
      </c>
      <c r="S8" s="10">
        <f>SUM(Q8:R8)</f>
        <v>68</v>
      </c>
      <c r="U8" s="17" t="s">
        <v>3</v>
      </c>
      <c r="V8" s="12">
        <f>SUM(V4:V7)</f>
        <v>12551</v>
      </c>
      <c r="W8" s="12">
        <f>SUM(W4:W7)</f>
        <v>14314</v>
      </c>
      <c r="X8" s="12">
        <f>SUM(X4:X7)</f>
        <v>26865</v>
      </c>
      <c r="Z8" s="4" t="s">
        <v>7</v>
      </c>
      <c r="AA8" s="10">
        <v>1273</v>
      </c>
      <c r="AB8" s="10">
        <v>2225</v>
      </c>
      <c r="AC8" s="10">
        <f>SUM(AA8:AB8)</f>
        <v>3498</v>
      </c>
    </row>
    <row r="9" spans="1:29" ht="15" customHeight="1" x14ac:dyDescent="0.15">
      <c r="A9" s="7"/>
      <c r="B9" s="11">
        <f>SUM(B4:B8)</f>
        <v>389</v>
      </c>
      <c r="C9" s="11">
        <f>SUM(C4:C8)</f>
        <v>360</v>
      </c>
      <c r="D9" s="11">
        <f>SUM(D4:D8)</f>
        <v>749</v>
      </c>
      <c r="E9" s="3"/>
      <c r="F9" s="7"/>
      <c r="G9" s="11">
        <f>SUM(G4:G8)</f>
        <v>566</v>
      </c>
      <c r="H9" s="11">
        <f>SUM(H4:H8)</f>
        <v>484</v>
      </c>
      <c r="I9" s="11">
        <f>SUM(I4:I8)</f>
        <v>1050</v>
      </c>
      <c r="J9" s="3"/>
      <c r="K9" s="7"/>
      <c r="L9" s="12">
        <f>SUM(L4:L8)</f>
        <v>750</v>
      </c>
      <c r="M9" s="12">
        <f>SUM(M4:M8)</f>
        <v>882</v>
      </c>
      <c r="N9" s="12">
        <f>SUM(N4:N8)</f>
        <v>1632</v>
      </c>
      <c r="O9" s="3"/>
      <c r="P9" s="7"/>
      <c r="Q9" s="11">
        <f>SUM(Q4:Q8)</f>
        <v>124</v>
      </c>
      <c r="R9" s="11">
        <f>SUM(R4:R8)</f>
        <v>342</v>
      </c>
      <c r="S9" s="11">
        <f>SUM(S4:S8)</f>
        <v>466</v>
      </c>
      <c r="U9" s="4" t="s">
        <v>8</v>
      </c>
      <c r="V9" s="15">
        <f>SUM(G21,G27,G33,G39,L9)</f>
        <v>4301</v>
      </c>
      <c r="W9" s="15">
        <f>SUM(H21,H27,H33,H39,M9)</f>
        <v>4245</v>
      </c>
      <c r="X9" s="18">
        <f t="shared" ref="X9:X20" si="0">SUM(V9:W9)</f>
        <v>8546</v>
      </c>
      <c r="Z9" s="9" t="s">
        <v>24</v>
      </c>
      <c r="AA9" s="11">
        <f>SUM(AA5:AA8)</f>
        <v>7384</v>
      </c>
      <c r="AB9" s="11">
        <f>SUM(AB5:AB8)</f>
        <v>8626</v>
      </c>
      <c r="AC9" s="11">
        <f>SUM(AC5:AC8)</f>
        <v>16010</v>
      </c>
    </row>
    <row r="10" spans="1:29" ht="15" customHeight="1" x14ac:dyDescent="0.15">
      <c r="A10" s="7">
        <v>5</v>
      </c>
      <c r="B10" s="10">
        <v>69</v>
      </c>
      <c r="C10" s="10">
        <v>83</v>
      </c>
      <c r="D10" s="10">
        <f>SUM(B10:C10)</f>
        <v>152</v>
      </c>
      <c r="E10" s="3"/>
      <c r="F10" s="7">
        <v>35</v>
      </c>
      <c r="G10" s="10">
        <v>111</v>
      </c>
      <c r="H10" s="10">
        <v>103</v>
      </c>
      <c r="I10" s="10">
        <f>SUM(G10:H10)</f>
        <v>214</v>
      </c>
      <c r="J10" s="3"/>
      <c r="K10" s="7">
        <v>65</v>
      </c>
      <c r="L10" s="10">
        <v>168</v>
      </c>
      <c r="M10" s="10">
        <v>245</v>
      </c>
      <c r="N10" s="10">
        <f>SUM(L10:M10)</f>
        <v>413</v>
      </c>
      <c r="O10" s="3"/>
      <c r="P10" s="7">
        <v>95</v>
      </c>
      <c r="Q10" s="10">
        <v>6</v>
      </c>
      <c r="R10" s="10">
        <v>26</v>
      </c>
      <c r="S10" s="10">
        <f>SUM(Q10:R10)</f>
        <v>32</v>
      </c>
      <c r="U10" s="4" t="s">
        <v>9</v>
      </c>
      <c r="V10" s="15">
        <f>SUM(G21,G27,G33,G39,L9,L15,L21,L27,L33,L39,Q9,Q15,Q21,Q27,Q33,Q39)</f>
        <v>8404</v>
      </c>
      <c r="W10" s="15">
        <f>SUM(H21,H27,H33,H39,M9,M15,M21,M27,M33,M39,R9,R15,R21,R27,R33,R39)</f>
        <v>10399</v>
      </c>
      <c r="X10" s="18">
        <f t="shared" si="0"/>
        <v>18803</v>
      </c>
      <c r="Z10" s="6" t="s">
        <v>28</v>
      </c>
    </row>
    <row r="11" spans="1:29" ht="15" customHeight="1" x14ac:dyDescent="0.15">
      <c r="A11" s="7">
        <v>6</v>
      </c>
      <c r="B11" s="10">
        <v>86</v>
      </c>
      <c r="C11" s="10">
        <v>99</v>
      </c>
      <c r="D11" s="10">
        <f>SUM(B11:C11)</f>
        <v>185</v>
      </c>
      <c r="E11" s="3"/>
      <c r="F11" s="7">
        <v>36</v>
      </c>
      <c r="G11" s="10">
        <v>104</v>
      </c>
      <c r="H11" s="10">
        <v>95</v>
      </c>
      <c r="I11" s="10">
        <f>SUM(G11:H11)</f>
        <v>199</v>
      </c>
      <c r="J11" s="3"/>
      <c r="K11" s="7">
        <v>66</v>
      </c>
      <c r="L11" s="10">
        <v>178</v>
      </c>
      <c r="M11" s="10">
        <v>221</v>
      </c>
      <c r="N11" s="10">
        <f>SUM(L11:M11)</f>
        <v>399</v>
      </c>
      <c r="O11" s="3"/>
      <c r="P11" s="7">
        <v>96</v>
      </c>
      <c r="Q11" s="10">
        <v>9</v>
      </c>
      <c r="R11" s="10">
        <v>22</v>
      </c>
      <c r="S11" s="10">
        <f>SUM(Q11:R11)</f>
        <v>31</v>
      </c>
      <c r="U11" s="4" t="s">
        <v>10</v>
      </c>
      <c r="V11" s="15">
        <f>SUM(,G33,G39,L9,L15,L21,L27,L33,L39,Q9,Q15,Q21,Q27,Q33,Q39)</f>
        <v>7133</v>
      </c>
      <c r="W11" s="15">
        <f>SUM(,H33,H39,M9,M15,M21,M27,M33,M39,R9,R15,R21,R27,R33,R39)</f>
        <v>9086</v>
      </c>
      <c r="X11" s="18">
        <f t="shared" si="0"/>
        <v>16219</v>
      </c>
      <c r="Z11" s="4" t="s">
        <v>21</v>
      </c>
      <c r="AA11" s="5" t="s">
        <v>22</v>
      </c>
      <c r="AB11" s="5" t="s">
        <v>23</v>
      </c>
      <c r="AC11" s="5" t="s">
        <v>24</v>
      </c>
    </row>
    <row r="12" spans="1:29" ht="15" customHeight="1" x14ac:dyDescent="0.15">
      <c r="A12" s="7">
        <v>7</v>
      </c>
      <c r="B12" s="10">
        <v>90</v>
      </c>
      <c r="C12" s="10">
        <v>94</v>
      </c>
      <c r="D12" s="10">
        <f>SUM(B12:C12)</f>
        <v>184</v>
      </c>
      <c r="E12" s="3"/>
      <c r="F12" s="7">
        <v>37</v>
      </c>
      <c r="G12" s="10">
        <v>96</v>
      </c>
      <c r="H12" s="10">
        <v>95</v>
      </c>
      <c r="I12" s="10">
        <f>SUM(G12:H12)</f>
        <v>191</v>
      </c>
      <c r="J12" s="3"/>
      <c r="K12" s="7">
        <v>67</v>
      </c>
      <c r="L12" s="10">
        <v>166</v>
      </c>
      <c r="M12" s="10">
        <v>237</v>
      </c>
      <c r="N12" s="10">
        <f>SUM(L12:M12)</f>
        <v>403</v>
      </c>
      <c r="O12" s="3"/>
      <c r="P12" s="7">
        <v>97</v>
      </c>
      <c r="Q12" s="10">
        <v>8</v>
      </c>
      <c r="R12" s="10">
        <v>17</v>
      </c>
      <c r="S12" s="10">
        <f>SUM(Q12:R12)</f>
        <v>25</v>
      </c>
      <c r="U12" s="4" t="s">
        <v>11</v>
      </c>
      <c r="V12" s="15">
        <f>SUM(L9,L15,L21,L27,L33,L39,Q9,Q15,Q21,Q27,Q33,Q39)</f>
        <v>4853</v>
      </c>
      <c r="W12" s="15">
        <f>SUM(M9,M15,M21,M27,M33,M39,R9,R15,R21,R27,R33,R39)</f>
        <v>7036</v>
      </c>
      <c r="X12" s="18">
        <f t="shared" si="0"/>
        <v>11889</v>
      </c>
      <c r="Z12" s="4" t="s">
        <v>25</v>
      </c>
      <c r="AA12" s="10">
        <v>161</v>
      </c>
      <c r="AB12" s="10">
        <v>202</v>
      </c>
      <c r="AC12" s="10">
        <f>SUM(AA12:AB12)</f>
        <v>363</v>
      </c>
    </row>
    <row r="13" spans="1:29" ht="15" customHeight="1" x14ac:dyDescent="0.15">
      <c r="A13" s="7">
        <v>8</v>
      </c>
      <c r="B13" s="10">
        <v>79</v>
      </c>
      <c r="C13" s="10">
        <v>68</v>
      </c>
      <c r="D13" s="10">
        <f>SUM(B13:C13)</f>
        <v>147</v>
      </c>
      <c r="E13" s="3"/>
      <c r="F13" s="7">
        <v>38</v>
      </c>
      <c r="G13" s="10">
        <v>95</v>
      </c>
      <c r="H13" s="10">
        <v>105</v>
      </c>
      <c r="I13" s="10">
        <f>SUM(G13:H13)</f>
        <v>200</v>
      </c>
      <c r="J13" s="3"/>
      <c r="K13" s="7">
        <v>68</v>
      </c>
      <c r="L13" s="10">
        <v>146</v>
      </c>
      <c r="M13" s="10">
        <v>212</v>
      </c>
      <c r="N13" s="10">
        <f>SUM(L13:M13)</f>
        <v>358</v>
      </c>
      <c r="O13" s="3"/>
      <c r="P13" s="7">
        <v>98</v>
      </c>
      <c r="Q13" s="10">
        <v>2</v>
      </c>
      <c r="R13" s="10">
        <v>14</v>
      </c>
      <c r="S13" s="10">
        <f>SUM(Q13:R13)</f>
        <v>16</v>
      </c>
      <c r="U13" s="9" t="s">
        <v>12</v>
      </c>
      <c r="V13" s="12">
        <f>SUM(L15,L21,L27,L33,L39,Q9,Q15,Q21,Q27,Q33,Q39)</f>
        <v>4103</v>
      </c>
      <c r="W13" s="12">
        <f>SUM(M15,M21,M27,M33,M39,R9,R15,R21,R27,R33,R39)</f>
        <v>6154</v>
      </c>
      <c r="X13" s="12">
        <f t="shared" si="0"/>
        <v>10257</v>
      </c>
      <c r="Z13" s="26" t="s">
        <v>26</v>
      </c>
      <c r="AA13" s="10">
        <v>921</v>
      </c>
      <c r="AB13" s="10">
        <v>915</v>
      </c>
      <c r="AC13" s="10">
        <f>SUM(AA13:AB13)</f>
        <v>1836</v>
      </c>
    </row>
    <row r="14" spans="1:29" ht="15" customHeight="1" x14ac:dyDescent="0.15">
      <c r="A14" s="7">
        <v>9</v>
      </c>
      <c r="B14" s="10">
        <v>92</v>
      </c>
      <c r="C14" s="10">
        <v>88</v>
      </c>
      <c r="D14" s="10">
        <f>SUM(B14:C14)</f>
        <v>180</v>
      </c>
      <c r="E14" s="3"/>
      <c r="F14" s="7">
        <v>39</v>
      </c>
      <c r="G14" s="10">
        <v>93</v>
      </c>
      <c r="H14" s="10">
        <v>125</v>
      </c>
      <c r="I14" s="10">
        <f>SUM(G14:H14)</f>
        <v>218</v>
      </c>
      <c r="J14" s="3"/>
      <c r="K14" s="7">
        <v>69</v>
      </c>
      <c r="L14" s="10">
        <v>229</v>
      </c>
      <c r="M14" s="10">
        <v>232</v>
      </c>
      <c r="N14" s="10">
        <f>SUM(L14:M14)</f>
        <v>461</v>
      </c>
      <c r="O14" s="3"/>
      <c r="P14" s="7">
        <v>99</v>
      </c>
      <c r="Q14" s="10">
        <v>3</v>
      </c>
      <c r="R14" s="10">
        <v>8</v>
      </c>
      <c r="S14" s="10">
        <f>SUM(Q14:R14)</f>
        <v>11</v>
      </c>
      <c r="U14" s="4" t="s">
        <v>13</v>
      </c>
      <c r="V14" s="15">
        <f>SUM(L21,L27,L33,L39,Q9,Q15,Q21,Q27,Q33,Q39)</f>
        <v>3216</v>
      </c>
      <c r="W14" s="15">
        <f>SUM(M21,M27,M33,M39,R9,R15,R21,R27,R33,R39)</f>
        <v>5007</v>
      </c>
      <c r="X14" s="18">
        <f t="shared" si="0"/>
        <v>8223</v>
      </c>
      <c r="Z14" s="4" t="s">
        <v>31</v>
      </c>
      <c r="AA14" s="10">
        <v>256</v>
      </c>
      <c r="AB14" s="10">
        <v>307</v>
      </c>
      <c r="AC14" s="10">
        <f>SUM(AA14:AB14)</f>
        <v>563</v>
      </c>
    </row>
    <row r="15" spans="1:29" ht="15" customHeight="1" x14ac:dyDescent="0.15">
      <c r="A15" s="7"/>
      <c r="B15" s="11">
        <f>SUM(B10:B14)</f>
        <v>416</v>
      </c>
      <c r="C15" s="11">
        <f>SUM(C10:C14)</f>
        <v>432</v>
      </c>
      <c r="D15" s="11">
        <f>SUM(D10:D14)</f>
        <v>848</v>
      </c>
      <c r="E15" s="3"/>
      <c r="F15" s="7"/>
      <c r="G15" s="11">
        <f>SUM(G10:G14)</f>
        <v>499</v>
      </c>
      <c r="H15" s="11">
        <f>SUM(H10:H14)</f>
        <v>523</v>
      </c>
      <c r="I15" s="11">
        <f>SUM(I10:I14)</f>
        <v>1022</v>
      </c>
      <c r="J15" s="3"/>
      <c r="K15" s="7"/>
      <c r="L15" s="11">
        <f>SUM(L10:L14)</f>
        <v>887</v>
      </c>
      <c r="M15" s="11">
        <f>SUM(M10:M14)</f>
        <v>1147</v>
      </c>
      <c r="N15" s="11">
        <f>SUM(N10:N14)</f>
        <v>2034</v>
      </c>
      <c r="O15" s="3"/>
      <c r="P15" s="7"/>
      <c r="Q15" s="11">
        <f>SUM(Q10:Q14)</f>
        <v>28</v>
      </c>
      <c r="R15" s="11">
        <f>SUM(R10:R14)</f>
        <v>87</v>
      </c>
      <c r="S15" s="11">
        <f>SUM(S10:S14)</f>
        <v>115</v>
      </c>
      <c r="U15" s="4" t="s">
        <v>14</v>
      </c>
      <c r="V15" s="15">
        <f>SUM(L27,L33,L39,Q9,Q15,Q21,Q27,Q33,Q39)</f>
        <v>2152</v>
      </c>
      <c r="W15" s="15">
        <f>SUM(M27,M33,M39,R9,R15,R21,R27,R33,R39)</f>
        <v>3635</v>
      </c>
      <c r="X15" s="18">
        <f t="shared" si="0"/>
        <v>5787</v>
      </c>
      <c r="Z15" s="4" t="s">
        <v>7</v>
      </c>
      <c r="AA15" s="10">
        <v>261</v>
      </c>
      <c r="AB15" s="10">
        <v>424</v>
      </c>
      <c r="AC15" s="10">
        <f>SUM(AA15:AB15)</f>
        <v>685</v>
      </c>
    </row>
    <row r="16" spans="1:29" ht="15" customHeight="1" x14ac:dyDescent="0.15">
      <c r="A16" s="7">
        <v>10</v>
      </c>
      <c r="B16" s="10">
        <v>95</v>
      </c>
      <c r="C16" s="10">
        <v>93</v>
      </c>
      <c r="D16" s="10">
        <f>SUM(B16:C16)</f>
        <v>188</v>
      </c>
      <c r="E16" s="3"/>
      <c r="F16" s="7">
        <v>40</v>
      </c>
      <c r="G16" s="10">
        <v>91</v>
      </c>
      <c r="H16" s="10">
        <v>102</v>
      </c>
      <c r="I16" s="10">
        <f>SUM(G16:H16)</f>
        <v>193</v>
      </c>
      <c r="J16" s="3"/>
      <c r="K16" s="7">
        <v>70</v>
      </c>
      <c r="L16" s="10">
        <v>205</v>
      </c>
      <c r="M16" s="10">
        <v>270</v>
      </c>
      <c r="N16" s="10">
        <f>SUM(L16:M16)</f>
        <v>475</v>
      </c>
      <c r="O16" s="3"/>
      <c r="P16" s="7">
        <v>100</v>
      </c>
      <c r="Q16" s="10">
        <v>1</v>
      </c>
      <c r="R16" s="10">
        <v>8</v>
      </c>
      <c r="S16" s="10">
        <f>SUM(Q16:R16)</f>
        <v>9</v>
      </c>
      <c r="U16" s="4" t="s">
        <v>15</v>
      </c>
      <c r="V16" s="15">
        <f>SUM(L33,L39,Q9,Q15,Q21,Q27,Q33,Q39)</f>
        <v>1137</v>
      </c>
      <c r="W16" s="15">
        <f>SUM(M33,M39,R9,R15,R21,R27,R33,R39)</f>
        <v>2259</v>
      </c>
      <c r="X16" s="18">
        <f t="shared" si="0"/>
        <v>3396</v>
      </c>
      <c r="Z16" s="9" t="s">
        <v>24</v>
      </c>
      <c r="AA16" s="11">
        <f>SUM(AA12:AA15)</f>
        <v>1599</v>
      </c>
      <c r="AB16" s="11">
        <f>SUM(AB12:AB15)</f>
        <v>1848</v>
      </c>
      <c r="AC16" s="11">
        <f>SUM(AC12:AC15)</f>
        <v>3447</v>
      </c>
    </row>
    <row r="17" spans="1:29" ht="15" customHeight="1" x14ac:dyDescent="0.15">
      <c r="A17" s="7">
        <v>11</v>
      </c>
      <c r="B17" s="10">
        <v>94</v>
      </c>
      <c r="C17" s="10">
        <v>88</v>
      </c>
      <c r="D17" s="10">
        <f>SUM(B17:C17)</f>
        <v>182</v>
      </c>
      <c r="E17" s="3"/>
      <c r="F17" s="7">
        <v>41</v>
      </c>
      <c r="G17" s="10">
        <v>90</v>
      </c>
      <c r="H17" s="10">
        <v>78</v>
      </c>
      <c r="I17" s="10">
        <f>SUM(G17:H17)</f>
        <v>168</v>
      </c>
      <c r="J17" s="3"/>
      <c r="K17" s="7">
        <v>71</v>
      </c>
      <c r="L17" s="10">
        <v>204</v>
      </c>
      <c r="M17" s="10">
        <v>260</v>
      </c>
      <c r="N17" s="10">
        <f>SUM(L17:M17)</f>
        <v>464</v>
      </c>
      <c r="O17" s="3"/>
      <c r="P17" s="7">
        <v>101</v>
      </c>
      <c r="Q17" s="10">
        <v>0</v>
      </c>
      <c r="R17" s="10">
        <v>1</v>
      </c>
      <c r="S17" s="10">
        <f>SUM(Q17:R17)</f>
        <v>1</v>
      </c>
      <c r="U17" s="4" t="s">
        <v>16</v>
      </c>
      <c r="V17" s="15">
        <f>SUM(L39,Q9,Q15,Q21,Q27,Q33,Q39)</f>
        <v>481</v>
      </c>
      <c r="W17" s="15">
        <f>SUM(M39,R9,R15,R21,R27,R33,R39)</f>
        <v>1112</v>
      </c>
      <c r="X17" s="18">
        <f t="shared" si="0"/>
        <v>1593</v>
      </c>
      <c r="Z17" s="6" t="s">
        <v>29</v>
      </c>
    </row>
    <row r="18" spans="1:29" ht="15" customHeight="1" x14ac:dyDescent="0.15">
      <c r="A18" s="7">
        <v>12</v>
      </c>
      <c r="B18" s="10">
        <v>119</v>
      </c>
      <c r="C18" s="10">
        <v>103</v>
      </c>
      <c r="D18" s="10">
        <f>SUM(B18:C18)</f>
        <v>222</v>
      </c>
      <c r="E18" s="3"/>
      <c r="F18" s="7">
        <v>42</v>
      </c>
      <c r="G18" s="10">
        <v>102</v>
      </c>
      <c r="H18" s="10">
        <v>119</v>
      </c>
      <c r="I18" s="10">
        <f>SUM(G18:H18)</f>
        <v>221</v>
      </c>
      <c r="J18" s="3"/>
      <c r="K18" s="7">
        <v>72</v>
      </c>
      <c r="L18" s="10">
        <v>192</v>
      </c>
      <c r="M18" s="10">
        <v>273</v>
      </c>
      <c r="N18" s="13">
        <f>SUM(L18:M18)</f>
        <v>465</v>
      </c>
      <c r="O18" s="3"/>
      <c r="P18" s="7">
        <v>102</v>
      </c>
      <c r="Q18" s="10">
        <v>0</v>
      </c>
      <c r="R18" s="10">
        <v>3</v>
      </c>
      <c r="S18" s="10">
        <f>SUM(Q18:R18)</f>
        <v>3</v>
      </c>
      <c r="U18" s="4" t="s">
        <v>17</v>
      </c>
      <c r="V18" s="15">
        <f>SUM(Q9,Q15,Q21,Q27,Q33,Q39)</f>
        <v>153</v>
      </c>
      <c r="W18" s="15">
        <f>SUM(R9,R15,R21,R27,R33,R39)</f>
        <v>448</v>
      </c>
      <c r="X18" s="18">
        <f t="shared" si="0"/>
        <v>601</v>
      </c>
      <c r="Z18" s="4" t="s">
        <v>21</v>
      </c>
      <c r="AA18" s="5" t="s">
        <v>22</v>
      </c>
      <c r="AB18" s="5" t="s">
        <v>23</v>
      </c>
      <c r="AC18" s="5" t="s">
        <v>24</v>
      </c>
    </row>
    <row r="19" spans="1:29" ht="15" customHeight="1" x14ac:dyDescent="0.15">
      <c r="A19" s="7">
        <v>13</v>
      </c>
      <c r="B19" s="10">
        <v>148</v>
      </c>
      <c r="C19" s="10">
        <v>87</v>
      </c>
      <c r="D19" s="10">
        <f>SUM(B19:C19)</f>
        <v>235</v>
      </c>
      <c r="E19" s="3"/>
      <c r="F19" s="7">
        <v>43</v>
      </c>
      <c r="G19" s="10">
        <v>109</v>
      </c>
      <c r="H19" s="10">
        <v>123</v>
      </c>
      <c r="I19" s="10">
        <f>SUM(G19:H19)</f>
        <v>232</v>
      </c>
      <c r="J19" s="3"/>
      <c r="K19" s="7">
        <v>73</v>
      </c>
      <c r="L19" s="10">
        <v>215</v>
      </c>
      <c r="M19" s="10">
        <v>299</v>
      </c>
      <c r="N19" s="10">
        <f>SUM(L19:M19)</f>
        <v>514</v>
      </c>
      <c r="O19" s="3"/>
      <c r="P19" s="7">
        <v>103</v>
      </c>
      <c r="Q19" s="10">
        <v>0</v>
      </c>
      <c r="R19" s="10">
        <v>4</v>
      </c>
      <c r="S19" s="10">
        <f>SUM(Q19:R19)</f>
        <v>4</v>
      </c>
      <c r="U19" s="4" t="s">
        <v>18</v>
      </c>
      <c r="V19" s="15">
        <f>SUM(Q15,Q21,Q27,Q33,Q39)</f>
        <v>29</v>
      </c>
      <c r="W19" s="15">
        <f>SUM(R15,R21,R27,R33,R39)</f>
        <v>106</v>
      </c>
      <c r="X19" s="18">
        <f t="shared" si="0"/>
        <v>135</v>
      </c>
      <c r="Z19" s="4" t="s">
        <v>25</v>
      </c>
      <c r="AA19" s="10">
        <v>247</v>
      </c>
      <c r="AB19" s="10">
        <v>251</v>
      </c>
      <c r="AC19" s="10">
        <f>SUM(AA19:AB19)</f>
        <v>498</v>
      </c>
    </row>
    <row r="20" spans="1:29" ht="15" customHeight="1" x14ac:dyDescent="0.15">
      <c r="A20" s="7">
        <v>14</v>
      </c>
      <c r="B20" s="10">
        <v>95</v>
      </c>
      <c r="C20" s="10">
        <v>106</v>
      </c>
      <c r="D20" s="10">
        <f>SUM(B20:C20)</f>
        <v>201</v>
      </c>
      <c r="E20" s="3"/>
      <c r="F20" s="7">
        <v>44</v>
      </c>
      <c r="G20" s="10">
        <v>121</v>
      </c>
      <c r="H20" s="10">
        <v>116</v>
      </c>
      <c r="I20" s="10">
        <f>SUM(G20:H20)</f>
        <v>237</v>
      </c>
      <c r="J20" s="3"/>
      <c r="K20" s="7">
        <v>74</v>
      </c>
      <c r="L20" s="10">
        <v>248</v>
      </c>
      <c r="M20" s="10">
        <v>270</v>
      </c>
      <c r="N20" s="10">
        <f>SUM(L20:M20)</f>
        <v>518</v>
      </c>
      <c r="O20" s="3"/>
      <c r="P20" s="7">
        <v>104</v>
      </c>
      <c r="Q20" s="10">
        <v>0</v>
      </c>
      <c r="R20" s="10">
        <v>0</v>
      </c>
      <c r="S20" s="10">
        <f>SUM(Q20:R20)</f>
        <v>0</v>
      </c>
      <c r="U20" s="4" t="s">
        <v>19</v>
      </c>
      <c r="V20" s="15">
        <f>SUM(Q21,Q27,Q33,Q39)</f>
        <v>1</v>
      </c>
      <c r="W20" s="15">
        <f>SUM(R21,R27,R33,R39)</f>
        <v>19</v>
      </c>
      <c r="X20" s="18">
        <f t="shared" si="0"/>
        <v>20</v>
      </c>
      <c r="Z20" s="26" t="s">
        <v>26</v>
      </c>
      <c r="AA20" s="10">
        <v>1324</v>
      </c>
      <c r="AB20" s="10">
        <v>1192</v>
      </c>
      <c r="AC20" s="10">
        <f>SUM(AA20:AB20)</f>
        <v>2516</v>
      </c>
    </row>
    <row r="21" spans="1:29" ht="15" customHeight="1" x14ac:dyDescent="0.15">
      <c r="A21" s="7"/>
      <c r="B21" s="11">
        <f>SUM(B16:B20)</f>
        <v>551</v>
      </c>
      <c r="C21" s="11">
        <f>SUM(C16:C20)</f>
        <v>477</v>
      </c>
      <c r="D21" s="11">
        <f>SUM(D16:D20)</f>
        <v>1028</v>
      </c>
      <c r="E21" s="3"/>
      <c r="F21" s="7"/>
      <c r="G21" s="11">
        <f>SUM(G16:G20)</f>
        <v>513</v>
      </c>
      <c r="H21" s="11">
        <f>SUM(H16:H20)</f>
        <v>538</v>
      </c>
      <c r="I21" s="11">
        <f>SUM(I16:I20)</f>
        <v>1051</v>
      </c>
      <c r="J21" s="3"/>
      <c r="K21" s="7"/>
      <c r="L21" s="12">
        <f>SUM(L16:L20)</f>
        <v>1064</v>
      </c>
      <c r="M21" s="12">
        <f>SUM(M16:M20)</f>
        <v>1372</v>
      </c>
      <c r="N21" s="12">
        <f>SUM(N16:N20)</f>
        <v>2436</v>
      </c>
      <c r="O21" s="24"/>
      <c r="P21" s="7"/>
      <c r="Q21" s="11">
        <f>SUM(Q16:Q20)</f>
        <v>1</v>
      </c>
      <c r="R21" s="11">
        <f>SUM(R16:R20)</f>
        <v>16</v>
      </c>
      <c r="S21" s="11">
        <f>SUM(S16:S20)</f>
        <v>17</v>
      </c>
      <c r="Z21" s="4" t="s">
        <v>31</v>
      </c>
      <c r="AA21" s="10">
        <v>309</v>
      </c>
      <c r="AB21" s="10">
        <v>401</v>
      </c>
      <c r="AC21" s="10">
        <f>SUM(AA21:AB21)</f>
        <v>710</v>
      </c>
    </row>
    <row r="22" spans="1:29" ht="15" customHeight="1" x14ac:dyDescent="0.15">
      <c r="A22" s="7">
        <v>15</v>
      </c>
      <c r="B22" s="10">
        <v>130</v>
      </c>
      <c r="C22" s="10">
        <v>112</v>
      </c>
      <c r="D22" s="10">
        <f>SUM(B22:C22)</f>
        <v>242</v>
      </c>
      <c r="E22" s="3"/>
      <c r="F22" s="7">
        <v>45</v>
      </c>
      <c r="G22" s="10">
        <v>135</v>
      </c>
      <c r="H22" s="10">
        <v>132</v>
      </c>
      <c r="I22" s="10">
        <f>SUM(G22:H22)</f>
        <v>267</v>
      </c>
      <c r="J22" s="3"/>
      <c r="K22" s="7">
        <v>75</v>
      </c>
      <c r="L22" s="10">
        <v>206</v>
      </c>
      <c r="M22" s="10">
        <v>291</v>
      </c>
      <c r="N22" s="10">
        <f>SUM(L22:M22)</f>
        <v>497</v>
      </c>
      <c r="O22" s="3"/>
      <c r="P22" s="7">
        <v>105</v>
      </c>
      <c r="Q22" s="10">
        <v>0</v>
      </c>
      <c r="R22" s="10">
        <v>1</v>
      </c>
      <c r="S22" s="10">
        <f>SUM(Q22:R22)</f>
        <v>1</v>
      </c>
      <c r="U22" s="4" t="s">
        <v>0</v>
      </c>
      <c r="V22" s="5" t="s">
        <v>1</v>
      </c>
      <c r="W22" s="5" t="s">
        <v>2</v>
      </c>
      <c r="X22" s="5" t="s">
        <v>3</v>
      </c>
      <c r="Z22" s="4" t="s">
        <v>7</v>
      </c>
      <c r="AA22" s="10">
        <v>372</v>
      </c>
      <c r="AB22" s="10">
        <v>594</v>
      </c>
      <c r="AC22" s="10">
        <f>SUM(AA22:AB22)</f>
        <v>966</v>
      </c>
    </row>
    <row r="23" spans="1:29" ht="15" customHeight="1" x14ac:dyDescent="0.15">
      <c r="A23" s="7">
        <v>16</v>
      </c>
      <c r="B23" s="10">
        <v>148</v>
      </c>
      <c r="C23" s="10">
        <v>111</v>
      </c>
      <c r="D23" s="10">
        <f>SUM(B23:C23)</f>
        <v>259</v>
      </c>
      <c r="E23" s="3"/>
      <c r="F23" s="7">
        <v>46</v>
      </c>
      <c r="G23" s="10">
        <v>138</v>
      </c>
      <c r="H23" s="10">
        <v>157</v>
      </c>
      <c r="I23" s="10">
        <f>SUM(G23:H23)</f>
        <v>295</v>
      </c>
      <c r="J23" s="3"/>
      <c r="K23" s="7">
        <v>76</v>
      </c>
      <c r="L23" s="10">
        <v>222</v>
      </c>
      <c r="M23" s="10">
        <v>320</v>
      </c>
      <c r="N23" s="10">
        <f>SUM(L23:M23)</f>
        <v>542</v>
      </c>
      <c r="O23" s="3"/>
      <c r="P23" s="7">
        <v>106</v>
      </c>
      <c r="Q23" s="10">
        <v>0</v>
      </c>
      <c r="R23" s="10">
        <v>0</v>
      </c>
      <c r="S23" s="10">
        <f>SUM(Q23:R23)</f>
        <v>0</v>
      </c>
      <c r="U23" s="4" t="s">
        <v>4</v>
      </c>
      <c r="V23" s="19">
        <f>V4/$V$8*100</f>
        <v>10.803920006373994</v>
      </c>
      <c r="W23" s="19">
        <f>W4/$W$8*100</f>
        <v>8.8654464160961304</v>
      </c>
      <c r="X23" s="19">
        <f>X4/$X$8*100</f>
        <v>9.7710776102735899</v>
      </c>
      <c r="Z23" s="9" t="s">
        <v>24</v>
      </c>
      <c r="AA23" s="11">
        <f>SUM(AA19:AA22)</f>
        <v>2252</v>
      </c>
      <c r="AB23" s="11">
        <f>SUM(AB19:AB22)</f>
        <v>2438</v>
      </c>
      <c r="AC23" s="11">
        <f>SUM(AC19:AC22)</f>
        <v>4690</v>
      </c>
    </row>
    <row r="24" spans="1:29" ht="15" customHeight="1" x14ac:dyDescent="0.15">
      <c r="A24" s="7">
        <v>17</v>
      </c>
      <c r="B24" s="10">
        <v>140</v>
      </c>
      <c r="C24" s="10">
        <v>90</v>
      </c>
      <c r="D24" s="10">
        <f>SUM(B24:C24)</f>
        <v>230</v>
      </c>
      <c r="E24" s="3"/>
      <c r="F24" s="7">
        <v>47</v>
      </c>
      <c r="G24" s="10">
        <v>149</v>
      </c>
      <c r="H24" s="10">
        <v>149</v>
      </c>
      <c r="I24" s="10">
        <f>SUM(G24:H24)</f>
        <v>298</v>
      </c>
      <c r="J24" s="3"/>
      <c r="K24" s="7">
        <v>77</v>
      </c>
      <c r="L24" s="10">
        <v>197</v>
      </c>
      <c r="M24" s="10">
        <v>250</v>
      </c>
      <c r="N24" s="10">
        <f>SUM(L24:M24)</f>
        <v>447</v>
      </c>
      <c r="O24" s="3"/>
      <c r="P24" s="7">
        <v>107</v>
      </c>
      <c r="Q24" s="10">
        <v>0</v>
      </c>
      <c r="R24" s="10">
        <v>1</v>
      </c>
      <c r="S24" s="10">
        <f>SUM(Q24:R24)</f>
        <v>1</v>
      </c>
      <c r="U24" s="4" t="s">
        <v>5</v>
      </c>
      <c r="V24" s="19">
        <f>V5/$V$8*100</f>
        <v>56.505457732451603</v>
      </c>
      <c r="W24" s="19">
        <f>W5/$W$8*100</f>
        <v>48.141679474640213</v>
      </c>
      <c r="X24" s="19">
        <f>X5/$X$8*100</f>
        <v>52.049134561697372</v>
      </c>
      <c r="Z24" s="6" t="s">
        <v>30</v>
      </c>
    </row>
    <row r="25" spans="1:29" ht="15" customHeight="1" x14ac:dyDescent="0.15">
      <c r="A25" s="7">
        <v>18</v>
      </c>
      <c r="B25" s="10">
        <v>111</v>
      </c>
      <c r="C25" s="10">
        <v>122</v>
      </c>
      <c r="D25" s="10">
        <f>SUM(B25:C25)</f>
        <v>233</v>
      </c>
      <c r="E25" s="3"/>
      <c r="F25" s="7">
        <v>48</v>
      </c>
      <c r="G25" s="10">
        <v>181</v>
      </c>
      <c r="H25" s="10">
        <v>170</v>
      </c>
      <c r="I25" s="10">
        <f>SUM(G25:H25)</f>
        <v>351</v>
      </c>
      <c r="J25" s="3"/>
      <c r="K25" s="7">
        <v>78</v>
      </c>
      <c r="L25" s="10">
        <v>204</v>
      </c>
      <c r="M25" s="10">
        <v>270</v>
      </c>
      <c r="N25" s="10">
        <f>SUM(L25:M25)</f>
        <v>474</v>
      </c>
      <c r="O25" s="3"/>
      <c r="P25" s="7">
        <v>108</v>
      </c>
      <c r="Q25" s="10">
        <v>0</v>
      </c>
      <c r="R25" s="10">
        <v>0</v>
      </c>
      <c r="S25" s="10">
        <f>SUM(Q25:R25)</f>
        <v>0</v>
      </c>
      <c r="U25" s="8" t="s">
        <v>6</v>
      </c>
      <c r="V25" s="19">
        <f>V6/$V$8*100</f>
        <v>15.544578121265237</v>
      </c>
      <c r="W25" s="19">
        <f>W6/$W$8*100</f>
        <v>17.598155651809417</v>
      </c>
      <c r="X25" s="19">
        <f>X6/$X$8*100</f>
        <v>16.638749302065886</v>
      </c>
      <c r="Z25" s="4" t="s">
        <v>21</v>
      </c>
      <c r="AA25" s="5" t="s">
        <v>22</v>
      </c>
      <c r="AB25" s="5" t="s">
        <v>23</v>
      </c>
      <c r="AC25" s="5" t="s">
        <v>24</v>
      </c>
    </row>
    <row r="26" spans="1:29" ht="15" customHeight="1" x14ac:dyDescent="0.15">
      <c r="A26" s="7">
        <v>19</v>
      </c>
      <c r="B26" s="10">
        <v>109</v>
      </c>
      <c r="C26" s="10">
        <v>127</v>
      </c>
      <c r="D26" s="10">
        <f>SUM(B26:C26)</f>
        <v>236</v>
      </c>
      <c r="E26" s="3"/>
      <c r="F26" s="7">
        <v>49</v>
      </c>
      <c r="G26" s="10">
        <v>155</v>
      </c>
      <c r="H26" s="10">
        <v>167</v>
      </c>
      <c r="I26" s="10">
        <f>SUM(G26:H26)</f>
        <v>322</v>
      </c>
      <c r="J26" s="3"/>
      <c r="K26" s="7">
        <v>79</v>
      </c>
      <c r="L26" s="10">
        <v>186</v>
      </c>
      <c r="M26" s="10">
        <v>245</v>
      </c>
      <c r="N26" s="10">
        <f>SUM(L26:M26)</f>
        <v>431</v>
      </c>
      <c r="O26" s="3"/>
      <c r="P26" s="7">
        <v>109</v>
      </c>
      <c r="Q26" s="10">
        <v>0</v>
      </c>
      <c r="R26" s="10">
        <v>1</v>
      </c>
      <c r="S26" s="10">
        <f>SUM(Q26:R26)</f>
        <v>1</v>
      </c>
      <c r="U26" s="4" t="s">
        <v>7</v>
      </c>
      <c r="V26" s="19">
        <f>V7/$V$8*100</f>
        <v>17.146044139909169</v>
      </c>
      <c r="W26" s="19">
        <f>W7/$W$8*100</f>
        <v>25.394718457454239</v>
      </c>
      <c r="X26" s="19">
        <f>X7/$X$8*100</f>
        <v>21.541038525963149</v>
      </c>
      <c r="Z26" s="4" t="s">
        <v>25</v>
      </c>
      <c r="AA26" s="10">
        <v>139</v>
      </c>
      <c r="AB26" s="10">
        <v>115</v>
      </c>
      <c r="AC26" s="10">
        <f>SUM(AA26:AB26)</f>
        <v>254</v>
      </c>
    </row>
    <row r="27" spans="1:29" ht="15" customHeight="1" x14ac:dyDescent="0.15">
      <c r="A27" s="7"/>
      <c r="B27" s="11">
        <f>SUM(B22:B26)</f>
        <v>638</v>
      </c>
      <c r="C27" s="11">
        <f>SUM(C22:C26)</f>
        <v>562</v>
      </c>
      <c r="D27" s="11">
        <f>SUM(D22:D26)</f>
        <v>1200</v>
      </c>
      <c r="E27" s="3"/>
      <c r="F27" s="7"/>
      <c r="G27" s="11">
        <f>SUM(G22:G26)</f>
        <v>758</v>
      </c>
      <c r="H27" s="11">
        <f>SUM(H22:H26)</f>
        <v>775</v>
      </c>
      <c r="I27" s="11">
        <f>SUM(I22:I26)</f>
        <v>1533</v>
      </c>
      <c r="J27" s="3"/>
      <c r="K27" s="7"/>
      <c r="L27" s="11">
        <f>SUM(L22:L26)</f>
        <v>1015</v>
      </c>
      <c r="M27" s="11">
        <f>SUM(M22:M26)</f>
        <v>1376</v>
      </c>
      <c r="N27" s="11">
        <f>SUM(N22:N26)</f>
        <v>2391</v>
      </c>
      <c r="O27" s="3"/>
      <c r="P27" s="7"/>
      <c r="Q27" s="12">
        <f>SUM(Q22:Q26)</f>
        <v>0</v>
      </c>
      <c r="R27" s="12">
        <f>SUM(R22:R26)</f>
        <v>3</v>
      </c>
      <c r="S27" s="12">
        <f>SUM(S22:S26)</f>
        <v>3</v>
      </c>
      <c r="U27" s="17" t="s">
        <v>3</v>
      </c>
      <c r="V27" s="20">
        <f>SUM(V23:V26)</f>
        <v>100</v>
      </c>
      <c r="W27" s="20">
        <f>SUM(W23:W26)</f>
        <v>100</v>
      </c>
      <c r="X27" s="20">
        <f>SUM(X23:X26)</f>
        <v>100</v>
      </c>
      <c r="Z27" s="26" t="s">
        <v>26</v>
      </c>
      <c r="AA27" s="10">
        <v>741</v>
      </c>
      <c r="AB27" s="10">
        <v>666</v>
      </c>
      <c r="AC27" s="10">
        <f>SUM(AA27:AB27)</f>
        <v>1407</v>
      </c>
    </row>
    <row r="28" spans="1:29" ht="15" customHeight="1" x14ac:dyDescent="0.15">
      <c r="A28" s="7">
        <v>20</v>
      </c>
      <c r="B28" s="10">
        <v>100</v>
      </c>
      <c r="C28" s="10">
        <v>126</v>
      </c>
      <c r="D28" s="10">
        <f>SUM(B28:C28)</f>
        <v>226</v>
      </c>
      <c r="E28" s="3"/>
      <c r="F28" s="7">
        <v>50</v>
      </c>
      <c r="G28" s="10">
        <v>175</v>
      </c>
      <c r="H28" s="10">
        <v>159</v>
      </c>
      <c r="I28" s="10">
        <f>SUM(G28:H28)</f>
        <v>334</v>
      </c>
      <c r="J28" s="3"/>
      <c r="K28" s="7">
        <v>80</v>
      </c>
      <c r="L28" s="10">
        <v>157</v>
      </c>
      <c r="M28" s="10">
        <v>243</v>
      </c>
      <c r="N28" s="10">
        <f>SUM(L28:M28)</f>
        <v>400</v>
      </c>
      <c r="O28" s="3"/>
      <c r="P28" s="7">
        <v>110</v>
      </c>
      <c r="Q28" s="14">
        <v>0</v>
      </c>
      <c r="R28" s="14">
        <v>0</v>
      </c>
      <c r="S28" s="15">
        <f>SUM(Q28:R28)</f>
        <v>0</v>
      </c>
      <c r="U28" s="4" t="s">
        <v>8</v>
      </c>
      <c r="V28" s="19">
        <f t="shared" ref="V28:V39" si="1">V9/$V$8*100</f>
        <v>34.268185801928134</v>
      </c>
      <c r="W28" s="19">
        <f t="shared" ref="W28:W39" si="2">W9/$W$8*100</f>
        <v>29.656280564482323</v>
      </c>
      <c r="X28" s="19">
        <f t="shared" ref="X28:X39" si="3">X9/$X$8*100</f>
        <v>31.810906383770703</v>
      </c>
      <c r="Z28" s="4" t="s">
        <v>32</v>
      </c>
      <c r="AA28" s="10">
        <v>190</v>
      </c>
      <c r="AB28" s="10">
        <v>229</v>
      </c>
      <c r="AC28" s="10">
        <f>SUM(AA28:AB28)</f>
        <v>419</v>
      </c>
    </row>
    <row r="29" spans="1:29" ht="15" customHeight="1" x14ac:dyDescent="0.15">
      <c r="A29" s="7">
        <v>21</v>
      </c>
      <c r="B29" s="10">
        <v>104</v>
      </c>
      <c r="C29" s="10">
        <v>116</v>
      </c>
      <c r="D29" s="10">
        <f>SUM(B29:C29)</f>
        <v>220</v>
      </c>
      <c r="E29" s="3"/>
      <c r="F29" s="7">
        <v>51</v>
      </c>
      <c r="G29" s="10">
        <v>186</v>
      </c>
      <c r="H29" s="10">
        <v>195</v>
      </c>
      <c r="I29" s="10">
        <f>SUM(G29:H29)</f>
        <v>381</v>
      </c>
      <c r="J29" s="3"/>
      <c r="K29" s="7">
        <v>81</v>
      </c>
      <c r="L29" s="10">
        <v>166</v>
      </c>
      <c r="M29" s="10">
        <v>268</v>
      </c>
      <c r="N29" s="10">
        <f>SUM(L29:M29)</f>
        <v>434</v>
      </c>
      <c r="O29" s="3"/>
      <c r="P29" s="7">
        <v>111</v>
      </c>
      <c r="Q29" s="14">
        <v>0</v>
      </c>
      <c r="R29" s="14">
        <v>0</v>
      </c>
      <c r="S29" s="15">
        <f>SUM(Q29:R29)</f>
        <v>0</v>
      </c>
      <c r="U29" s="4" t="s">
        <v>9</v>
      </c>
      <c r="V29" s="19">
        <f t="shared" si="1"/>
        <v>66.958808063102538</v>
      </c>
      <c r="W29" s="19">
        <f t="shared" si="2"/>
        <v>72.649154673745983</v>
      </c>
      <c r="X29" s="19">
        <f t="shared" si="3"/>
        <v>69.990694211799749</v>
      </c>
      <c r="Z29" s="4" t="s">
        <v>7</v>
      </c>
      <c r="AA29" s="10">
        <v>246</v>
      </c>
      <c r="AB29" s="10">
        <v>392</v>
      </c>
      <c r="AC29" s="10">
        <f>SUM(AA29:AB29)</f>
        <v>638</v>
      </c>
    </row>
    <row r="30" spans="1:29" ht="15" customHeight="1" x14ac:dyDescent="0.15">
      <c r="A30" s="7">
        <v>22</v>
      </c>
      <c r="B30" s="10">
        <v>118</v>
      </c>
      <c r="C30" s="10">
        <v>120</v>
      </c>
      <c r="D30" s="10">
        <f>SUM(B30:C30)</f>
        <v>238</v>
      </c>
      <c r="E30" s="3"/>
      <c r="F30" s="7">
        <v>52</v>
      </c>
      <c r="G30" s="10">
        <v>185</v>
      </c>
      <c r="H30" s="10">
        <v>184</v>
      </c>
      <c r="I30" s="10">
        <f>SUM(G30:H30)</f>
        <v>369</v>
      </c>
      <c r="J30" s="3"/>
      <c r="K30" s="7">
        <v>82</v>
      </c>
      <c r="L30" s="10">
        <v>134</v>
      </c>
      <c r="M30" s="10">
        <v>236</v>
      </c>
      <c r="N30" s="10">
        <f>SUM(L30:M30)</f>
        <v>370</v>
      </c>
      <c r="O30" s="3"/>
      <c r="P30" s="7">
        <v>112</v>
      </c>
      <c r="Q30" s="14">
        <v>0</v>
      </c>
      <c r="R30" s="14">
        <v>0</v>
      </c>
      <c r="S30" s="15">
        <f>SUM(Q30:R30)</f>
        <v>0</v>
      </c>
      <c r="U30" s="4" t="s">
        <v>10</v>
      </c>
      <c r="V30" s="19">
        <f t="shared" si="1"/>
        <v>56.832124930284444</v>
      </c>
      <c r="W30" s="19">
        <f t="shared" si="2"/>
        <v>63.476316892552745</v>
      </c>
      <c r="X30" s="19">
        <f t="shared" si="3"/>
        <v>60.372231528010424</v>
      </c>
      <c r="Z30" s="9" t="s">
        <v>24</v>
      </c>
      <c r="AA30" s="11">
        <f>SUM(AA26:AA29)</f>
        <v>1316</v>
      </c>
      <c r="AB30" s="11">
        <f>SUM(AB26:AB29)</f>
        <v>1402</v>
      </c>
      <c r="AC30" s="11">
        <f>SUM(AC26:AC29)</f>
        <v>2718</v>
      </c>
    </row>
    <row r="31" spans="1:29" ht="15" customHeight="1" x14ac:dyDescent="0.15">
      <c r="A31" s="7">
        <v>23</v>
      </c>
      <c r="B31" s="10">
        <v>112</v>
      </c>
      <c r="C31" s="10">
        <v>101</v>
      </c>
      <c r="D31" s="10">
        <f>SUM(B31:C31)</f>
        <v>213</v>
      </c>
      <c r="E31" s="3"/>
      <c r="F31" s="7">
        <v>53</v>
      </c>
      <c r="G31" s="10">
        <v>226</v>
      </c>
      <c r="H31" s="10">
        <v>168</v>
      </c>
      <c r="I31" s="10">
        <f>SUM(G31:H31)</f>
        <v>394</v>
      </c>
      <c r="J31" s="3"/>
      <c r="K31" s="7">
        <v>83</v>
      </c>
      <c r="L31" s="10">
        <v>106</v>
      </c>
      <c r="M31" s="10">
        <v>208</v>
      </c>
      <c r="N31" s="10">
        <f>SUM(L31:M31)</f>
        <v>314</v>
      </c>
      <c r="O31" s="3"/>
      <c r="P31" s="7">
        <v>113</v>
      </c>
      <c r="Q31" s="14">
        <v>0</v>
      </c>
      <c r="R31" s="14">
        <v>0</v>
      </c>
      <c r="S31" s="15">
        <f>SUM(Q31:R31)</f>
        <v>0</v>
      </c>
      <c r="U31" s="4" t="s">
        <v>11</v>
      </c>
      <c r="V31" s="19">
        <f t="shared" si="1"/>
        <v>38.666241733726395</v>
      </c>
      <c r="W31" s="19">
        <f t="shared" si="2"/>
        <v>49.154673745982954</v>
      </c>
      <c r="X31" s="19">
        <f t="shared" si="3"/>
        <v>44.254606365159127</v>
      </c>
      <c r="Z31" s="6"/>
    </row>
    <row r="32" spans="1:29" ht="15" customHeight="1" x14ac:dyDescent="0.15">
      <c r="A32" s="7">
        <v>24</v>
      </c>
      <c r="B32" s="10">
        <v>91</v>
      </c>
      <c r="C32" s="10">
        <v>97</v>
      </c>
      <c r="D32" s="10">
        <f>SUM(B32:C32)</f>
        <v>188</v>
      </c>
      <c r="E32" s="3"/>
      <c r="F32" s="7">
        <v>54</v>
      </c>
      <c r="G32" s="10">
        <v>214</v>
      </c>
      <c r="H32" s="10">
        <v>210</v>
      </c>
      <c r="I32" s="10">
        <f>SUM(G32:H32)</f>
        <v>424</v>
      </c>
      <c r="J32" s="3"/>
      <c r="K32" s="7">
        <v>84</v>
      </c>
      <c r="L32" s="10">
        <v>93</v>
      </c>
      <c r="M32" s="10">
        <v>192</v>
      </c>
      <c r="N32" s="10">
        <f>SUM(L32:M32)</f>
        <v>285</v>
      </c>
      <c r="O32" s="3"/>
      <c r="P32" s="7">
        <v>114</v>
      </c>
      <c r="Q32" s="14">
        <v>0</v>
      </c>
      <c r="R32" s="14">
        <v>0</v>
      </c>
      <c r="S32" s="15">
        <f>SUM(Q32:R32)</f>
        <v>0</v>
      </c>
      <c r="U32" s="9" t="s">
        <v>12</v>
      </c>
      <c r="V32" s="20">
        <f t="shared" si="1"/>
        <v>32.690622261174404</v>
      </c>
      <c r="W32" s="20">
        <f t="shared" si="2"/>
        <v>42.99287410926366</v>
      </c>
      <c r="X32" s="20">
        <f t="shared" si="3"/>
        <v>38.179787828029035</v>
      </c>
      <c r="Z32" s="6"/>
      <c r="AA32" s="31"/>
      <c r="AB32" s="30"/>
      <c r="AC32" s="30"/>
    </row>
    <row r="33" spans="1:29" ht="15" customHeight="1" x14ac:dyDescent="0.15">
      <c r="A33" s="7"/>
      <c r="B33" s="11">
        <f>SUM(B28:B32)</f>
        <v>525</v>
      </c>
      <c r="C33" s="11">
        <f>SUM(C28:C32)</f>
        <v>560</v>
      </c>
      <c r="D33" s="11">
        <f>SUM(D28:D32)</f>
        <v>1085</v>
      </c>
      <c r="E33" s="3"/>
      <c r="F33" s="7"/>
      <c r="G33" s="11">
        <f>SUM(G28:G32)</f>
        <v>986</v>
      </c>
      <c r="H33" s="11">
        <f>SUM(H28:H32)</f>
        <v>916</v>
      </c>
      <c r="I33" s="11">
        <f>SUM(I28:I32)</f>
        <v>1902</v>
      </c>
      <c r="J33" s="3"/>
      <c r="K33" s="7"/>
      <c r="L33" s="11">
        <f>SUM(L28:L32)</f>
        <v>656</v>
      </c>
      <c r="M33" s="11">
        <f>SUM(M28:M32)</f>
        <v>1147</v>
      </c>
      <c r="N33" s="11">
        <f>SUM(N28:N32)</f>
        <v>1803</v>
      </c>
      <c r="O33" s="3"/>
      <c r="P33" s="7"/>
      <c r="Q33" s="16">
        <f>SUM(Q28:Q32)</f>
        <v>0</v>
      </c>
      <c r="R33" s="16">
        <f>SUM(R28:R32)</f>
        <v>0</v>
      </c>
      <c r="S33" s="16">
        <f>SUM(S28:S32)</f>
        <v>0</v>
      </c>
      <c r="U33" s="4" t="s">
        <v>13</v>
      </c>
      <c r="V33" s="19">
        <f t="shared" si="1"/>
        <v>25.623456298302926</v>
      </c>
      <c r="W33" s="19">
        <f t="shared" si="2"/>
        <v>34.979740114573147</v>
      </c>
      <c r="X33" s="19">
        <f t="shared" si="3"/>
        <v>30.608598548297039</v>
      </c>
      <c r="Z33" s="6" t="s">
        <v>3</v>
      </c>
    </row>
    <row r="34" spans="1:29" ht="15" customHeight="1" x14ac:dyDescent="0.15">
      <c r="A34" s="7">
        <v>25</v>
      </c>
      <c r="B34" s="10">
        <v>100</v>
      </c>
      <c r="C34" s="10">
        <v>96</v>
      </c>
      <c r="D34" s="10">
        <f>SUM(B34:C34)</f>
        <v>196</v>
      </c>
      <c r="E34" s="3"/>
      <c r="F34" s="7">
        <v>55</v>
      </c>
      <c r="G34" s="10">
        <v>215</v>
      </c>
      <c r="H34" s="10">
        <v>194</v>
      </c>
      <c r="I34" s="10">
        <f>SUM(G34:H34)</f>
        <v>409</v>
      </c>
      <c r="J34" s="3"/>
      <c r="K34" s="7">
        <v>85</v>
      </c>
      <c r="L34" s="10">
        <v>84</v>
      </c>
      <c r="M34" s="10">
        <v>170</v>
      </c>
      <c r="N34" s="10">
        <f>SUM(L34:M34)</f>
        <v>254</v>
      </c>
      <c r="O34" s="3"/>
      <c r="P34" s="7">
        <v>115</v>
      </c>
      <c r="Q34" s="14">
        <v>0</v>
      </c>
      <c r="R34" s="14">
        <v>0</v>
      </c>
      <c r="S34" s="14">
        <f>SUM(Q34:R34)</f>
        <v>0</v>
      </c>
      <c r="U34" s="4" t="s">
        <v>14</v>
      </c>
      <c r="V34" s="19">
        <f t="shared" si="1"/>
        <v>17.146044139909169</v>
      </c>
      <c r="W34" s="19">
        <f t="shared" si="2"/>
        <v>25.394718457454239</v>
      </c>
      <c r="X34" s="19">
        <f t="shared" si="3"/>
        <v>21.541038525963149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29" ht="15" customHeight="1" x14ac:dyDescent="0.15">
      <c r="A35" s="7">
        <v>26</v>
      </c>
      <c r="B35" s="10">
        <v>115</v>
      </c>
      <c r="C35" s="10">
        <v>101</v>
      </c>
      <c r="D35" s="10">
        <f>SUM(B35:C35)</f>
        <v>216</v>
      </c>
      <c r="E35" s="3"/>
      <c r="F35" s="7">
        <v>56</v>
      </c>
      <c r="G35" s="10">
        <v>260</v>
      </c>
      <c r="H35" s="10">
        <v>196</v>
      </c>
      <c r="I35" s="10">
        <f>SUM(G35:H35)</f>
        <v>456</v>
      </c>
      <c r="J35" s="3"/>
      <c r="K35" s="7">
        <v>86</v>
      </c>
      <c r="L35" s="10">
        <v>81</v>
      </c>
      <c r="M35" s="10">
        <v>155</v>
      </c>
      <c r="N35" s="10">
        <f>SUM(L35:M35)</f>
        <v>236</v>
      </c>
      <c r="O35" s="3"/>
      <c r="P35" s="7">
        <v>116</v>
      </c>
      <c r="Q35" s="14">
        <v>0</v>
      </c>
      <c r="R35" s="14">
        <v>0</v>
      </c>
      <c r="S35" s="14">
        <f>SUM(Q35:R35)</f>
        <v>0</v>
      </c>
      <c r="U35" s="4" t="s">
        <v>15</v>
      </c>
      <c r="V35" s="19">
        <f t="shared" si="1"/>
        <v>9.0590391203888139</v>
      </c>
      <c r="W35" s="19">
        <f t="shared" si="2"/>
        <v>15.781752130781054</v>
      </c>
      <c r="X35" s="19">
        <f t="shared" si="3"/>
        <v>12.640982691233948</v>
      </c>
      <c r="Z35" s="4" t="s">
        <v>25</v>
      </c>
      <c r="AA35" s="10">
        <f t="shared" ref="AA35:AB38" si="4">SUM(AA5,AA12,AA19,AA26)</f>
        <v>1356</v>
      </c>
      <c r="AB35" s="10">
        <f t="shared" si="4"/>
        <v>1269</v>
      </c>
      <c r="AC35" s="10">
        <f>SUM(AA35:AB35)</f>
        <v>2625</v>
      </c>
    </row>
    <row r="36" spans="1:29" ht="15" customHeight="1" x14ac:dyDescent="0.15">
      <c r="A36" s="7">
        <v>27</v>
      </c>
      <c r="B36" s="10">
        <v>112</v>
      </c>
      <c r="C36" s="10">
        <v>101</v>
      </c>
      <c r="D36" s="10">
        <f>SUM(B36:C36)</f>
        <v>213</v>
      </c>
      <c r="E36" s="3"/>
      <c r="F36" s="7">
        <v>57</v>
      </c>
      <c r="G36" s="10">
        <v>257</v>
      </c>
      <c r="H36" s="10">
        <v>247</v>
      </c>
      <c r="I36" s="10">
        <f>SUM(G36:H36)</f>
        <v>504</v>
      </c>
      <c r="J36" s="3"/>
      <c r="K36" s="7">
        <v>87</v>
      </c>
      <c r="L36" s="10">
        <v>70</v>
      </c>
      <c r="M36" s="10">
        <v>136</v>
      </c>
      <c r="N36" s="10">
        <f>SUM(L36:M36)</f>
        <v>206</v>
      </c>
      <c r="O36" s="3"/>
      <c r="P36" s="7">
        <v>117</v>
      </c>
      <c r="Q36" s="14">
        <v>0</v>
      </c>
      <c r="R36" s="14">
        <v>0</v>
      </c>
      <c r="S36" s="14">
        <f>SUM(Q36:R36)</f>
        <v>0</v>
      </c>
      <c r="U36" s="4" t="s">
        <v>16</v>
      </c>
      <c r="V36" s="19">
        <f t="shared" si="1"/>
        <v>3.8323639550633413</v>
      </c>
      <c r="W36" s="19">
        <f t="shared" si="2"/>
        <v>7.7686181360905406</v>
      </c>
      <c r="X36" s="19">
        <f t="shared" si="3"/>
        <v>5.9296482412060296</v>
      </c>
      <c r="Z36" s="26" t="s">
        <v>26</v>
      </c>
      <c r="AA36" s="10">
        <f t="shared" si="4"/>
        <v>7092</v>
      </c>
      <c r="AB36" s="10">
        <f t="shared" si="4"/>
        <v>6891</v>
      </c>
      <c r="AC36" s="13">
        <f>SUM(AA36:AB36)</f>
        <v>13983</v>
      </c>
    </row>
    <row r="37" spans="1:29" ht="15" customHeight="1" x14ac:dyDescent="0.15">
      <c r="A37" s="7">
        <v>28</v>
      </c>
      <c r="B37" s="10">
        <v>113</v>
      </c>
      <c r="C37" s="10">
        <v>115</v>
      </c>
      <c r="D37" s="10">
        <f>SUM(B37:C37)</f>
        <v>228</v>
      </c>
      <c r="E37" s="3"/>
      <c r="F37" s="7">
        <v>58</v>
      </c>
      <c r="G37" s="10">
        <v>282</v>
      </c>
      <c r="H37" s="10">
        <v>244</v>
      </c>
      <c r="I37" s="10">
        <f>SUM(G37:H37)</f>
        <v>526</v>
      </c>
      <c r="J37" s="3"/>
      <c r="K37" s="7">
        <v>88</v>
      </c>
      <c r="L37" s="10">
        <v>52</v>
      </c>
      <c r="M37" s="10">
        <v>105</v>
      </c>
      <c r="N37" s="10">
        <f>SUM(L37:M37)</f>
        <v>157</v>
      </c>
      <c r="O37" s="3"/>
      <c r="P37" s="7">
        <v>118</v>
      </c>
      <c r="Q37" s="14">
        <v>0</v>
      </c>
      <c r="R37" s="14">
        <v>0</v>
      </c>
      <c r="S37" s="14">
        <f>SUM(Q37:R37)</f>
        <v>0</v>
      </c>
      <c r="U37" s="4" t="s">
        <v>17</v>
      </c>
      <c r="V37" s="19">
        <f t="shared" si="1"/>
        <v>1.2190263724006054</v>
      </c>
      <c r="W37" s="19">
        <f t="shared" si="2"/>
        <v>3.129802990079642</v>
      </c>
      <c r="X37" s="19">
        <f t="shared" si="3"/>
        <v>2.2371114833426393</v>
      </c>
      <c r="Z37" s="4" t="s">
        <v>31</v>
      </c>
      <c r="AA37" s="10">
        <f t="shared" si="4"/>
        <v>1951</v>
      </c>
      <c r="AB37" s="10">
        <f t="shared" si="4"/>
        <v>2519</v>
      </c>
      <c r="AC37" s="13">
        <f>SUM(AA37:AB37)</f>
        <v>4470</v>
      </c>
    </row>
    <row r="38" spans="1:29" ht="15" customHeight="1" x14ac:dyDescent="0.15">
      <c r="A38" s="7">
        <v>29</v>
      </c>
      <c r="B38" s="10">
        <v>123</v>
      </c>
      <c r="C38" s="10">
        <v>104</v>
      </c>
      <c r="D38" s="10">
        <f>SUM(B38:C38)</f>
        <v>227</v>
      </c>
      <c r="E38" s="3"/>
      <c r="F38" s="7">
        <v>59</v>
      </c>
      <c r="G38" s="10">
        <v>280</v>
      </c>
      <c r="H38" s="10">
        <v>253</v>
      </c>
      <c r="I38" s="10">
        <f>SUM(G38:H38)</f>
        <v>533</v>
      </c>
      <c r="J38" s="3"/>
      <c r="K38" s="7">
        <v>89</v>
      </c>
      <c r="L38" s="10">
        <v>41</v>
      </c>
      <c r="M38" s="10">
        <v>98</v>
      </c>
      <c r="N38" s="10">
        <f>SUM(L38:M38)</f>
        <v>139</v>
      </c>
      <c r="O38" s="3"/>
      <c r="P38" s="7">
        <v>119</v>
      </c>
      <c r="Q38" s="14">
        <v>0</v>
      </c>
      <c r="R38" s="14">
        <v>0</v>
      </c>
      <c r="S38" s="14">
        <f>SUM(Q38:R38)</f>
        <v>0</v>
      </c>
      <c r="U38" s="4" t="s">
        <v>18</v>
      </c>
      <c r="V38" s="19">
        <f t="shared" si="1"/>
        <v>0.23105728627201019</v>
      </c>
      <c r="W38" s="19">
        <f t="shared" si="2"/>
        <v>0.74053374318848675</v>
      </c>
      <c r="X38" s="19">
        <f t="shared" si="3"/>
        <v>0.50251256281407031</v>
      </c>
      <c r="Z38" s="4" t="s">
        <v>7</v>
      </c>
      <c r="AA38" s="10">
        <f t="shared" si="4"/>
        <v>2152</v>
      </c>
      <c r="AB38" s="10">
        <f t="shared" si="4"/>
        <v>3635</v>
      </c>
      <c r="AC38" s="13">
        <f>SUM(AA38:AB38)</f>
        <v>5787</v>
      </c>
    </row>
    <row r="39" spans="1:29" ht="15" customHeight="1" x14ac:dyDescent="0.15">
      <c r="A39" s="7"/>
      <c r="B39" s="11">
        <f>SUM(B34:B38)</f>
        <v>563</v>
      </c>
      <c r="C39" s="11">
        <f>SUM(C34:C38)</f>
        <v>517</v>
      </c>
      <c r="D39" s="11">
        <f>SUM(D34:D38)</f>
        <v>1080</v>
      </c>
      <c r="E39" s="3"/>
      <c r="F39" s="7"/>
      <c r="G39" s="11">
        <f>SUM(G34:G38)</f>
        <v>1294</v>
      </c>
      <c r="H39" s="11">
        <f>SUM(H34:H38)</f>
        <v>1134</v>
      </c>
      <c r="I39" s="11">
        <f>SUM(I34:I38)</f>
        <v>2428</v>
      </c>
      <c r="J39" s="3"/>
      <c r="K39" s="7"/>
      <c r="L39" s="11">
        <f>SUM(L34:L38)</f>
        <v>328</v>
      </c>
      <c r="M39" s="11">
        <f>SUM(M34:M38)</f>
        <v>664</v>
      </c>
      <c r="N39" s="11">
        <f>SUM(N34:N38)</f>
        <v>992</v>
      </c>
      <c r="O39" s="3"/>
      <c r="P39" s="7"/>
      <c r="Q39" s="16">
        <f>SUM(Q34:Q38)</f>
        <v>0</v>
      </c>
      <c r="R39" s="16">
        <f>SUM(R34:R38)</f>
        <v>0</v>
      </c>
      <c r="S39" s="16">
        <f>SUM(S34:S38)</f>
        <v>0</v>
      </c>
      <c r="U39" s="4" t="s">
        <v>19</v>
      </c>
      <c r="V39" s="19">
        <f t="shared" si="1"/>
        <v>7.9674926300693175E-3</v>
      </c>
      <c r="W39" s="19">
        <f t="shared" si="2"/>
        <v>0.13273718038284199</v>
      </c>
      <c r="X39" s="19">
        <f t="shared" si="3"/>
        <v>7.4446305602084498E-2</v>
      </c>
      <c r="Z39" s="9" t="s">
        <v>24</v>
      </c>
      <c r="AA39" s="11">
        <f>SUM(AA35:AA38)</f>
        <v>12551</v>
      </c>
      <c r="AB39" s="11">
        <f>SUM(AB35:AB38)</f>
        <v>14314</v>
      </c>
      <c r="AC39" s="11">
        <f>SUM(AC35:AC38)</f>
        <v>26865</v>
      </c>
    </row>
    <row r="81" spans="7:9" x14ac:dyDescent="0.15">
      <c r="G81" s="23"/>
      <c r="H81" s="23"/>
      <c r="I81" s="23"/>
    </row>
    <row r="93" spans="7:9" x14ac:dyDescent="0.15">
      <c r="G93" s="23"/>
      <c r="H93" s="23"/>
      <c r="I93" s="23"/>
    </row>
    <row r="119" spans="10:10" x14ac:dyDescent="0.15">
      <c r="J119" s="1"/>
    </row>
    <row r="120" spans="10:10" x14ac:dyDescent="0.15">
      <c r="J120" s="1"/>
    </row>
    <row r="121" spans="10:10" x14ac:dyDescent="0.15">
      <c r="J121" s="1"/>
    </row>
  </sheetData>
  <phoneticPr fontId="3"/>
  <printOptions horizontalCentered="1" verticalCentered="1"/>
  <pageMargins left="0.19685039370078741" right="0.19685039370078741" top="0.59055118110236227" bottom="0.39370078740157483" header="0.78740157480314965" footer="0.51181102362204722"/>
  <pageSetup paperSize="9" scale="79" orientation="landscape" r:id="rId1"/>
  <headerFooter alignWithMargins="0">
    <oddHeader>&amp;C&amp;"游ゴシック,標準"&amp;16大分県　竹田市（タケタシ）【442089】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21"/>
  <sheetViews>
    <sheetView showZeros="0" zoomScale="85" zoomScaleNormal="85" workbookViewId="0">
      <selection activeCell="F1" sqref="F1"/>
    </sheetView>
  </sheetViews>
  <sheetFormatPr defaultRowHeight="13.5" x14ac:dyDescent="0.15"/>
  <cols>
    <col min="1" max="3" width="6" bestFit="1" customWidth="1"/>
    <col min="4" max="4" width="7" bestFit="1" customWidth="1"/>
    <col min="5" max="5" width="0.875" customWidth="1"/>
    <col min="6" max="6" width="6" bestFit="1" customWidth="1"/>
    <col min="7" max="9" width="7" bestFit="1" customWidth="1"/>
    <col min="10" max="10" width="0.875" customWidth="1"/>
    <col min="11" max="11" width="6" bestFit="1" customWidth="1"/>
    <col min="12" max="14" width="7" bestFit="1" customWidth="1"/>
    <col min="15" max="15" width="0.875" customWidth="1"/>
    <col min="16" max="19" width="6" bestFit="1" customWidth="1"/>
    <col min="20" max="20" width="0.875" customWidth="1"/>
    <col min="21" max="21" width="11" bestFit="1" customWidth="1"/>
    <col min="22" max="24" width="8" bestFit="1" customWidth="1"/>
    <col min="25" max="25" width="2.625" customWidth="1"/>
    <col min="26" max="26" width="10" bestFit="1" customWidth="1"/>
    <col min="27" max="29" width="8" bestFit="1" customWidth="1"/>
  </cols>
  <sheetData>
    <row r="1" spans="1:29" ht="17.25" x14ac:dyDescent="0.2">
      <c r="A1" s="21" t="s">
        <v>20</v>
      </c>
    </row>
    <row r="2" spans="1:29" ht="13.5" customHeight="1" x14ac:dyDescent="0.15">
      <c r="X2" s="22" t="s">
        <v>35</v>
      </c>
    </row>
    <row r="3" spans="1:29" ht="1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5"/>
      <c r="F3" s="4" t="s">
        <v>0</v>
      </c>
      <c r="G3" s="5" t="s">
        <v>1</v>
      </c>
      <c r="H3" s="5" t="s">
        <v>2</v>
      </c>
      <c r="I3" s="5" t="s">
        <v>3</v>
      </c>
      <c r="J3" s="25"/>
      <c r="K3" s="4" t="s">
        <v>0</v>
      </c>
      <c r="L3" s="5" t="s">
        <v>1</v>
      </c>
      <c r="M3" s="5" t="s">
        <v>2</v>
      </c>
      <c r="N3" s="5" t="s">
        <v>3</v>
      </c>
      <c r="O3" s="25"/>
      <c r="P3" s="4" t="s">
        <v>0</v>
      </c>
      <c r="Q3" s="5" t="s">
        <v>1</v>
      </c>
      <c r="R3" s="5" t="s">
        <v>2</v>
      </c>
      <c r="S3" s="5" t="s">
        <v>3</v>
      </c>
      <c r="T3" s="6"/>
      <c r="U3" s="4" t="s">
        <v>0</v>
      </c>
      <c r="V3" s="5" t="s">
        <v>1</v>
      </c>
      <c r="W3" s="5" t="s">
        <v>2</v>
      </c>
      <c r="X3" s="5" t="s">
        <v>3</v>
      </c>
      <c r="Z3" s="6" t="s">
        <v>27</v>
      </c>
    </row>
    <row r="4" spans="1:29" ht="15" customHeight="1" x14ac:dyDescent="0.15">
      <c r="A4" s="7">
        <v>0</v>
      </c>
      <c r="B4" s="10">
        <v>85</v>
      </c>
      <c r="C4" s="10">
        <v>74</v>
      </c>
      <c r="D4" s="10">
        <f>SUM(B4:C4)</f>
        <v>159</v>
      </c>
      <c r="E4" s="3"/>
      <c r="F4" s="7">
        <v>30</v>
      </c>
      <c r="G4" s="10">
        <v>117</v>
      </c>
      <c r="H4" s="10">
        <v>86</v>
      </c>
      <c r="I4" s="10">
        <f>SUM(G4:H4)</f>
        <v>203</v>
      </c>
      <c r="J4" s="3"/>
      <c r="K4" s="7">
        <v>60</v>
      </c>
      <c r="L4" s="10">
        <v>220</v>
      </c>
      <c r="M4" s="10">
        <v>208</v>
      </c>
      <c r="N4" s="10">
        <f>SUM(L4:M4)</f>
        <v>428</v>
      </c>
      <c r="O4" s="3"/>
      <c r="P4" s="7">
        <v>90</v>
      </c>
      <c r="Q4" s="10">
        <v>36</v>
      </c>
      <c r="R4" s="10">
        <v>89</v>
      </c>
      <c r="S4" s="10">
        <f>SUM(Q4:R4)</f>
        <v>125</v>
      </c>
      <c r="U4" s="4" t="s">
        <v>4</v>
      </c>
      <c r="V4" s="15">
        <f>SUM(B9,B15,B21)</f>
        <v>1354</v>
      </c>
      <c r="W4" s="15">
        <f>SUM(C9,C15,C21)</f>
        <v>1268</v>
      </c>
      <c r="X4" s="15">
        <f>SUM(V4:W4)</f>
        <v>2622</v>
      </c>
      <c r="Z4" s="4" t="s">
        <v>21</v>
      </c>
      <c r="AA4" s="5" t="s">
        <v>22</v>
      </c>
      <c r="AB4" s="5" t="s">
        <v>23</v>
      </c>
      <c r="AC4" s="5" t="s">
        <v>24</v>
      </c>
    </row>
    <row r="5" spans="1:29" ht="15" customHeight="1" x14ac:dyDescent="0.15">
      <c r="A5" s="7">
        <v>1</v>
      </c>
      <c r="B5" s="10">
        <v>72</v>
      </c>
      <c r="C5" s="10">
        <v>72</v>
      </c>
      <c r="D5" s="10">
        <f>SUM(B5:C5)</f>
        <v>144</v>
      </c>
      <c r="E5" s="3"/>
      <c r="F5" s="7">
        <v>31</v>
      </c>
      <c r="G5" s="10">
        <v>116</v>
      </c>
      <c r="H5" s="10">
        <v>101</v>
      </c>
      <c r="I5" s="10">
        <f>SUM(G5:H5)</f>
        <v>217</v>
      </c>
      <c r="J5" s="3"/>
      <c r="K5" s="7">
        <v>61</v>
      </c>
      <c r="L5" s="10">
        <v>89</v>
      </c>
      <c r="M5" s="10">
        <v>99</v>
      </c>
      <c r="N5" s="10">
        <f>SUM(L5:M5)</f>
        <v>188</v>
      </c>
      <c r="O5" s="3"/>
      <c r="P5" s="7">
        <v>91</v>
      </c>
      <c r="Q5" s="10">
        <v>31</v>
      </c>
      <c r="R5" s="10">
        <v>81</v>
      </c>
      <c r="S5" s="10">
        <f>SUM(Q5:R5)</f>
        <v>112</v>
      </c>
      <c r="U5" s="4" t="s">
        <v>5</v>
      </c>
      <c r="V5" s="15">
        <f>SUM(B27,B33,B39,G9,G15,G21,G27,G33,G39,L9)</f>
        <v>7083</v>
      </c>
      <c r="W5" s="15">
        <f>SUM(C27,C33,C39,H9,H15,H21,H27,H33,H39,M9)</f>
        <v>6887</v>
      </c>
      <c r="X5" s="15">
        <f>SUM(V5:W5)</f>
        <v>13970</v>
      </c>
      <c r="Y5" s="2"/>
      <c r="Z5" s="4" t="s">
        <v>25</v>
      </c>
      <c r="AA5" s="10">
        <v>808</v>
      </c>
      <c r="AB5" s="10">
        <v>701</v>
      </c>
      <c r="AC5" s="10">
        <f>SUM(AA5:AB5)</f>
        <v>1509</v>
      </c>
    </row>
    <row r="6" spans="1:29" ht="15" customHeight="1" x14ac:dyDescent="0.15">
      <c r="A6" s="7">
        <v>2</v>
      </c>
      <c r="B6" s="10">
        <v>76</v>
      </c>
      <c r="C6" s="10">
        <v>56</v>
      </c>
      <c r="D6" s="10">
        <f>SUM(B6:C6)</f>
        <v>132</v>
      </c>
      <c r="E6" s="3"/>
      <c r="F6" s="7">
        <v>32</v>
      </c>
      <c r="G6" s="10">
        <v>124</v>
      </c>
      <c r="H6" s="10">
        <v>99</v>
      </c>
      <c r="I6" s="10">
        <f>SUM(G6:H6)</f>
        <v>223</v>
      </c>
      <c r="J6" s="3"/>
      <c r="K6" s="7">
        <v>62</v>
      </c>
      <c r="L6" s="10">
        <v>132</v>
      </c>
      <c r="M6" s="10">
        <v>169</v>
      </c>
      <c r="N6" s="10">
        <f>SUM(L6:M6)</f>
        <v>301</v>
      </c>
      <c r="O6" s="3"/>
      <c r="P6" s="7">
        <v>92</v>
      </c>
      <c r="Q6" s="10">
        <v>14</v>
      </c>
      <c r="R6" s="10">
        <v>71</v>
      </c>
      <c r="S6" s="10">
        <f>SUM(Q6:R6)</f>
        <v>85</v>
      </c>
      <c r="U6" s="8" t="s">
        <v>6</v>
      </c>
      <c r="V6" s="15">
        <f>SUM(L15,L21)</f>
        <v>1940</v>
      </c>
      <c r="W6" s="15">
        <f>SUM(M15,M21)</f>
        <v>2516</v>
      </c>
      <c r="X6" s="15">
        <f>SUM(V6:W6)</f>
        <v>4456</v>
      </c>
      <c r="Z6" s="26" t="s">
        <v>26</v>
      </c>
      <c r="AA6" s="10">
        <v>4101</v>
      </c>
      <c r="AB6" s="10">
        <v>4116</v>
      </c>
      <c r="AC6" s="10">
        <f>SUM(AA6:AB6)</f>
        <v>8217</v>
      </c>
    </row>
    <row r="7" spans="1:29" ht="15" customHeight="1" x14ac:dyDescent="0.15">
      <c r="A7" s="7">
        <v>3</v>
      </c>
      <c r="B7" s="10">
        <v>84</v>
      </c>
      <c r="C7" s="10">
        <v>74</v>
      </c>
      <c r="D7" s="10">
        <f>SUM(B7:C7)</f>
        <v>158</v>
      </c>
      <c r="E7" s="3"/>
      <c r="F7" s="7">
        <v>33</v>
      </c>
      <c r="G7" s="10">
        <v>102</v>
      </c>
      <c r="H7" s="10">
        <v>112</v>
      </c>
      <c r="I7" s="10">
        <f>SUM(G7:H7)</f>
        <v>214</v>
      </c>
      <c r="J7" s="3"/>
      <c r="K7" s="7">
        <v>63</v>
      </c>
      <c r="L7" s="10">
        <v>157</v>
      </c>
      <c r="M7" s="10">
        <v>224</v>
      </c>
      <c r="N7" s="10">
        <f>SUM(L7:M7)</f>
        <v>381</v>
      </c>
      <c r="O7" s="3"/>
      <c r="P7" s="7">
        <v>93</v>
      </c>
      <c r="Q7" s="10">
        <v>26</v>
      </c>
      <c r="R7" s="10">
        <v>53</v>
      </c>
      <c r="S7" s="10">
        <f>SUM(Q7:R7)</f>
        <v>79</v>
      </c>
      <c r="U7" s="4" t="s">
        <v>7</v>
      </c>
      <c r="V7" s="15">
        <f>SUM(L27,L33,L39,Q9,Q15,Q21,Q27,Q33,Q39)</f>
        <v>2164</v>
      </c>
      <c r="W7" s="15">
        <f>SUM(M27,M33,M39,R9,R15,R21,R27,R33,R39)</f>
        <v>3644</v>
      </c>
      <c r="X7" s="15">
        <f>SUM(V7:W7)</f>
        <v>5808</v>
      </c>
      <c r="Z7" s="4" t="s">
        <v>32</v>
      </c>
      <c r="AA7" s="10">
        <v>1192</v>
      </c>
      <c r="AB7" s="10">
        <v>1576</v>
      </c>
      <c r="AC7" s="10">
        <f>SUM(AA7:AB7)</f>
        <v>2768</v>
      </c>
    </row>
    <row r="8" spans="1:29" ht="15" customHeight="1" x14ac:dyDescent="0.15">
      <c r="A8" s="7">
        <v>4</v>
      </c>
      <c r="B8" s="10">
        <v>76</v>
      </c>
      <c r="C8" s="10">
        <v>79</v>
      </c>
      <c r="D8" s="10">
        <f>SUM(B8:C8)</f>
        <v>155</v>
      </c>
      <c r="E8" s="3"/>
      <c r="F8" s="7">
        <v>34</v>
      </c>
      <c r="G8" s="10">
        <v>98</v>
      </c>
      <c r="H8" s="10">
        <v>85</v>
      </c>
      <c r="I8" s="10">
        <f>SUM(G8:H8)</f>
        <v>183</v>
      </c>
      <c r="J8" s="3"/>
      <c r="K8" s="7">
        <v>64</v>
      </c>
      <c r="L8" s="10">
        <v>165</v>
      </c>
      <c r="M8" s="10">
        <v>186</v>
      </c>
      <c r="N8" s="10">
        <f>SUM(L8:M8)</f>
        <v>351</v>
      </c>
      <c r="O8" s="3"/>
      <c r="P8" s="7">
        <v>94</v>
      </c>
      <c r="Q8" s="10">
        <v>19</v>
      </c>
      <c r="R8" s="10">
        <v>50</v>
      </c>
      <c r="S8" s="10">
        <f>SUM(Q8:R8)</f>
        <v>69</v>
      </c>
      <c r="U8" s="17" t="s">
        <v>3</v>
      </c>
      <c r="V8" s="12">
        <f>SUM(V4:V7)</f>
        <v>12541</v>
      </c>
      <c r="W8" s="12">
        <f>SUM(W4:W7)</f>
        <v>14315</v>
      </c>
      <c r="X8" s="12">
        <f>SUM(X4:X7)</f>
        <v>26856</v>
      </c>
      <c r="Z8" s="4" t="s">
        <v>7</v>
      </c>
      <c r="AA8" s="10">
        <v>1279</v>
      </c>
      <c r="AB8" s="10">
        <v>2232</v>
      </c>
      <c r="AC8" s="10">
        <f>SUM(AA8:AB8)</f>
        <v>3511</v>
      </c>
    </row>
    <row r="9" spans="1:29" ht="15" customHeight="1" x14ac:dyDescent="0.15">
      <c r="A9" s="7"/>
      <c r="B9" s="11">
        <f>SUM(B4:B8)</f>
        <v>393</v>
      </c>
      <c r="C9" s="11">
        <f>SUM(C4:C8)</f>
        <v>355</v>
      </c>
      <c r="D9" s="11">
        <f>SUM(D4:D8)</f>
        <v>748</v>
      </c>
      <c r="E9" s="3"/>
      <c r="F9" s="7"/>
      <c r="G9" s="11">
        <f>SUM(G4:G8)</f>
        <v>557</v>
      </c>
      <c r="H9" s="11">
        <f>SUM(H4:H8)</f>
        <v>483</v>
      </c>
      <c r="I9" s="11">
        <f>SUM(I4:I8)</f>
        <v>1040</v>
      </c>
      <c r="J9" s="3"/>
      <c r="K9" s="7"/>
      <c r="L9" s="12">
        <f>SUM(L4:L8)</f>
        <v>763</v>
      </c>
      <c r="M9" s="12">
        <f>SUM(M4:M8)</f>
        <v>886</v>
      </c>
      <c r="N9" s="12">
        <f>SUM(N4:N8)</f>
        <v>1649</v>
      </c>
      <c r="O9" s="3"/>
      <c r="P9" s="7"/>
      <c r="Q9" s="11">
        <f>SUM(Q4:Q8)</f>
        <v>126</v>
      </c>
      <c r="R9" s="11">
        <f>SUM(R4:R8)</f>
        <v>344</v>
      </c>
      <c r="S9" s="11">
        <f>SUM(S4:S8)</f>
        <v>470</v>
      </c>
      <c r="U9" s="4" t="s">
        <v>8</v>
      </c>
      <c r="V9" s="15">
        <f>SUM(G21,G27,G33,G39,L9)</f>
        <v>4287</v>
      </c>
      <c r="W9" s="15">
        <f>SUM(H21,H27,H33,H39,M9)</f>
        <v>4244</v>
      </c>
      <c r="X9" s="18">
        <f t="shared" ref="X9:X20" si="0">SUM(V9:W9)</f>
        <v>8531</v>
      </c>
      <c r="Z9" s="9" t="s">
        <v>24</v>
      </c>
      <c r="AA9" s="11">
        <f>SUM(AA5:AA8)</f>
        <v>7380</v>
      </c>
      <c r="AB9" s="11">
        <f>SUM(AB5:AB8)</f>
        <v>8625</v>
      </c>
      <c r="AC9" s="11">
        <f>SUM(AC5:AC8)</f>
        <v>16005</v>
      </c>
    </row>
    <row r="10" spans="1:29" ht="15" customHeight="1" x14ac:dyDescent="0.15">
      <c r="A10" s="7">
        <v>5</v>
      </c>
      <c r="B10" s="10">
        <v>64</v>
      </c>
      <c r="C10" s="10">
        <v>88</v>
      </c>
      <c r="D10" s="10">
        <f>SUM(B10:C10)</f>
        <v>152</v>
      </c>
      <c r="E10" s="3"/>
      <c r="F10" s="7">
        <v>35</v>
      </c>
      <c r="G10" s="10">
        <v>114</v>
      </c>
      <c r="H10" s="10">
        <v>109</v>
      </c>
      <c r="I10" s="10">
        <f>SUM(G10:H10)</f>
        <v>223</v>
      </c>
      <c r="J10" s="3"/>
      <c r="K10" s="7">
        <v>65</v>
      </c>
      <c r="L10" s="10">
        <v>172</v>
      </c>
      <c r="M10" s="10">
        <v>241</v>
      </c>
      <c r="N10" s="10">
        <f>SUM(L10:M10)</f>
        <v>413</v>
      </c>
      <c r="O10" s="3"/>
      <c r="P10" s="7">
        <v>95</v>
      </c>
      <c r="Q10" s="10">
        <v>7</v>
      </c>
      <c r="R10" s="10">
        <v>25</v>
      </c>
      <c r="S10" s="10">
        <f>SUM(Q10:R10)</f>
        <v>32</v>
      </c>
      <c r="U10" s="4" t="s">
        <v>9</v>
      </c>
      <c r="V10" s="15">
        <f>SUM(G21,G27,G33,G39,L9,L15,L21,L27,L33,L39,Q9,Q15,Q21,Q27,Q33,Q39)</f>
        <v>8391</v>
      </c>
      <c r="W10" s="15">
        <f>SUM(H21,H27,H33,H39,M9,M15,M21,M27,M33,M39,R9,R15,R21,R27,R33,R39)</f>
        <v>10404</v>
      </c>
      <c r="X10" s="18">
        <f t="shared" si="0"/>
        <v>18795</v>
      </c>
      <c r="Z10" s="6" t="s">
        <v>28</v>
      </c>
    </row>
    <row r="11" spans="1:29" ht="15" customHeight="1" x14ac:dyDescent="0.15">
      <c r="A11" s="7">
        <v>6</v>
      </c>
      <c r="B11" s="10">
        <v>88</v>
      </c>
      <c r="C11" s="10">
        <v>90</v>
      </c>
      <c r="D11" s="10">
        <f>SUM(B11:C11)</f>
        <v>178</v>
      </c>
      <c r="E11" s="3"/>
      <c r="F11" s="7">
        <v>36</v>
      </c>
      <c r="G11" s="10">
        <v>104</v>
      </c>
      <c r="H11" s="10">
        <v>94</v>
      </c>
      <c r="I11" s="10">
        <f>SUM(G11:H11)</f>
        <v>198</v>
      </c>
      <c r="J11" s="3"/>
      <c r="K11" s="7">
        <v>66</v>
      </c>
      <c r="L11" s="10">
        <v>176</v>
      </c>
      <c r="M11" s="10">
        <v>227</v>
      </c>
      <c r="N11" s="10">
        <f>SUM(L11:M11)</f>
        <v>403</v>
      </c>
      <c r="O11" s="3"/>
      <c r="P11" s="7">
        <v>96</v>
      </c>
      <c r="Q11" s="10">
        <v>8</v>
      </c>
      <c r="R11" s="10">
        <v>22</v>
      </c>
      <c r="S11" s="10">
        <f>SUM(Q11:R11)</f>
        <v>30</v>
      </c>
      <c r="U11" s="4" t="s">
        <v>10</v>
      </c>
      <c r="V11" s="15">
        <f>SUM(,G33,G39,L9,L15,L21,L27,L33,L39,Q9,Q15,Q21,Q27,Q33,Q39)</f>
        <v>7132</v>
      </c>
      <c r="W11" s="15">
        <f>SUM(,H33,H39,M9,M15,M21,M27,M33,M39,R9,R15,R21,R27,R33,R39)</f>
        <v>9090</v>
      </c>
      <c r="X11" s="18">
        <f t="shared" si="0"/>
        <v>16222</v>
      </c>
      <c r="Z11" s="4" t="s">
        <v>21</v>
      </c>
      <c r="AA11" s="5" t="s">
        <v>22</v>
      </c>
      <c r="AB11" s="5" t="s">
        <v>23</v>
      </c>
      <c r="AC11" s="5" t="s">
        <v>24</v>
      </c>
    </row>
    <row r="12" spans="1:29" ht="15" customHeight="1" x14ac:dyDescent="0.15">
      <c r="A12" s="7">
        <v>7</v>
      </c>
      <c r="B12" s="10">
        <v>91</v>
      </c>
      <c r="C12" s="10">
        <v>98</v>
      </c>
      <c r="D12" s="10">
        <f>SUM(B12:C12)</f>
        <v>189</v>
      </c>
      <c r="E12" s="3"/>
      <c r="F12" s="7">
        <v>37</v>
      </c>
      <c r="G12" s="10">
        <v>100</v>
      </c>
      <c r="H12" s="10">
        <v>82</v>
      </c>
      <c r="I12" s="10">
        <f>SUM(G12:H12)</f>
        <v>182</v>
      </c>
      <c r="J12" s="3"/>
      <c r="K12" s="7">
        <v>67</v>
      </c>
      <c r="L12" s="10">
        <v>165</v>
      </c>
      <c r="M12" s="10">
        <v>226</v>
      </c>
      <c r="N12" s="10">
        <f>SUM(L12:M12)</f>
        <v>391</v>
      </c>
      <c r="O12" s="3"/>
      <c r="P12" s="7">
        <v>97</v>
      </c>
      <c r="Q12" s="10">
        <v>8</v>
      </c>
      <c r="R12" s="10">
        <v>17</v>
      </c>
      <c r="S12" s="10">
        <f>SUM(Q12:R12)</f>
        <v>25</v>
      </c>
      <c r="U12" s="4" t="s">
        <v>11</v>
      </c>
      <c r="V12" s="15">
        <f>SUM(L9,L15,L21,L27,L33,L39,Q9,Q15,Q21,Q27,Q33,Q39)</f>
        <v>4867</v>
      </c>
      <c r="W12" s="15">
        <f>SUM(M9,M15,M21,M27,M33,M39,R9,R15,R21,R27,R33,R39)</f>
        <v>7046</v>
      </c>
      <c r="X12" s="18">
        <f t="shared" si="0"/>
        <v>11913</v>
      </c>
      <c r="Z12" s="4" t="s">
        <v>25</v>
      </c>
      <c r="AA12" s="10">
        <v>162</v>
      </c>
      <c r="AB12" s="10">
        <v>202</v>
      </c>
      <c r="AC12" s="10">
        <f>SUM(AA12:AB12)</f>
        <v>364</v>
      </c>
    </row>
    <row r="13" spans="1:29" ht="15" customHeight="1" x14ac:dyDescent="0.15">
      <c r="A13" s="7">
        <v>8</v>
      </c>
      <c r="B13" s="10">
        <v>79</v>
      </c>
      <c r="C13" s="10">
        <v>72</v>
      </c>
      <c r="D13" s="10">
        <f>SUM(B13:C13)</f>
        <v>151</v>
      </c>
      <c r="E13" s="3"/>
      <c r="F13" s="7">
        <v>38</v>
      </c>
      <c r="G13" s="10">
        <v>99</v>
      </c>
      <c r="H13" s="10">
        <v>117</v>
      </c>
      <c r="I13" s="10">
        <f>SUM(G13:H13)</f>
        <v>216</v>
      </c>
      <c r="J13" s="3"/>
      <c r="K13" s="7">
        <v>68</v>
      </c>
      <c r="L13" s="10">
        <v>153</v>
      </c>
      <c r="M13" s="10">
        <v>217</v>
      </c>
      <c r="N13" s="10">
        <f>SUM(L13:M13)</f>
        <v>370</v>
      </c>
      <c r="O13" s="3"/>
      <c r="P13" s="7">
        <v>98</v>
      </c>
      <c r="Q13" s="10">
        <v>3</v>
      </c>
      <c r="R13" s="10">
        <v>14</v>
      </c>
      <c r="S13" s="10">
        <f>SUM(Q13:R13)</f>
        <v>17</v>
      </c>
      <c r="U13" s="9" t="s">
        <v>12</v>
      </c>
      <c r="V13" s="12">
        <f>SUM(L15,L21,L27,L33,L39,Q9,Q15,Q21,Q27,Q33,Q39)</f>
        <v>4104</v>
      </c>
      <c r="W13" s="12">
        <f>SUM(M15,M21,M27,M33,M39,R9,R15,R21,R27,R33,R39)</f>
        <v>6160</v>
      </c>
      <c r="X13" s="12">
        <f t="shared" si="0"/>
        <v>10264</v>
      </c>
      <c r="Z13" s="26" t="s">
        <v>26</v>
      </c>
      <c r="AA13" s="10">
        <v>923</v>
      </c>
      <c r="AB13" s="10">
        <v>916</v>
      </c>
      <c r="AC13" s="10">
        <f>SUM(AA13:AB13)</f>
        <v>1839</v>
      </c>
    </row>
    <row r="14" spans="1:29" ht="15" customHeight="1" x14ac:dyDescent="0.15">
      <c r="A14" s="7">
        <v>9</v>
      </c>
      <c r="B14" s="10">
        <v>94</v>
      </c>
      <c r="C14" s="10">
        <v>89</v>
      </c>
      <c r="D14" s="10">
        <f>SUM(B14:C14)</f>
        <v>183</v>
      </c>
      <c r="E14" s="3"/>
      <c r="F14" s="7">
        <v>39</v>
      </c>
      <c r="G14" s="10">
        <v>90</v>
      </c>
      <c r="H14" s="10">
        <v>119</v>
      </c>
      <c r="I14" s="10">
        <f>SUM(G14:H14)</f>
        <v>209</v>
      </c>
      <c r="J14" s="3"/>
      <c r="K14" s="7">
        <v>69</v>
      </c>
      <c r="L14" s="10">
        <v>220</v>
      </c>
      <c r="M14" s="10">
        <v>235</v>
      </c>
      <c r="N14" s="10">
        <f>SUM(L14:M14)</f>
        <v>455</v>
      </c>
      <c r="O14" s="3"/>
      <c r="P14" s="7">
        <v>99</v>
      </c>
      <c r="Q14" s="10">
        <v>3</v>
      </c>
      <c r="R14" s="10">
        <v>7</v>
      </c>
      <c r="S14" s="10">
        <f>SUM(Q14:R14)</f>
        <v>10</v>
      </c>
      <c r="U14" s="4" t="s">
        <v>13</v>
      </c>
      <c r="V14" s="15">
        <f>SUM(L21,L27,L33,L39,Q9,Q15,Q21,Q27,Q33,Q39)</f>
        <v>3218</v>
      </c>
      <c r="W14" s="15">
        <f>SUM(M21,M27,M33,M39,R9,R15,R21,R27,R33,R39)</f>
        <v>5014</v>
      </c>
      <c r="X14" s="18">
        <f t="shared" si="0"/>
        <v>8232</v>
      </c>
      <c r="Z14" s="4" t="s">
        <v>31</v>
      </c>
      <c r="AA14" s="10">
        <v>254</v>
      </c>
      <c r="AB14" s="10">
        <v>309</v>
      </c>
      <c r="AC14" s="10">
        <f>SUM(AA14:AB14)</f>
        <v>563</v>
      </c>
    </row>
    <row r="15" spans="1:29" ht="15" customHeight="1" x14ac:dyDescent="0.15">
      <c r="A15" s="7"/>
      <c r="B15" s="11">
        <f>SUM(B10:B14)</f>
        <v>416</v>
      </c>
      <c r="C15" s="11">
        <f>SUM(C10:C14)</f>
        <v>437</v>
      </c>
      <c r="D15" s="11">
        <f>SUM(D10:D14)</f>
        <v>853</v>
      </c>
      <c r="E15" s="3"/>
      <c r="F15" s="7"/>
      <c r="G15" s="11">
        <f>SUM(G10:G14)</f>
        <v>507</v>
      </c>
      <c r="H15" s="11">
        <f>SUM(H10:H14)</f>
        <v>521</v>
      </c>
      <c r="I15" s="11">
        <f>SUM(I10:I14)</f>
        <v>1028</v>
      </c>
      <c r="J15" s="3"/>
      <c r="K15" s="7"/>
      <c r="L15" s="11">
        <f>SUM(L10:L14)</f>
        <v>886</v>
      </c>
      <c r="M15" s="11">
        <f>SUM(M10:M14)</f>
        <v>1146</v>
      </c>
      <c r="N15" s="11">
        <f>SUM(N10:N14)</f>
        <v>2032</v>
      </c>
      <c r="O15" s="3"/>
      <c r="P15" s="7"/>
      <c r="Q15" s="11">
        <f>SUM(Q10:Q14)</f>
        <v>29</v>
      </c>
      <c r="R15" s="11">
        <f>SUM(R10:R14)</f>
        <v>85</v>
      </c>
      <c r="S15" s="11">
        <f>SUM(S10:S14)</f>
        <v>114</v>
      </c>
      <c r="U15" s="4" t="s">
        <v>14</v>
      </c>
      <c r="V15" s="15">
        <f>SUM(L27,L33,L39,Q9,Q15,Q21,Q27,Q33,Q39)</f>
        <v>2164</v>
      </c>
      <c r="W15" s="15">
        <f>SUM(M27,M33,M39,R9,R15,R21,R27,R33,R39)</f>
        <v>3644</v>
      </c>
      <c r="X15" s="18">
        <f t="shared" si="0"/>
        <v>5808</v>
      </c>
      <c r="Z15" s="4" t="s">
        <v>7</v>
      </c>
      <c r="AA15" s="10">
        <v>259</v>
      </c>
      <c r="AB15" s="10">
        <v>422</v>
      </c>
      <c r="AC15" s="10">
        <f>SUM(AA15:AB15)</f>
        <v>681</v>
      </c>
    </row>
    <row r="16" spans="1:29" ht="15" customHeight="1" x14ac:dyDescent="0.15">
      <c r="A16" s="7">
        <v>10</v>
      </c>
      <c r="B16" s="10">
        <v>95</v>
      </c>
      <c r="C16" s="10">
        <v>88</v>
      </c>
      <c r="D16" s="10">
        <f>SUM(B16:C16)</f>
        <v>183</v>
      </c>
      <c r="E16" s="3"/>
      <c r="F16" s="7">
        <v>40</v>
      </c>
      <c r="G16" s="10">
        <v>92</v>
      </c>
      <c r="H16" s="10">
        <v>111</v>
      </c>
      <c r="I16" s="10">
        <f>SUM(G16:H16)</f>
        <v>203</v>
      </c>
      <c r="J16" s="3"/>
      <c r="K16" s="7">
        <v>70</v>
      </c>
      <c r="L16" s="10">
        <v>210</v>
      </c>
      <c r="M16" s="10">
        <v>272</v>
      </c>
      <c r="N16" s="10">
        <f>SUM(L16:M16)</f>
        <v>482</v>
      </c>
      <c r="O16" s="3"/>
      <c r="P16" s="7">
        <v>100</v>
      </c>
      <c r="Q16" s="10">
        <v>1</v>
      </c>
      <c r="R16" s="10">
        <v>8</v>
      </c>
      <c r="S16" s="10">
        <f>SUM(Q16:R16)</f>
        <v>9</v>
      </c>
      <c r="U16" s="4" t="s">
        <v>15</v>
      </c>
      <c r="V16" s="15">
        <f>SUM(L33,L39,Q9,Q15,Q21,Q27,Q33,Q39)</f>
        <v>1141</v>
      </c>
      <c r="W16" s="15">
        <f>SUM(M33,M39,R9,R15,R21,R27,R33,R39)</f>
        <v>2265</v>
      </c>
      <c r="X16" s="18">
        <f t="shared" si="0"/>
        <v>3406</v>
      </c>
      <c r="Z16" s="9" t="s">
        <v>24</v>
      </c>
      <c r="AA16" s="11">
        <f>SUM(AA12:AA15)</f>
        <v>1598</v>
      </c>
      <c r="AB16" s="11">
        <f>SUM(AB12:AB15)</f>
        <v>1849</v>
      </c>
      <c r="AC16" s="11">
        <f>SUM(AC12:AC15)</f>
        <v>3447</v>
      </c>
    </row>
    <row r="17" spans="1:30" ht="15" customHeight="1" x14ac:dyDescent="0.15">
      <c r="A17" s="7">
        <v>11</v>
      </c>
      <c r="B17" s="10">
        <v>94</v>
      </c>
      <c r="C17" s="10">
        <v>93</v>
      </c>
      <c r="D17" s="10">
        <f>SUM(B17:C17)</f>
        <v>187</v>
      </c>
      <c r="E17" s="3"/>
      <c r="F17" s="7">
        <v>41</v>
      </c>
      <c r="G17" s="10">
        <v>89</v>
      </c>
      <c r="H17" s="10">
        <v>71</v>
      </c>
      <c r="I17" s="10">
        <f>SUM(G17:H17)</f>
        <v>160</v>
      </c>
      <c r="J17" s="3"/>
      <c r="K17" s="7">
        <v>71</v>
      </c>
      <c r="L17" s="10">
        <v>202</v>
      </c>
      <c r="M17" s="10">
        <v>258</v>
      </c>
      <c r="N17" s="10">
        <f>SUM(L17:M17)</f>
        <v>460</v>
      </c>
      <c r="O17" s="3"/>
      <c r="P17" s="7">
        <v>101</v>
      </c>
      <c r="Q17" s="10">
        <v>0</v>
      </c>
      <c r="R17" s="10">
        <v>1</v>
      </c>
      <c r="S17" s="10">
        <f>SUM(Q17:R17)</f>
        <v>1</v>
      </c>
      <c r="U17" s="4" t="s">
        <v>16</v>
      </c>
      <c r="V17" s="15">
        <f>SUM(L39,Q9,Q15,Q21,Q27,Q33,Q39)</f>
        <v>479</v>
      </c>
      <c r="W17" s="15">
        <f>SUM(M39,R9,R15,R21,R27,R33,R39)</f>
        <v>1116</v>
      </c>
      <c r="X17" s="18">
        <f t="shared" si="0"/>
        <v>1595</v>
      </c>
      <c r="Z17" s="6" t="s">
        <v>29</v>
      </c>
    </row>
    <row r="18" spans="1:30" ht="15" customHeight="1" x14ac:dyDescent="0.15">
      <c r="A18" s="7">
        <v>12</v>
      </c>
      <c r="B18" s="10">
        <v>117</v>
      </c>
      <c r="C18" s="10">
        <v>100</v>
      </c>
      <c r="D18" s="10">
        <f>SUM(B18:C18)</f>
        <v>217</v>
      </c>
      <c r="E18" s="3"/>
      <c r="F18" s="7">
        <v>42</v>
      </c>
      <c r="G18" s="10">
        <v>97</v>
      </c>
      <c r="H18" s="10">
        <v>122</v>
      </c>
      <c r="I18" s="10">
        <f>SUM(G18:H18)</f>
        <v>219</v>
      </c>
      <c r="J18" s="3"/>
      <c r="K18" s="7">
        <v>72</v>
      </c>
      <c r="L18" s="10">
        <v>192</v>
      </c>
      <c r="M18" s="10">
        <v>269</v>
      </c>
      <c r="N18" s="13">
        <f>SUM(L18:M18)</f>
        <v>461</v>
      </c>
      <c r="O18" s="3"/>
      <c r="P18" s="7">
        <v>102</v>
      </c>
      <c r="Q18" s="10">
        <v>0</v>
      </c>
      <c r="R18" s="10">
        <v>3</v>
      </c>
      <c r="S18" s="10">
        <f>SUM(Q18:R18)</f>
        <v>3</v>
      </c>
      <c r="U18" s="4" t="s">
        <v>17</v>
      </c>
      <c r="V18" s="15">
        <f>SUM(Q9,Q15,Q21,Q27,Q33,Q39)</f>
        <v>156</v>
      </c>
      <c r="W18" s="15">
        <f>SUM(R9,R15,R21,R27,R33,R39)</f>
        <v>448</v>
      </c>
      <c r="X18" s="18">
        <f t="shared" si="0"/>
        <v>604</v>
      </c>
      <c r="Z18" s="4" t="s">
        <v>21</v>
      </c>
      <c r="AA18" s="5" t="s">
        <v>22</v>
      </c>
      <c r="AB18" s="5" t="s">
        <v>23</v>
      </c>
      <c r="AC18" s="5" t="s">
        <v>24</v>
      </c>
    </row>
    <row r="19" spans="1:30" ht="15" customHeight="1" x14ac:dyDescent="0.15">
      <c r="A19" s="7">
        <v>13</v>
      </c>
      <c r="B19" s="10">
        <v>142</v>
      </c>
      <c r="C19" s="10">
        <v>90</v>
      </c>
      <c r="D19" s="10">
        <f>SUM(B19:C19)</f>
        <v>232</v>
      </c>
      <c r="E19" s="3"/>
      <c r="F19" s="7">
        <v>43</v>
      </c>
      <c r="G19" s="10">
        <v>108</v>
      </c>
      <c r="H19" s="10">
        <v>119</v>
      </c>
      <c r="I19" s="10">
        <f>SUM(G19:H19)</f>
        <v>227</v>
      </c>
      <c r="J19" s="3"/>
      <c r="K19" s="7">
        <v>73</v>
      </c>
      <c r="L19" s="10">
        <v>208</v>
      </c>
      <c r="M19" s="10">
        <v>302</v>
      </c>
      <c r="N19" s="10">
        <f>SUM(L19:M19)</f>
        <v>510</v>
      </c>
      <c r="O19" s="3"/>
      <c r="P19" s="7">
        <v>103</v>
      </c>
      <c r="Q19" s="10">
        <v>0</v>
      </c>
      <c r="R19" s="10">
        <v>4</v>
      </c>
      <c r="S19" s="10">
        <f>SUM(Q19:R19)</f>
        <v>4</v>
      </c>
      <c r="U19" s="4" t="s">
        <v>18</v>
      </c>
      <c r="V19" s="15">
        <f>SUM(Q15,Q21,Q27,Q33,Q39)</f>
        <v>30</v>
      </c>
      <c r="W19" s="15">
        <f>SUM(R15,R21,R27,R33,R39)</f>
        <v>104</v>
      </c>
      <c r="X19" s="18">
        <f t="shared" si="0"/>
        <v>134</v>
      </c>
      <c r="Z19" s="4" t="s">
        <v>25</v>
      </c>
      <c r="AA19" s="10">
        <v>248</v>
      </c>
      <c r="AB19" s="10">
        <v>251</v>
      </c>
      <c r="AC19" s="10">
        <f>SUM(AA19:AB19)</f>
        <v>499</v>
      </c>
    </row>
    <row r="20" spans="1:30" ht="15" customHeight="1" x14ac:dyDescent="0.15">
      <c r="A20" s="7">
        <v>14</v>
      </c>
      <c r="B20" s="10">
        <v>97</v>
      </c>
      <c r="C20" s="10">
        <v>105</v>
      </c>
      <c r="D20" s="10">
        <f>SUM(B20:C20)</f>
        <v>202</v>
      </c>
      <c r="E20" s="3"/>
      <c r="F20" s="7">
        <v>44</v>
      </c>
      <c r="G20" s="10">
        <v>125</v>
      </c>
      <c r="H20" s="10">
        <v>122</v>
      </c>
      <c r="I20" s="10">
        <f>SUM(G20:H20)</f>
        <v>247</v>
      </c>
      <c r="J20" s="3"/>
      <c r="K20" s="7">
        <v>74</v>
      </c>
      <c r="L20" s="10">
        <v>242</v>
      </c>
      <c r="M20" s="10">
        <v>269</v>
      </c>
      <c r="N20" s="10">
        <f>SUM(L20:M20)</f>
        <v>511</v>
      </c>
      <c r="O20" s="3"/>
      <c r="P20" s="7">
        <v>104</v>
      </c>
      <c r="Q20" s="10">
        <v>0</v>
      </c>
      <c r="R20" s="10">
        <v>0</v>
      </c>
      <c r="S20" s="10">
        <f>SUM(Q20:R20)</f>
        <v>0</v>
      </c>
      <c r="U20" s="4" t="s">
        <v>19</v>
      </c>
      <c r="V20" s="15">
        <f>SUM(Q21,Q27,Q33,Q39)</f>
        <v>1</v>
      </c>
      <c r="W20" s="15">
        <f>SUM(R21,R27,R33,R39)</f>
        <v>19</v>
      </c>
      <c r="X20" s="18">
        <f t="shared" si="0"/>
        <v>20</v>
      </c>
      <c r="Z20" s="26" t="s">
        <v>26</v>
      </c>
      <c r="AA20" s="10">
        <v>1320</v>
      </c>
      <c r="AB20" s="10">
        <v>1190</v>
      </c>
      <c r="AC20" s="10">
        <f>SUM(AA20:AB20)</f>
        <v>2510</v>
      </c>
    </row>
    <row r="21" spans="1:30" ht="15" customHeight="1" x14ac:dyDescent="0.15">
      <c r="A21" s="7"/>
      <c r="B21" s="11">
        <f>SUM(B16:B20)</f>
        <v>545</v>
      </c>
      <c r="C21" s="11">
        <f>SUM(C16:C20)</f>
        <v>476</v>
      </c>
      <c r="D21" s="11">
        <f>SUM(D16:D20)</f>
        <v>1021</v>
      </c>
      <c r="E21" s="3"/>
      <c r="F21" s="7"/>
      <c r="G21" s="11">
        <f>SUM(G16:G20)</f>
        <v>511</v>
      </c>
      <c r="H21" s="11">
        <f>SUM(H16:H20)</f>
        <v>545</v>
      </c>
      <c r="I21" s="11">
        <f>SUM(I16:I20)</f>
        <v>1056</v>
      </c>
      <c r="J21" s="3"/>
      <c r="K21" s="7"/>
      <c r="L21" s="12">
        <f>SUM(L16:L20)</f>
        <v>1054</v>
      </c>
      <c r="M21" s="12">
        <f>SUM(M16:M20)</f>
        <v>1370</v>
      </c>
      <c r="N21" s="12">
        <f>SUM(N16:N20)</f>
        <v>2424</v>
      </c>
      <c r="O21" s="24"/>
      <c r="P21" s="7"/>
      <c r="Q21" s="11">
        <f>SUM(Q16:Q20)</f>
        <v>1</v>
      </c>
      <c r="R21" s="11">
        <f>SUM(R16:R20)</f>
        <v>16</v>
      </c>
      <c r="S21" s="11">
        <f>SUM(S16:S20)</f>
        <v>17</v>
      </c>
      <c r="Z21" s="4" t="s">
        <v>31</v>
      </c>
      <c r="AA21" s="10">
        <v>305</v>
      </c>
      <c r="AB21" s="10">
        <v>403</v>
      </c>
      <c r="AC21" s="10">
        <f>SUM(AA21:AB21)</f>
        <v>708</v>
      </c>
    </row>
    <row r="22" spans="1:30" ht="15" customHeight="1" x14ac:dyDescent="0.15">
      <c r="A22" s="7">
        <v>15</v>
      </c>
      <c r="B22" s="10">
        <v>137</v>
      </c>
      <c r="C22" s="10">
        <v>111</v>
      </c>
      <c r="D22" s="10">
        <f>SUM(B22:C22)</f>
        <v>248</v>
      </c>
      <c r="E22" s="3"/>
      <c r="F22" s="7">
        <v>45</v>
      </c>
      <c r="G22" s="10">
        <v>127</v>
      </c>
      <c r="H22" s="10">
        <v>123</v>
      </c>
      <c r="I22" s="10">
        <f>SUM(G22:H22)</f>
        <v>250</v>
      </c>
      <c r="J22" s="3"/>
      <c r="K22" s="7">
        <v>75</v>
      </c>
      <c r="L22" s="10">
        <v>220</v>
      </c>
      <c r="M22" s="10">
        <v>293</v>
      </c>
      <c r="N22" s="10">
        <f>SUM(L22:M22)</f>
        <v>513</v>
      </c>
      <c r="O22" s="3"/>
      <c r="P22" s="7">
        <v>105</v>
      </c>
      <c r="Q22" s="10">
        <v>0</v>
      </c>
      <c r="R22" s="10">
        <v>1</v>
      </c>
      <c r="S22" s="10">
        <f>SUM(Q22:R22)</f>
        <v>1</v>
      </c>
      <c r="U22" s="4" t="s">
        <v>0</v>
      </c>
      <c r="V22" s="5" t="s">
        <v>1</v>
      </c>
      <c r="W22" s="5" t="s">
        <v>2</v>
      </c>
      <c r="X22" s="5" t="s">
        <v>3</v>
      </c>
      <c r="Z22" s="4" t="s">
        <v>7</v>
      </c>
      <c r="AA22" s="10">
        <v>378</v>
      </c>
      <c r="AB22" s="10">
        <v>596</v>
      </c>
      <c r="AC22" s="10">
        <f>SUM(AA22:AB22)</f>
        <v>974</v>
      </c>
    </row>
    <row r="23" spans="1:30" ht="15" customHeight="1" x14ac:dyDescent="0.15">
      <c r="A23" s="7">
        <v>16</v>
      </c>
      <c r="B23" s="10">
        <v>150</v>
      </c>
      <c r="C23" s="10">
        <v>111</v>
      </c>
      <c r="D23" s="10">
        <f>SUM(B23:C23)</f>
        <v>261</v>
      </c>
      <c r="E23" s="3"/>
      <c r="F23" s="7">
        <v>46</v>
      </c>
      <c r="G23" s="10">
        <v>141</v>
      </c>
      <c r="H23" s="10">
        <v>158</v>
      </c>
      <c r="I23" s="10">
        <f>SUM(G23:H23)</f>
        <v>299</v>
      </c>
      <c r="J23" s="3"/>
      <c r="K23" s="7">
        <v>76</v>
      </c>
      <c r="L23" s="10">
        <v>209</v>
      </c>
      <c r="M23" s="10">
        <v>315</v>
      </c>
      <c r="N23" s="10">
        <f>SUM(L23:M23)</f>
        <v>524</v>
      </c>
      <c r="O23" s="3"/>
      <c r="P23" s="7">
        <v>106</v>
      </c>
      <c r="Q23" s="10">
        <v>0</v>
      </c>
      <c r="R23" s="10">
        <v>0</v>
      </c>
      <c r="S23" s="10">
        <f>SUM(Q23:R23)</f>
        <v>0</v>
      </c>
      <c r="U23" s="4" t="s">
        <v>4</v>
      </c>
      <c r="V23" s="19">
        <f>V4/$V$8*100</f>
        <v>10.796587194003667</v>
      </c>
      <c r="W23" s="19">
        <f>W4/$W$8*100</f>
        <v>8.857841425078588</v>
      </c>
      <c r="X23" s="19">
        <f>X4/$X$8*100</f>
        <v>9.763181411974978</v>
      </c>
      <c r="Z23" s="9" t="s">
        <v>24</v>
      </c>
      <c r="AA23" s="11">
        <f>SUM(AA19:AA22)</f>
        <v>2251</v>
      </c>
      <c r="AB23" s="11">
        <f>SUM(AB19:AB22)</f>
        <v>2440</v>
      </c>
      <c r="AC23" s="11">
        <f>SUM(AC19:AC22)</f>
        <v>4691</v>
      </c>
    </row>
    <row r="24" spans="1:30" ht="15" customHeight="1" x14ac:dyDescent="0.15">
      <c r="A24" s="7">
        <v>17</v>
      </c>
      <c r="B24" s="10">
        <v>131</v>
      </c>
      <c r="C24" s="10">
        <v>92</v>
      </c>
      <c r="D24" s="10">
        <f>SUM(B24:C24)</f>
        <v>223</v>
      </c>
      <c r="E24" s="3"/>
      <c r="F24" s="7">
        <v>47</v>
      </c>
      <c r="G24" s="10">
        <v>149</v>
      </c>
      <c r="H24" s="10">
        <v>151</v>
      </c>
      <c r="I24" s="10">
        <f>SUM(G24:H24)</f>
        <v>300</v>
      </c>
      <c r="J24" s="3"/>
      <c r="K24" s="7">
        <v>77</v>
      </c>
      <c r="L24" s="10">
        <v>204</v>
      </c>
      <c r="M24" s="10">
        <v>254</v>
      </c>
      <c r="N24" s="10">
        <f>SUM(L24:M24)</f>
        <v>458</v>
      </c>
      <c r="O24" s="3"/>
      <c r="P24" s="7">
        <v>107</v>
      </c>
      <c r="Q24" s="10">
        <v>0</v>
      </c>
      <c r="R24" s="10">
        <v>1</v>
      </c>
      <c r="S24" s="10">
        <f>SUM(Q24:R24)</f>
        <v>1</v>
      </c>
      <c r="U24" s="4" t="s">
        <v>5</v>
      </c>
      <c r="V24" s="19">
        <f>V5/$V$8*100</f>
        <v>56.478749700980778</v>
      </c>
      <c r="W24" s="19">
        <f>W5/$W$8*100</f>
        <v>48.11037373384562</v>
      </c>
      <c r="X24" s="19">
        <f>X5/$X$8*100</f>
        <v>52.018170985999404</v>
      </c>
      <c r="Z24" s="6" t="s">
        <v>30</v>
      </c>
    </row>
    <row r="25" spans="1:30" ht="15" customHeight="1" x14ac:dyDescent="0.15">
      <c r="A25" s="7">
        <v>18</v>
      </c>
      <c r="B25" s="10">
        <v>115</v>
      </c>
      <c r="C25" s="10">
        <v>128</v>
      </c>
      <c r="D25" s="10">
        <f>SUM(B25:C25)</f>
        <v>243</v>
      </c>
      <c r="E25" s="3"/>
      <c r="F25" s="7">
        <v>48</v>
      </c>
      <c r="G25" s="10">
        <v>183</v>
      </c>
      <c r="H25" s="10">
        <v>172</v>
      </c>
      <c r="I25" s="10">
        <f>SUM(G25:H25)</f>
        <v>355</v>
      </c>
      <c r="J25" s="3"/>
      <c r="K25" s="7">
        <v>78</v>
      </c>
      <c r="L25" s="10">
        <v>204</v>
      </c>
      <c r="M25" s="10">
        <v>266</v>
      </c>
      <c r="N25" s="10">
        <f>SUM(L25:M25)</f>
        <v>470</v>
      </c>
      <c r="O25" s="3"/>
      <c r="P25" s="7">
        <v>108</v>
      </c>
      <c r="Q25" s="10">
        <v>0</v>
      </c>
      <c r="R25" s="10">
        <v>0</v>
      </c>
      <c r="S25" s="10">
        <f>SUM(Q25:R25)</f>
        <v>0</v>
      </c>
      <c r="U25" s="8" t="s">
        <v>6</v>
      </c>
      <c r="V25" s="19">
        <f>V6/$V$8*100</f>
        <v>15.469260824495654</v>
      </c>
      <c r="W25" s="19">
        <f>W6/$W$8*100</f>
        <v>17.575969263010826</v>
      </c>
      <c r="X25" s="19">
        <f>X6/$X$8*100</f>
        <v>16.592195412570749</v>
      </c>
      <c r="Z25" s="4" t="s">
        <v>21</v>
      </c>
      <c r="AA25" s="5" t="s">
        <v>22</v>
      </c>
      <c r="AB25" s="5" t="s">
        <v>23</v>
      </c>
      <c r="AC25" s="5" t="s">
        <v>24</v>
      </c>
    </row>
    <row r="26" spans="1:30" ht="15" customHeight="1" x14ac:dyDescent="0.15">
      <c r="A26" s="7">
        <v>19</v>
      </c>
      <c r="B26" s="10">
        <v>107</v>
      </c>
      <c r="C26" s="10">
        <v>117</v>
      </c>
      <c r="D26" s="10">
        <f>SUM(B26:C26)</f>
        <v>224</v>
      </c>
      <c r="E26" s="3"/>
      <c r="F26" s="7">
        <v>49</v>
      </c>
      <c r="G26" s="10">
        <v>148</v>
      </c>
      <c r="H26" s="10">
        <v>165</v>
      </c>
      <c r="I26" s="10">
        <f>SUM(G26:H26)</f>
        <v>313</v>
      </c>
      <c r="J26" s="3"/>
      <c r="K26" s="7">
        <v>79</v>
      </c>
      <c r="L26" s="10">
        <v>186</v>
      </c>
      <c r="M26" s="10">
        <v>251</v>
      </c>
      <c r="N26" s="10">
        <f>SUM(L26:M26)</f>
        <v>437</v>
      </c>
      <c r="O26" s="3"/>
      <c r="P26" s="7">
        <v>109</v>
      </c>
      <c r="Q26" s="10">
        <v>0</v>
      </c>
      <c r="R26" s="10">
        <v>1</v>
      </c>
      <c r="S26" s="10">
        <f>SUM(Q26:R26)</f>
        <v>1</v>
      </c>
      <c r="U26" s="4" t="s">
        <v>7</v>
      </c>
      <c r="V26" s="19">
        <f>V7/$V$8*100</f>
        <v>17.255402280519895</v>
      </c>
      <c r="W26" s="19">
        <f>W7/$W$8*100</f>
        <v>25.455815578064968</v>
      </c>
      <c r="X26" s="19">
        <f>X7/$X$8*100</f>
        <v>21.62645218945487</v>
      </c>
      <c r="Z26" s="4" t="s">
        <v>25</v>
      </c>
      <c r="AA26" s="10">
        <v>136</v>
      </c>
      <c r="AB26" s="10">
        <v>114</v>
      </c>
      <c r="AC26" s="10">
        <f>SUM(AA26:AB26)</f>
        <v>250</v>
      </c>
    </row>
    <row r="27" spans="1:30" ht="15" customHeight="1" x14ac:dyDescent="0.15">
      <c r="A27" s="7"/>
      <c r="B27" s="11">
        <f>SUM(B22:B26)</f>
        <v>640</v>
      </c>
      <c r="C27" s="11">
        <f>SUM(C22:C26)</f>
        <v>559</v>
      </c>
      <c r="D27" s="11">
        <f>SUM(D22:D26)</f>
        <v>1199</v>
      </c>
      <c r="E27" s="3"/>
      <c r="F27" s="7"/>
      <c r="G27" s="11">
        <f>SUM(G22:G26)</f>
        <v>748</v>
      </c>
      <c r="H27" s="11">
        <f>SUM(H22:H26)</f>
        <v>769</v>
      </c>
      <c r="I27" s="11">
        <f>SUM(I22:I26)</f>
        <v>1517</v>
      </c>
      <c r="J27" s="3"/>
      <c r="K27" s="7"/>
      <c r="L27" s="11">
        <f>SUM(L22:L26)</f>
        <v>1023</v>
      </c>
      <c r="M27" s="11">
        <f>SUM(M22:M26)</f>
        <v>1379</v>
      </c>
      <c r="N27" s="11">
        <f>SUM(N22:N26)</f>
        <v>2402</v>
      </c>
      <c r="O27" s="3"/>
      <c r="P27" s="7"/>
      <c r="Q27" s="12">
        <f>SUM(Q22:Q26)</f>
        <v>0</v>
      </c>
      <c r="R27" s="12">
        <f>SUM(R22:R26)</f>
        <v>3</v>
      </c>
      <c r="S27" s="12">
        <f>SUM(S22:S26)</f>
        <v>3</v>
      </c>
      <c r="U27" s="17" t="s">
        <v>3</v>
      </c>
      <c r="V27" s="20">
        <f>SUM(V23:V26)</f>
        <v>100</v>
      </c>
      <c r="W27" s="20">
        <f>SUM(W23:W26)</f>
        <v>100</v>
      </c>
      <c r="X27" s="20">
        <f>SUM(X23:X26)</f>
        <v>100</v>
      </c>
      <c r="Z27" s="26" t="s">
        <v>26</v>
      </c>
      <c r="AA27" s="10">
        <v>739</v>
      </c>
      <c r="AB27" s="10">
        <v>665</v>
      </c>
      <c r="AC27" s="10">
        <f>SUM(AA27:AB27)</f>
        <v>1404</v>
      </c>
    </row>
    <row r="28" spans="1:30" ht="15" customHeight="1" x14ac:dyDescent="0.15">
      <c r="A28" s="7">
        <v>20</v>
      </c>
      <c r="B28" s="10">
        <v>100</v>
      </c>
      <c r="C28" s="10">
        <v>130</v>
      </c>
      <c r="D28" s="10">
        <f>SUM(B28:C28)</f>
        <v>230</v>
      </c>
      <c r="E28" s="3"/>
      <c r="F28" s="7">
        <v>50</v>
      </c>
      <c r="G28" s="10">
        <v>180</v>
      </c>
      <c r="H28" s="10">
        <v>160</v>
      </c>
      <c r="I28" s="10">
        <f>SUM(G28:H28)</f>
        <v>340</v>
      </c>
      <c r="J28" s="3"/>
      <c r="K28" s="7">
        <v>80</v>
      </c>
      <c r="L28" s="10">
        <v>155</v>
      </c>
      <c r="M28" s="10">
        <v>239</v>
      </c>
      <c r="N28" s="10">
        <f>SUM(L28:M28)</f>
        <v>394</v>
      </c>
      <c r="O28" s="3"/>
      <c r="P28" s="7">
        <v>110</v>
      </c>
      <c r="Q28" s="14">
        <v>0</v>
      </c>
      <c r="R28" s="14">
        <v>0</v>
      </c>
      <c r="S28" s="15">
        <f>SUM(Q28:R28)</f>
        <v>0</v>
      </c>
      <c r="U28" s="4" t="s">
        <v>8</v>
      </c>
      <c r="V28" s="19">
        <f t="shared" ref="V28:V39" si="1">V9/$V$8*100</f>
        <v>34.183876883821071</v>
      </c>
      <c r="W28" s="19">
        <f t="shared" ref="W28:W39" si="2">W9/$W$8*100</f>
        <v>29.647223192455467</v>
      </c>
      <c r="X28" s="19">
        <f t="shared" ref="X28:X39" si="3">X9/$X$8*100</f>
        <v>31.765713434614241</v>
      </c>
      <c r="Z28" s="4" t="s">
        <v>32</v>
      </c>
      <c r="AA28" s="10">
        <v>189</v>
      </c>
      <c r="AB28" s="10">
        <v>228</v>
      </c>
      <c r="AC28" s="10">
        <f>SUM(AA28:AB28)</f>
        <v>417</v>
      </c>
    </row>
    <row r="29" spans="1:30" ht="15" customHeight="1" x14ac:dyDescent="0.15">
      <c r="A29" s="7">
        <v>21</v>
      </c>
      <c r="B29" s="10">
        <v>105</v>
      </c>
      <c r="C29" s="10">
        <v>118</v>
      </c>
      <c r="D29" s="10">
        <f>SUM(B29:C29)</f>
        <v>223</v>
      </c>
      <c r="E29" s="3"/>
      <c r="F29" s="7">
        <v>51</v>
      </c>
      <c r="G29" s="10">
        <v>186</v>
      </c>
      <c r="H29" s="10">
        <v>197</v>
      </c>
      <c r="I29" s="10">
        <f>SUM(G29:H29)</f>
        <v>383</v>
      </c>
      <c r="J29" s="3"/>
      <c r="K29" s="7">
        <v>81</v>
      </c>
      <c r="L29" s="10">
        <v>168</v>
      </c>
      <c r="M29" s="10">
        <v>271</v>
      </c>
      <c r="N29" s="10">
        <f>SUM(L29:M29)</f>
        <v>439</v>
      </c>
      <c r="O29" s="3"/>
      <c r="P29" s="7">
        <v>111</v>
      </c>
      <c r="Q29" s="14">
        <v>0</v>
      </c>
      <c r="R29" s="14">
        <v>0</v>
      </c>
      <c r="S29" s="15">
        <f>SUM(Q29:R29)</f>
        <v>0</v>
      </c>
      <c r="U29" s="4" t="s">
        <v>9</v>
      </c>
      <c r="V29" s="19">
        <f t="shared" si="1"/>
        <v>66.908539988836608</v>
      </c>
      <c r="W29" s="19">
        <f t="shared" si="2"/>
        <v>72.679008033531261</v>
      </c>
      <c r="X29" s="19">
        <f t="shared" si="3"/>
        <v>69.984361036639854</v>
      </c>
      <c r="Z29" s="4" t="s">
        <v>7</v>
      </c>
      <c r="AA29" s="10">
        <v>248</v>
      </c>
      <c r="AB29" s="10">
        <v>394</v>
      </c>
      <c r="AC29" s="10">
        <f>SUM(AA29:AB29)</f>
        <v>642</v>
      </c>
    </row>
    <row r="30" spans="1:30" ht="15" customHeight="1" x14ac:dyDescent="0.15">
      <c r="A30" s="7">
        <v>22</v>
      </c>
      <c r="B30" s="10">
        <v>120</v>
      </c>
      <c r="C30" s="10">
        <v>115</v>
      </c>
      <c r="D30" s="10">
        <f>SUM(B30:C30)</f>
        <v>235</v>
      </c>
      <c r="E30" s="3"/>
      <c r="F30" s="7">
        <v>52</v>
      </c>
      <c r="G30" s="10">
        <v>187</v>
      </c>
      <c r="H30" s="10">
        <v>182</v>
      </c>
      <c r="I30" s="10">
        <f>SUM(G30:H30)</f>
        <v>369</v>
      </c>
      <c r="J30" s="3"/>
      <c r="K30" s="7">
        <v>82</v>
      </c>
      <c r="L30" s="10">
        <v>136</v>
      </c>
      <c r="M30" s="10">
        <v>239</v>
      </c>
      <c r="N30" s="10">
        <f>SUM(L30:M30)</f>
        <v>375</v>
      </c>
      <c r="O30" s="3"/>
      <c r="P30" s="7">
        <v>112</v>
      </c>
      <c r="Q30" s="14">
        <v>0</v>
      </c>
      <c r="R30" s="14">
        <v>0</v>
      </c>
      <c r="S30" s="15">
        <f>SUM(Q30:R30)</f>
        <v>0</v>
      </c>
      <c r="U30" s="4" t="s">
        <v>10</v>
      </c>
      <c r="V30" s="19">
        <f t="shared" si="1"/>
        <v>56.869468144486092</v>
      </c>
      <c r="W30" s="19">
        <f t="shared" si="2"/>
        <v>63.499825358016068</v>
      </c>
      <c r="X30" s="19">
        <f t="shared" si="3"/>
        <v>60.403634197199885</v>
      </c>
      <c r="Z30" s="9" t="s">
        <v>24</v>
      </c>
      <c r="AA30" s="11">
        <f>SUM(AA26:AA29)</f>
        <v>1312</v>
      </c>
      <c r="AB30" s="11">
        <f>SUM(AB26:AB29)</f>
        <v>1401</v>
      </c>
      <c r="AC30" s="11">
        <f>SUM(AC26:AC29)</f>
        <v>2713</v>
      </c>
      <c r="AD30" s="2"/>
    </row>
    <row r="31" spans="1:30" ht="15" customHeight="1" x14ac:dyDescent="0.15">
      <c r="A31" s="7">
        <v>23</v>
      </c>
      <c r="B31" s="10">
        <v>113</v>
      </c>
      <c r="C31" s="10">
        <v>104</v>
      </c>
      <c r="D31" s="10">
        <f>SUM(B31:C31)</f>
        <v>217</v>
      </c>
      <c r="E31" s="3"/>
      <c r="F31" s="7">
        <v>53</v>
      </c>
      <c r="G31" s="10">
        <v>216</v>
      </c>
      <c r="H31" s="10">
        <v>164</v>
      </c>
      <c r="I31" s="10">
        <f>SUM(G31:H31)</f>
        <v>380</v>
      </c>
      <c r="J31" s="3"/>
      <c r="K31" s="7">
        <v>83</v>
      </c>
      <c r="L31" s="10">
        <v>106</v>
      </c>
      <c r="M31" s="10">
        <v>211</v>
      </c>
      <c r="N31" s="10">
        <f>SUM(L31:M31)</f>
        <v>317</v>
      </c>
      <c r="O31" s="3"/>
      <c r="P31" s="7">
        <v>113</v>
      </c>
      <c r="Q31" s="14">
        <v>0</v>
      </c>
      <c r="R31" s="14">
        <v>0</v>
      </c>
      <c r="S31" s="15">
        <f>SUM(Q31:R31)</f>
        <v>0</v>
      </c>
      <c r="U31" s="4" t="s">
        <v>11</v>
      </c>
      <c r="V31" s="19">
        <f t="shared" si="1"/>
        <v>38.808707439598116</v>
      </c>
      <c r="W31" s="19">
        <f t="shared" si="2"/>
        <v>49.221096751659097</v>
      </c>
      <c r="X31" s="19">
        <f t="shared" si="3"/>
        <v>44.358802502234141</v>
      </c>
      <c r="Z31" s="6"/>
    </row>
    <row r="32" spans="1:30" ht="15" customHeight="1" x14ac:dyDescent="0.15">
      <c r="A32" s="7">
        <v>24</v>
      </c>
      <c r="B32" s="10">
        <v>93</v>
      </c>
      <c r="C32" s="10">
        <v>96</v>
      </c>
      <c r="D32" s="10">
        <f>SUM(B32:C32)</f>
        <v>189</v>
      </c>
      <c r="E32" s="3"/>
      <c r="F32" s="7">
        <v>54</v>
      </c>
      <c r="G32" s="10">
        <v>220</v>
      </c>
      <c r="H32" s="10">
        <v>212</v>
      </c>
      <c r="I32" s="10">
        <f>SUM(G32:H32)</f>
        <v>432</v>
      </c>
      <c r="J32" s="3"/>
      <c r="K32" s="7">
        <v>84</v>
      </c>
      <c r="L32" s="10">
        <v>97</v>
      </c>
      <c r="M32" s="10">
        <v>189</v>
      </c>
      <c r="N32" s="10">
        <f>SUM(L32:M32)</f>
        <v>286</v>
      </c>
      <c r="O32" s="3"/>
      <c r="P32" s="7">
        <v>114</v>
      </c>
      <c r="Q32" s="14">
        <v>0</v>
      </c>
      <c r="R32" s="14">
        <v>0</v>
      </c>
      <c r="S32" s="15">
        <f>SUM(Q32:R32)</f>
        <v>0</v>
      </c>
      <c r="U32" s="9" t="s">
        <v>12</v>
      </c>
      <c r="V32" s="20">
        <f t="shared" si="1"/>
        <v>32.724663105015551</v>
      </c>
      <c r="W32" s="20">
        <f t="shared" si="2"/>
        <v>43.03178484107579</v>
      </c>
      <c r="X32" s="20">
        <f t="shared" si="3"/>
        <v>38.218647602025619</v>
      </c>
      <c r="Z32" s="6"/>
      <c r="AA32" s="31"/>
      <c r="AB32" s="30"/>
      <c r="AC32" s="30"/>
    </row>
    <row r="33" spans="1:29" ht="15" customHeight="1" x14ac:dyDescent="0.15">
      <c r="A33" s="7"/>
      <c r="B33" s="11">
        <f>SUM(B28:B32)</f>
        <v>531</v>
      </c>
      <c r="C33" s="11">
        <f>SUM(C28:C32)</f>
        <v>563</v>
      </c>
      <c r="D33" s="11">
        <f>SUM(D28:D32)</f>
        <v>1094</v>
      </c>
      <c r="E33" s="3"/>
      <c r="F33" s="7"/>
      <c r="G33" s="11">
        <f>SUM(G28:G32)</f>
        <v>989</v>
      </c>
      <c r="H33" s="11">
        <f>SUM(H28:H32)</f>
        <v>915</v>
      </c>
      <c r="I33" s="11">
        <f>SUM(I28:I32)</f>
        <v>1904</v>
      </c>
      <c r="J33" s="3"/>
      <c r="K33" s="7"/>
      <c r="L33" s="11">
        <f>SUM(L28:L32)</f>
        <v>662</v>
      </c>
      <c r="M33" s="11">
        <f>SUM(M28:M32)</f>
        <v>1149</v>
      </c>
      <c r="N33" s="11">
        <f>SUM(N28:N32)</f>
        <v>1811</v>
      </c>
      <c r="O33" s="3"/>
      <c r="P33" s="7"/>
      <c r="Q33" s="16">
        <f>SUM(Q28:Q32)</f>
        <v>0</v>
      </c>
      <c r="R33" s="16">
        <f>SUM(R28:R32)</f>
        <v>0</v>
      </c>
      <c r="S33" s="16">
        <f>SUM(S28:S32)</f>
        <v>0</v>
      </c>
      <c r="U33" s="4" t="s">
        <v>13</v>
      </c>
      <c r="V33" s="19">
        <f t="shared" si="1"/>
        <v>25.65983573877681</v>
      </c>
      <c r="W33" s="19">
        <f t="shared" si="2"/>
        <v>35.026196297589941</v>
      </c>
      <c r="X33" s="19">
        <f t="shared" si="3"/>
        <v>30.652368185880253</v>
      </c>
      <c r="Z33" s="6" t="s">
        <v>3</v>
      </c>
    </row>
    <row r="34" spans="1:29" ht="15" customHeight="1" x14ac:dyDescent="0.15">
      <c r="A34" s="7">
        <v>25</v>
      </c>
      <c r="B34" s="10">
        <v>97</v>
      </c>
      <c r="C34" s="10">
        <v>99</v>
      </c>
      <c r="D34" s="10">
        <f>SUM(B34:C34)</f>
        <v>196</v>
      </c>
      <c r="E34" s="3"/>
      <c r="F34" s="7">
        <v>55</v>
      </c>
      <c r="G34" s="10">
        <v>212</v>
      </c>
      <c r="H34" s="10">
        <v>191</v>
      </c>
      <c r="I34" s="10">
        <f>SUM(G34:H34)</f>
        <v>403</v>
      </c>
      <c r="J34" s="3"/>
      <c r="K34" s="7">
        <v>85</v>
      </c>
      <c r="L34" s="10">
        <v>78</v>
      </c>
      <c r="M34" s="10">
        <v>175</v>
      </c>
      <c r="N34" s="10">
        <f>SUM(L34:M34)</f>
        <v>253</v>
      </c>
      <c r="O34" s="3"/>
      <c r="P34" s="7">
        <v>115</v>
      </c>
      <c r="Q34" s="14">
        <v>0</v>
      </c>
      <c r="R34" s="14">
        <v>0</v>
      </c>
      <c r="S34" s="14">
        <f>SUM(Q34:R34)</f>
        <v>0</v>
      </c>
      <c r="U34" s="4" t="s">
        <v>14</v>
      </c>
      <c r="V34" s="19">
        <f t="shared" si="1"/>
        <v>17.255402280519895</v>
      </c>
      <c r="W34" s="19">
        <f t="shared" si="2"/>
        <v>25.455815578064968</v>
      </c>
      <c r="X34" s="19">
        <f t="shared" si="3"/>
        <v>21.62645218945487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29" ht="15" customHeight="1" x14ac:dyDescent="0.15">
      <c r="A35" s="7">
        <v>26</v>
      </c>
      <c r="B35" s="10">
        <v>107</v>
      </c>
      <c r="C35" s="10">
        <v>96</v>
      </c>
      <c r="D35" s="10">
        <f>SUM(B35:C35)</f>
        <v>203</v>
      </c>
      <c r="E35" s="3"/>
      <c r="F35" s="7">
        <v>56</v>
      </c>
      <c r="G35" s="10">
        <v>259</v>
      </c>
      <c r="H35" s="10">
        <v>197</v>
      </c>
      <c r="I35" s="10">
        <f>SUM(G35:H35)</f>
        <v>456</v>
      </c>
      <c r="J35" s="3"/>
      <c r="K35" s="7">
        <v>86</v>
      </c>
      <c r="L35" s="10">
        <v>87</v>
      </c>
      <c r="M35" s="10">
        <v>155</v>
      </c>
      <c r="N35" s="10">
        <f>SUM(L35:M35)</f>
        <v>242</v>
      </c>
      <c r="O35" s="3"/>
      <c r="P35" s="7">
        <v>116</v>
      </c>
      <c r="Q35" s="14">
        <v>0</v>
      </c>
      <c r="R35" s="14">
        <v>0</v>
      </c>
      <c r="S35" s="14">
        <f>SUM(Q35:R35)</f>
        <v>0</v>
      </c>
      <c r="U35" s="4" t="s">
        <v>15</v>
      </c>
      <c r="V35" s="19">
        <f t="shared" si="1"/>
        <v>9.0981580416234742</v>
      </c>
      <c r="W35" s="19">
        <f t="shared" si="2"/>
        <v>15.822563744324135</v>
      </c>
      <c r="X35" s="19">
        <f t="shared" si="3"/>
        <v>12.682454572535001</v>
      </c>
      <c r="Z35" s="4" t="s">
        <v>25</v>
      </c>
      <c r="AA35" s="10">
        <f t="shared" ref="AA35:AB38" si="4">SUM(AA5,AA12,AA19,AA26)</f>
        <v>1354</v>
      </c>
      <c r="AB35" s="10">
        <f t="shared" si="4"/>
        <v>1268</v>
      </c>
      <c r="AC35" s="10">
        <f>SUM(AA35:AB35)</f>
        <v>2622</v>
      </c>
    </row>
    <row r="36" spans="1:29" ht="15" customHeight="1" x14ac:dyDescent="0.15">
      <c r="A36" s="7">
        <v>27</v>
      </c>
      <c r="B36" s="10">
        <v>121</v>
      </c>
      <c r="C36" s="10">
        <v>109</v>
      </c>
      <c r="D36" s="10">
        <f>SUM(B36:C36)</f>
        <v>230</v>
      </c>
      <c r="E36" s="3"/>
      <c r="F36" s="7">
        <v>57</v>
      </c>
      <c r="G36" s="10">
        <v>251</v>
      </c>
      <c r="H36" s="10">
        <v>242</v>
      </c>
      <c r="I36" s="10">
        <f>SUM(G36:H36)</f>
        <v>493</v>
      </c>
      <c r="J36" s="3"/>
      <c r="K36" s="7">
        <v>87</v>
      </c>
      <c r="L36" s="10">
        <v>67</v>
      </c>
      <c r="M36" s="10">
        <v>135</v>
      </c>
      <c r="N36" s="10">
        <f>SUM(L36:M36)</f>
        <v>202</v>
      </c>
      <c r="O36" s="3"/>
      <c r="P36" s="7">
        <v>117</v>
      </c>
      <c r="Q36" s="14">
        <v>0</v>
      </c>
      <c r="R36" s="14">
        <v>0</v>
      </c>
      <c r="S36" s="14">
        <f>SUM(Q36:R36)</f>
        <v>0</v>
      </c>
      <c r="U36" s="4" t="s">
        <v>16</v>
      </c>
      <c r="V36" s="19">
        <f t="shared" si="1"/>
        <v>3.8194721314089781</v>
      </c>
      <c r="W36" s="19">
        <f t="shared" si="2"/>
        <v>7.7960181627663285</v>
      </c>
      <c r="X36" s="19">
        <f t="shared" si="3"/>
        <v>5.9390825141495389</v>
      </c>
      <c r="Z36" s="26" t="s">
        <v>26</v>
      </c>
      <c r="AA36" s="10">
        <f t="shared" si="4"/>
        <v>7083</v>
      </c>
      <c r="AB36" s="10">
        <f t="shared" si="4"/>
        <v>6887</v>
      </c>
      <c r="AC36" s="13">
        <f>SUM(AA36:AB36)</f>
        <v>13970</v>
      </c>
    </row>
    <row r="37" spans="1:29" ht="15" customHeight="1" x14ac:dyDescent="0.15">
      <c r="A37" s="7">
        <v>28</v>
      </c>
      <c r="B37" s="10">
        <v>110</v>
      </c>
      <c r="C37" s="10">
        <v>105</v>
      </c>
      <c r="D37" s="10">
        <f>SUM(B37:C37)</f>
        <v>215</v>
      </c>
      <c r="E37" s="3"/>
      <c r="F37" s="7">
        <v>58</v>
      </c>
      <c r="G37" s="10">
        <v>283</v>
      </c>
      <c r="H37" s="10">
        <v>251</v>
      </c>
      <c r="I37" s="10">
        <f>SUM(G37:H37)</f>
        <v>534</v>
      </c>
      <c r="J37" s="3"/>
      <c r="K37" s="7">
        <v>88</v>
      </c>
      <c r="L37" s="10">
        <v>50</v>
      </c>
      <c r="M37" s="10">
        <v>105</v>
      </c>
      <c r="N37" s="10">
        <f>SUM(L37:M37)</f>
        <v>155</v>
      </c>
      <c r="O37" s="3"/>
      <c r="P37" s="7">
        <v>118</v>
      </c>
      <c r="Q37" s="14">
        <v>0</v>
      </c>
      <c r="R37" s="14">
        <v>0</v>
      </c>
      <c r="S37" s="14">
        <f>SUM(Q37:R37)</f>
        <v>0</v>
      </c>
      <c r="U37" s="4" t="s">
        <v>17</v>
      </c>
      <c r="V37" s="19">
        <f t="shared" si="1"/>
        <v>1.2439199425883103</v>
      </c>
      <c r="W37" s="19">
        <f t="shared" si="2"/>
        <v>3.1295843520782394</v>
      </c>
      <c r="X37" s="19">
        <f t="shared" si="3"/>
        <v>2.2490318736967532</v>
      </c>
      <c r="Z37" s="4" t="s">
        <v>31</v>
      </c>
      <c r="AA37" s="10">
        <f t="shared" si="4"/>
        <v>1940</v>
      </c>
      <c r="AB37" s="10">
        <f t="shared" si="4"/>
        <v>2516</v>
      </c>
      <c r="AC37" s="13">
        <f>SUM(AA37:AB37)</f>
        <v>4456</v>
      </c>
    </row>
    <row r="38" spans="1:29" ht="15" customHeight="1" x14ac:dyDescent="0.15">
      <c r="A38" s="7">
        <v>29</v>
      </c>
      <c r="B38" s="10">
        <v>126</v>
      </c>
      <c r="C38" s="10">
        <v>108</v>
      </c>
      <c r="D38" s="10">
        <f>SUM(B38:C38)</f>
        <v>234</v>
      </c>
      <c r="E38" s="3"/>
      <c r="F38" s="7">
        <v>59</v>
      </c>
      <c r="G38" s="10">
        <v>271</v>
      </c>
      <c r="H38" s="10">
        <v>248</v>
      </c>
      <c r="I38" s="10">
        <f>SUM(G38:H38)</f>
        <v>519</v>
      </c>
      <c r="J38" s="3"/>
      <c r="K38" s="7">
        <v>89</v>
      </c>
      <c r="L38" s="10">
        <v>41</v>
      </c>
      <c r="M38" s="10">
        <v>98</v>
      </c>
      <c r="N38" s="10">
        <f>SUM(L38:M38)</f>
        <v>139</v>
      </c>
      <c r="O38" s="3"/>
      <c r="P38" s="7">
        <v>119</v>
      </c>
      <c r="Q38" s="14">
        <v>0</v>
      </c>
      <c r="R38" s="14">
        <v>0</v>
      </c>
      <c r="S38" s="14">
        <f>SUM(Q38:R38)</f>
        <v>0</v>
      </c>
      <c r="U38" s="4" t="s">
        <v>18</v>
      </c>
      <c r="V38" s="19">
        <f t="shared" si="1"/>
        <v>0.23921537357467507</v>
      </c>
      <c r="W38" s="19">
        <f t="shared" si="2"/>
        <v>0.72651065316101993</v>
      </c>
      <c r="X38" s="19">
        <f t="shared" si="3"/>
        <v>0.49895740244265713</v>
      </c>
      <c r="Z38" s="4" t="s">
        <v>7</v>
      </c>
      <c r="AA38" s="10">
        <f t="shared" si="4"/>
        <v>2164</v>
      </c>
      <c r="AB38" s="10">
        <f t="shared" si="4"/>
        <v>3644</v>
      </c>
      <c r="AC38" s="13">
        <f>SUM(AA38:AB38)</f>
        <v>5808</v>
      </c>
    </row>
    <row r="39" spans="1:29" ht="15" customHeight="1" x14ac:dyDescent="0.15">
      <c r="A39" s="7"/>
      <c r="B39" s="11">
        <f>SUM(B34:B38)</f>
        <v>561</v>
      </c>
      <c r="C39" s="11">
        <f>SUM(C34:C38)</f>
        <v>517</v>
      </c>
      <c r="D39" s="11">
        <f>SUM(D34:D38)</f>
        <v>1078</v>
      </c>
      <c r="E39" s="3"/>
      <c r="F39" s="7"/>
      <c r="G39" s="11">
        <f>SUM(G34:G38)</f>
        <v>1276</v>
      </c>
      <c r="H39" s="11">
        <f>SUM(H34:H38)</f>
        <v>1129</v>
      </c>
      <c r="I39" s="11">
        <f>SUM(I34:I38)</f>
        <v>2405</v>
      </c>
      <c r="J39" s="3"/>
      <c r="K39" s="7"/>
      <c r="L39" s="11">
        <f>SUM(L34:L38)</f>
        <v>323</v>
      </c>
      <c r="M39" s="11">
        <f>SUM(M34:M38)</f>
        <v>668</v>
      </c>
      <c r="N39" s="11">
        <f>SUM(N34:N38)</f>
        <v>991</v>
      </c>
      <c r="O39" s="3"/>
      <c r="P39" s="7"/>
      <c r="Q39" s="16">
        <f>SUM(Q34:Q38)</f>
        <v>0</v>
      </c>
      <c r="R39" s="16">
        <f>SUM(R34:R38)</f>
        <v>0</v>
      </c>
      <c r="S39" s="16">
        <f>SUM(S34:S38)</f>
        <v>0</v>
      </c>
      <c r="U39" s="4" t="s">
        <v>19</v>
      </c>
      <c r="V39" s="19">
        <f t="shared" si="1"/>
        <v>7.9738457858225028E-3</v>
      </c>
      <c r="W39" s="19">
        <f t="shared" si="2"/>
        <v>0.13272790778903248</v>
      </c>
      <c r="X39" s="19">
        <f t="shared" si="3"/>
        <v>7.4471254095918982E-2</v>
      </c>
      <c r="Z39" s="9" t="s">
        <v>24</v>
      </c>
      <c r="AA39" s="11">
        <f>SUM(AA35:AA38)</f>
        <v>12541</v>
      </c>
      <c r="AB39" s="11">
        <f>SUM(AB35:AB38)</f>
        <v>14315</v>
      </c>
      <c r="AC39" s="11">
        <f>SUM(AC35:AC38)</f>
        <v>26856</v>
      </c>
    </row>
    <row r="81" spans="7:9" x14ac:dyDescent="0.15">
      <c r="G81" s="29"/>
      <c r="H81" s="29"/>
      <c r="I81" s="29"/>
    </row>
    <row r="93" spans="7:9" x14ac:dyDescent="0.15">
      <c r="G93" s="29"/>
      <c r="H93" s="29"/>
      <c r="I93" s="29"/>
    </row>
    <row r="119" spans="10:10" x14ac:dyDescent="0.15">
      <c r="J119" s="1"/>
    </row>
    <row r="120" spans="10:10" x14ac:dyDescent="0.15">
      <c r="J120" s="1"/>
    </row>
    <row r="121" spans="10:10" x14ac:dyDescent="0.15">
      <c r="J121" s="1"/>
    </row>
  </sheetData>
  <phoneticPr fontId="3"/>
  <printOptions horizontalCentered="1" verticalCentered="1"/>
  <pageMargins left="0.19685039370078741" right="0.19685039370078741" top="0.59055118110236227" bottom="0.39370078740157483" header="0.78740157480314965" footer="0.51181102362204722"/>
  <pageSetup paperSize="9" scale="79" orientation="landscape" r:id="rId1"/>
  <headerFooter alignWithMargins="0">
    <oddHeader>&amp;C&amp;"游ゴシック,標準"&amp;16大分県　竹田市（タケタシ）【442089】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21"/>
  <sheetViews>
    <sheetView showZeros="0" zoomScale="85" zoomScaleNormal="85" workbookViewId="0">
      <selection activeCell="F1" sqref="F1"/>
    </sheetView>
  </sheetViews>
  <sheetFormatPr defaultRowHeight="13.5" x14ac:dyDescent="0.15"/>
  <cols>
    <col min="1" max="1" width="6" bestFit="1" customWidth="1"/>
    <col min="2" max="2" width="6.125" bestFit="1" customWidth="1"/>
    <col min="4" max="4" width="7" customWidth="1"/>
    <col min="5" max="5" width="0.875" customWidth="1"/>
    <col min="6" max="6" width="6" bestFit="1" customWidth="1"/>
    <col min="7" max="7" width="7.625" bestFit="1" customWidth="1"/>
    <col min="8" max="8" width="7.125" bestFit="1" customWidth="1"/>
    <col min="9" max="9" width="7.625" bestFit="1" customWidth="1"/>
    <col min="10" max="10" width="0.875" customWidth="1"/>
    <col min="11" max="11" width="6.125" bestFit="1" customWidth="1"/>
    <col min="12" max="12" width="7" customWidth="1"/>
    <col min="13" max="14" width="7.625" bestFit="1" customWidth="1"/>
    <col min="15" max="15" width="0.875" customWidth="1"/>
    <col min="16" max="19" width="6.125" bestFit="1" customWidth="1"/>
    <col min="20" max="20" width="0.875" customWidth="1"/>
    <col min="21" max="21" width="11" bestFit="1" customWidth="1"/>
    <col min="22" max="24" width="8.625" bestFit="1" customWidth="1"/>
    <col min="25" max="25" width="2.625" customWidth="1"/>
    <col min="26" max="26" width="10" bestFit="1" customWidth="1"/>
    <col min="27" max="28" width="8.125" bestFit="1" customWidth="1"/>
    <col min="29" max="29" width="8.625" bestFit="1" customWidth="1"/>
  </cols>
  <sheetData>
    <row r="1" spans="1:29" ht="17.25" x14ac:dyDescent="0.2">
      <c r="A1" s="21" t="s">
        <v>20</v>
      </c>
    </row>
    <row r="2" spans="1:29" ht="13.5" customHeight="1" x14ac:dyDescent="0.15">
      <c r="X2" s="22" t="s">
        <v>36</v>
      </c>
    </row>
    <row r="3" spans="1:29" ht="1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5"/>
      <c r="F3" s="4" t="s">
        <v>0</v>
      </c>
      <c r="G3" s="5" t="s">
        <v>1</v>
      </c>
      <c r="H3" s="5" t="s">
        <v>2</v>
      </c>
      <c r="I3" s="5" t="s">
        <v>3</v>
      </c>
      <c r="J3" s="25"/>
      <c r="K3" s="4" t="s">
        <v>0</v>
      </c>
      <c r="L3" s="5" t="s">
        <v>1</v>
      </c>
      <c r="M3" s="5" t="s">
        <v>2</v>
      </c>
      <c r="N3" s="5" t="s">
        <v>3</v>
      </c>
      <c r="O3" s="25"/>
      <c r="P3" s="4" t="s">
        <v>0</v>
      </c>
      <c r="Q3" s="5" t="s">
        <v>1</v>
      </c>
      <c r="R3" s="5" t="s">
        <v>2</v>
      </c>
      <c r="S3" s="5" t="s">
        <v>3</v>
      </c>
      <c r="T3" s="6"/>
      <c r="U3" s="4" t="s">
        <v>0</v>
      </c>
      <c r="V3" s="5" t="s">
        <v>1</v>
      </c>
      <c r="W3" s="5" t="s">
        <v>2</v>
      </c>
      <c r="X3" s="5" t="s">
        <v>3</v>
      </c>
      <c r="Z3" s="6" t="s">
        <v>27</v>
      </c>
    </row>
    <row r="4" spans="1:29" ht="15" customHeight="1" x14ac:dyDescent="0.15">
      <c r="A4" s="7">
        <v>0</v>
      </c>
      <c r="B4" s="10">
        <v>81</v>
      </c>
      <c r="C4" s="10">
        <v>72</v>
      </c>
      <c r="D4" s="10">
        <f>SUM(B4:C4)</f>
        <v>153</v>
      </c>
      <c r="E4" s="3"/>
      <c r="F4" s="7">
        <v>30</v>
      </c>
      <c r="G4" s="10">
        <v>115</v>
      </c>
      <c r="H4" s="10">
        <v>87</v>
      </c>
      <c r="I4" s="10">
        <f>SUM(G4:H4)</f>
        <v>202</v>
      </c>
      <c r="J4" s="3"/>
      <c r="K4" s="7">
        <v>60</v>
      </c>
      <c r="L4" s="10">
        <v>233</v>
      </c>
      <c r="M4" s="10">
        <v>211</v>
      </c>
      <c r="N4" s="10">
        <f>SUM(L4:M4)</f>
        <v>444</v>
      </c>
      <c r="O4" s="3"/>
      <c r="P4" s="7">
        <v>90</v>
      </c>
      <c r="Q4" s="10">
        <v>37</v>
      </c>
      <c r="R4" s="10">
        <v>84</v>
      </c>
      <c r="S4" s="10">
        <f>SUM(Q4:R4)</f>
        <v>121</v>
      </c>
      <c r="U4" s="4" t="s">
        <v>4</v>
      </c>
      <c r="V4" s="15">
        <f>SUM(B9,B15,B21)</f>
        <v>1354</v>
      </c>
      <c r="W4" s="15">
        <f>SUM(C9,C15,C21)</f>
        <v>1263</v>
      </c>
      <c r="X4" s="15">
        <f>SUM(V4:W4)</f>
        <v>2617</v>
      </c>
      <c r="Z4" s="4" t="s">
        <v>21</v>
      </c>
      <c r="AA4" s="5" t="s">
        <v>22</v>
      </c>
      <c r="AB4" s="5" t="s">
        <v>23</v>
      </c>
      <c r="AC4" s="5" t="s">
        <v>24</v>
      </c>
    </row>
    <row r="5" spans="1:29" ht="15" customHeight="1" x14ac:dyDescent="0.15">
      <c r="A5" s="7">
        <v>1</v>
      </c>
      <c r="B5" s="10">
        <v>80</v>
      </c>
      <c r="C5" s="10">
        <v>72</v>
      </c>
      <c r="D5" s="10">
        <f>SUM(B5:C5)</f>
        <v>152</v>
      </c>
      <c r="E5" s="3"/>
      <c r="F5" s="7">
        <v>31</v>
      </c>
      <c r="G5" s="10">
        <v>113</v>
      </c>
      <c r="H5" s="10">
        <v>98</v>
      </c>
      <c r="I5" s="10">
        <f>SUM(G5:H5)</f>
        <v>211</v>
      </c>
      <c r="J5" s="3"/>
      <c r="K5" s="7">
        <v>61</v>
      </c>
      <c r="L5" s="10">
        <v>88</v>
      </c>
      <c r="M5" s="10">
        <v>107</v>
      </c>
      <c r="N5" s="10">
        <f>SUM(L5:M5)</f>
        <v>195</v>
      </c>
      <c r="O5" s="3"/>
      <c r="P5" s="7">
        <v>91</v>
      </c>
      <c r="Q5" s="10">
        <v>27</v>
      </c>
      <c r="R5" s="10">
        <v>86</v>
      </c>
      <c r="S5" s="10">
        <f>SUM(Q5:R5)</f>
        <v>113</v>
      </c>
      <c r="U5" s="4" t="s">
        <v>5</v>
      </c>
      <c r="V5" s="15">
        <f>SUM(B27,B33,B39,G9,G15,G21,G27,G33,G39,L9)</f>
        <v>7074</v>
      </c>
      <c r="W5" s="15">
        <f>SUM(C27,C33,C39,H9,H15,H21,H27,H33,H39,M9)</f>
        <v>6886</v>
      </c>
      <c r="X5" s="15">
        <f>SUM(V5:W5)</f>
        <v>13960</v>
      </c>
      <c r="Y5" s="2"/>
      <c r="Z5" s="4" t="s">
        <v>25</v>
      </c>
      <c r="AA5" s="10">
        <v>808</v>
      </c>
      <c r="AB5" s="10">
        <v>699</v>
      </c>
      <c r="AC5" s="10">
        <f>SUM(AA5:AB5)</f>
        <v>1507</v>
      </c>
    </row>
    <row r="6" spans="1:29" ht="15" customHeight="1" x14ac:dyDescent="0.15">
      <c r="A6" s="7">
        <v>2</v>
      </c>
      <c r="B6" s="10">
        <v>77</v>
      </c>
      <c r="C6" s="10">
        <v>60</v>
      </c>
      <c r="D6" s="10">
        <f>SUM(B6:C6)</f>
        <v>137</v>
      </c>
      <c r="E6" s="3"/>
      <c r="F6" s="7">
        <v>32</v>
      </c>
      <c r="G6" s="10">
        <v>124</v>
      </c>
      <c r="H6" s="10">
        <v>102</v>
      </c>
      <c r="I6" s="10">
        <f>SUM(G6:H6)</f>
        <v>226</v>
      </c>
      <c r="J6" s="3"/>
      <c r="K6" s="7">
        <v>62</v>
      </c>
      <c r="L6" s="10">
        <v>141</v>
      </c>
      <c r="M6" s="10">
        <v>162</v>
      </c>
      <c r="N6" s="10">
        <f>SUM(L6:M6)</f>
        <v>303</v>
      </c>
      <c r="O6" s="3"/>
      <c r="P6" s="7">
        <v>92</v>
      </c>
      <c r="Q6" s="10">
        <v>18</v>
      </c>
      <c r="R6" s="10">
        <v>68</v>
      </c>
      <c r="S6" s="10">
        <f>SUM(Q6:R6)</f>
        <v>86</v>
      </c>
      <c r="U6" s="8" t="s">
        <v>6</v>
      </c>
      <c r="V6" s="15">
        <f>SUM(L15,L21)</f>
        <v>1932</v>
      </c>
      <c r="W6" s="15">
        <f>SUM(M15,M21)</f>
        <v>2505</v>
      </c>
      <c r="X6" s="15">
        <f>SUM(V6:W6)</f>
        <v>4437</v>
      </c>
      <c r="Z6" s="26" t="s">
        <v>26</v>
      </c>
      <c r="AA6" s="10">
        <v>4099</v>
      </c>
      <c r="AB6" s="10">
        <v>4120</v>
      </c>
      <c r="AC6" s="10">
        <f>SUM(AA6:AB6)</f>
        <v>8219</v>
      </c>
    </row>
    <row r="7" spans="1:29" ht="15" customHeight="1" x14ac:dyDescent="0.15">
      <c r="A7" s="7">
        <v>3</v>
      </c>
      <c r="B7" s="10">
        <v>80</v>
      </c>
      <c r="C7" s="10">
        <v>72</v>
      </c>
      <c r="D7" s="10">
        <f>SUM(B7:C7)</f>
        <v>152</v>
      </c>
      <c r="E7" s="3"/>
      <c r="F7" s="7">
        <v>33</v>
      </c>
      <c r="G7" s="10">
        <v>101</v>
      </c>
      <c r="H7" s="10">
        <v>116</v>
      </c>
      <c r="I7" s="10">
        <f>SUM(G7:H7)</f>
        <v>217</v>
      </c>
      <c r="J7" s="3"/>
      <c r="K7" s="7">
        <v>63</v>
      </c>
      <c r="L7" s="10">
        <v>147</v>
      </c>
      <c r="M7" s="10">
        <v>215</v>
      </c>
      <c r="N7" s="10">
        <f>SUM(L7:M7)</f>
        <v>362</v>
      </c>
      <c r="O7" s="3"/>
      <c r="P7" s="7">
        <v>93</v>
      </c>
      <c r="Q7" s="10">
        <v>22</v>
      </c>
      <c r="R7" s="10">
        <v>54</v>
      </c>
      <c r="S7" s="10">
        <f>SUM(Q7:R7)</f>
        <v>76</v>
      </c>
      <c r="U7" s="4" t="s">
        <v>7</v>
      </c>
      <c r="V7" s="15">
        <f>SUM(L27,L33,L39,Q9,Q15,Q21,Q27,Q33,Q39)</f>
        <v>2168</v>
      </c>
      <c r="W7" s="15">
        <f>SUM(M27,M33,M39,R9,R15,R21,R27,R33,R39)</f>
        <v>3645</v>
      </c>
      <c r="X7" s="15">
        <f>SUM(V7:W7)</f>
        <v>5813</v>
      </c>
      <c r="Z7" s="4" t="s">
        <v>32</v>
      </c>
      <c r="AA7" s="10">
        <v>1185</v>
      </c>
      <c r="AB7" s="10">
        <v>1568</v>
      </c>
      <c r="AC7" s="10">
        <f>SUM(AA7:AB7)</f>
        <v>2753</v>
      </c>
    </row>
    <row r="8" spans="1:29" ht="15" customHeight="1" x14ac:dyDescent="0.15">
      <c r="A8" s="7">
        <v>4</v>
      </c>
      <c r="B8" s="10">
        <v>76</v>
      </c>
      <c r="C8" s="10">
        <v>75</v>
      </c>
      <c r="D8" s="10">
        <f>SUM(B8:C8)</f>
        <v>151</v>
      </c>
      <c r="E8" s="3"/>
      <c r="F8" s="7">
        <v>34</v>
      </c>
      <c r="G8" s="10">
        <v>101</v>
      </c>
      <c r="H8" s="10">
        <v>83</v>
      </c>
      <c r="I8" s="10">
        <f>SUM(G8:H8)</f>
        <v>184</v>
      </c>
      <c r="J8" s="3"/>
      <c r="K8" s="7">
        <v>64</v>
      </c>
      <c r="L8" s="10">
        <v>161</v>
      </c>
      <c r="M8" s="10">
        <v>202</v>
      </c>
      <c r="N8" s="10">
        <f>SUM(L8:M8)</f>
        <v>363</v>
      </c>
      <c r="O8" s="3"/>
      <c r="P8" s="7">
        <v>94</v>
      </c>
      <c r="Q8" s="10">
        <v>17</v>
      </c>
      <c r="R8" s="10">
        <v>47</v>
      </c>
      <c r="S8" s="10">
        <f>SUM(Q8:R8)</f>
        <v>64</v>
      </c>
      <c r="U8" s="17" t="s">
        <v>3</v>
      </c>
      <c r="V8" s="12">
        <f>SUM(V4:V7)</f>
        <v>12528</v>
      </c>
      <c r="W8" s="12">
        <f>SUM(W4:W7)</f>
        <v>14299</v>
      </c>
      <c r="X8" s="12">
        <f>SUM(X4:X7)</f>
        <v>26827</v>
      </c>
      <c r="Z8" s="4" t="s">
        <v>7</v>
      </c>
      <c r="AA8" s="10">
        <v>1284</v>
      </c>
      <c r="AB8" s="10">
        <v>2227</v>
      </c>
      <c r="AC8" s="10">
        <f>SUM(AA8:AB8)</f>
        <v>3511</v>
      </c>
    </row>
    <row r="9" spans="1:29" ht="15" customHeight="1" x14ac:dyDescent="0.15">
      <c r="A9" s="7"/>
      <c r="B9" s="11">
        <f>SUM(B4:B8)</f>
        <v>394</v>
      </c>
      <c r="C9" s="11">
        <f>SUM(C4:C8)</f>
        <v>351</v>
      </c>
      <c r="D9" s="11">
        <f>SUM(D4:D8)</f>
        <v>745</v>
      </c>
      <c r="E9" s="3"/>
      <c r="F9" s="7"/>
      <c r="G9" s="11">
        <f>SUM(G4:G8)</f>
        <v>554</v>
      </c>
      <c r="H9" s="11">
        <f>SUM(H4:H8)</f>
        <v>486</v>
      </c>
      <c r="I9" s="11">
        <f>SUM(I4:I8)</f>
        <v>1040</v>
      </c>
      <c r="J9" s="3"/>
      <c r="K9" s="7"/>
      <c r="L9" s="12">
        <f>SUM(L4:L8)</f>
        <v>770</v>
      </c>
      <c r="M9" s="12">
        <f>SUM(M4:M8)</f>
        <v>897</v>
      </c>
      <c r="N9" s="12">
        <f>SUM(N4:N8)</f>
        <v>1667</v>
      </c>
      <c r="O9" s="3"/>
      <c r="P9" s="7"/>
      <c r="Q9" s="11">
        <f>SUM(Q4:Q8)</f>
        <v>121</v>
      </c>
      <c r="R9" s="11">
        <f>SUM(R4:R8)</f>
        <v>339</v>
      </c>
      <c r="S9" s="11">
        <f>SUM(S4:S8)</f>
        <v>460</v>
      </c>
      <c r="U9" s="4" t="s">
        <v>8</v>
      </c>
      <c r="V9" s="15">
        <f>SUM(G21,G27,G33,G39,L9)</f>
        <v>4279</v>
      </c>
      <c r="W9" s="15">
        <f>SUM(H21,H27,H33,H39,M9)</f>
        <v>4245</v>
      </c>
      <c r="X9" s="18">
        <f t="shared" ref="X9:X20" si="0">SUM(V9:W9)</f>
        <v>8524</v>
      </c>
      <c r="Z9" s="9" t="s">
        <v>24</v>
      </c>
      <c r="AA9" s="11">
        <f>SUM(AA5:AA8)</f>
        <v>7376</v>
      </c>
      <c r="AB9" s="11">
        <f>SUM(AB5:AB8)</f>
        <v>8614</v>
      </c>
      <c r="AC9" s="11">
        <f>SUM(AC5:AC8)</f>
        <v>15990</v>
      </c>
    </row>
    <row r="10" spans="1:29" ht="15" customHeight="1" x14ac:dyDescent="0.15">
      <c r="A10" s="7">
        <v>5</v>
      </c>
      <c r="B10" s="10">
        <v>69</v>
      </c>
      <c r="C10" s="10">
        <v>90</v>
      </c>
      <c r="D10" s="10">
        <f>SUM(B10:C10)</f>
        <v>159</v>
      </c>
      <c r="E10" s="3"/>
      <c r="F10" s="7">
        <v>35</v>
      </c>
      <c r="G10" s="10">
        <v>113</v>
      </c>
      <c r="H10" s="10">
        <v>109</v>
      </c>
      <c r="I10" s="10">
        <f>SUM(G10:H10)</f>
        <v>222</v>
      </c>
      <c r="J10" s="3"/>
      <c r="K10" s="7">
        <v>65</v>
      </c>
      <c r="L10" s="10">
        <v>176</v>
      </c>
      <c r="M10" s="10">
        <v>234</v>
      </c>
      <c r="N10" s="10">
        <f>SUM(L10:M10)</f>
        <v>410</v>
      </c>
      <c r="O10" s="3"/>
      <c r="P10" s="7">
        <v>95</v>
      </c>
      <c r="Q10" s="10">
        <v>9</v>
      </c>
      <c r="R10" s="10">
        <v>29</v>
      </c>
      <c r="S10" s="10">
        <f>SUM(Q10:R10)</f>
        <v>38</v>
      </c>
      <c r="U10" s="4" t="s">
        <v>9</v>
      </c>
      <c r="V10" s="15">
        <f>SUM(G21,G27,G33,G39,L9,L15,L21,L27,L33,L39,Q9,Q15,Q21,Q27,Q33,Q39)</f>
        <v>8379</v>
      </c>
      <c r="W10" s="15">
        <f>SUM(H21,H27,H33,H39,M9,M15,M21,M27,M33,M39,R9,R15,R21,R27,R33,R39)</f>
        <v>10395</v>
      </c>
      <c r="X10" s="18">
        <f t="shared" si="0"/>
        <v>18774</v>
      </c>
      <c r="Z10" s="6" t="s">
        <v>28</v>
      </c>
    </row>
    <row r="11" spans="1:29" ht="15" customHeight="1" x14ac:dyDescent="0.15">
      <c r="A11" s="7">
        <v>6</v>
      </c>
      <c r="B11" s="10">
        <v>83</v>
      </c>
      <c r="C11" s="10">
        <v>90</v>
      </c>
      <c r="D11" s="10">
        <f>SUM(B11:C11)</f>
        <v>173</v>
      </c>
      <c r="E11" s="3"/>
      <c r="F11" s="7">
        <v>36</v>
      </c>
      <c r="G11" s="10">
        <v>101</v>
      </c>
      <c r="H11" s="10">
        <v>89</v>
      </c>
      <c r="I11" s="10">
        <f>SUM(G11:H11)</f>
        <v>190</v>
      </c>
      <c r="J11" s="3"/>
      <c r="K11" s="7">
        <v>66</v>
      </c>
      <c r="L11" s="10">
        <v>175</v>
      </c>
      <c r="M11" s="10">
        <v>227</v>
      </c>
      <c r="N11" s="10">
        <f>SUM(L11:M11)</f>
        <v>402</v>
      </c>
      <c r="O11" s="3"/>
      <c r="P11" s="7">
        <v>96</v>
      </c>
      <c r="Q11" s="10">
        <v>7</v>
      </c>
      <c r="R11" s="10">
        <v>20</v>
      </c>
      <c r="S11" s="10">
        <f>SUM(Q11:R11)</f>
        <v>27</v>
      </c>
      <c r="U11" s="4" t="s">
        <v>10</v>
      </c>
      <c r="V11" s="15">
        <f>SUM(,G33,G39,L9,L15,L21,L27,L33,L39,Q9,Q15,Q21,Q27,Q33,Q39)</f>
        <v>7118</v>
      </c>
      <c r="W11" s="15">
        <f>SUM(,H33,H39,M9,M15,M21,M27,M33,M39,R9,R15,R21,R27,R33,R39)</f>
        <v>9085</v>
      </c>
      <c r="X11" s="18">
        <f t="shared" si="0"/>
        <v>16203</v>
      </c>
      <c r="Z11" s="4" t="s">
        <v>21</v>
      </c>
      <c r="AA11" s="5" t="s">
        <v>22</v>
      </c>
      <c r="AB11" s="5" t="s">
        <v>23</v>
      </c>
      <c r="AC11" s="5" t="s">
        <v>24</v>
      </c>
    </row>
    <row r="12" spans="1:29" ht="15" customHeight="1" x14ac:dyDescent="0.15">
      <c r="A12" s="7">
        <v>7</v>
      </c>
      <c r="B12" s="10">
        <v>89</v>
      </c>
      <c r="C12" s="10">
        <v>101</v>
      </c>
      <c r="D12" s="10">
        <f>SUM(B12:C12)</f>
        <v>190</v>
      </c>
      <c r="E12" s="3"/>
      <c r="F12" s="7">
        <v>37</v>
      </c>
      <c r="G12" s="10">
        <v>103</v>
      </c>
      <c r="H12" s="10">
        <v>86</v>
      </c>
      <c r="I12" s="10">
        <f>SUM(G12:H12)</f>
        <v>189</v>
      </c>
      <c r="J12" s="3"/>
      <c r="K12" s="7">
        <v>67</v>
      </c>
      <c r="L12" s="10">
        <v>157</v>
      </c>
      <c r="M12" s="10">
        <v>221</v>
      </c>
      <c r="N12" s="10">
        <f>SUM(L12:M12)</f>
        <v>378</v>
      </c>
      <c r="O12" s="3"/>
      <c r="P12" s="7">
        <v>97</v>
      </c>
      <c r="Q12" s="10">
        <v>7</v>
      </c>
      <c r="R12" s="10">
        <v>18</v>
      </c>
      <c r="S12" s="10">
        <f>SUM(Q12:R12)</f>
        <v>25</v>
      </c>
      <c r="U12" s="4" t="s">
        <v>11</v>
      </c>
      <c r="V12" s="15">
        <f>SUM(L9,L15,L21,L27,L33,L39,Q9,Q15,Q21,Q27,Q33,Q39)</f>
        <v>4870</v>
      </c>
      <c r="W12" s="15">
        <f>SUM(M9,M15,M21,M27,M33,M39,R9,R15,R21,R27,R33,R39)</f>
        <v>7047</v>
      </c>
      <c r="X12" s="18">
        <f t="shared" si="0"/>
        <v>11917</v>
      </c>
      <c r="Z12" s="4" t="s">
        <v>25</v>
      </c>
      <c r="AA12" s="10">
        <v>162</v>
      </c>
      <c r="AB12" s="10">
        <v>200</v>
      </c>
      <c r="AC12" s="10">
        <f>SUM(AA12:AB12)</f>
        <v>362</v>
      </c>
    </row>
    <row r="13" spans="1:29" ht="15" customHeight="1" x14ac:dyDescent="0.15">
      <c r="A13" s="7">
        <v>8</v>
      </c>
      <c r="B13" s="10">
        <v>82</v>
      </c>
      <c r="C13" s="10">
        <v>71</v>
      </c>
      <c r="D13" s="10">
        <f>SUM(B13:C13)</f>
        <v>153</v>
      </c>
      <c r="E13" s="3"/>
      <c r="F13" s="7">
        <v>38</v>
      </c>
      <c r="G13" s="10">
        <v>103</v>
      </c>
      <c r="H13" s="10">
        <v>119</v>
      </c>
      <c r="I13" s="10">
        <f>SUM(G13:H13)</f>
        <v>222</v>
      </c>
      <c r="J13" s="3"/>
      <c r="K13" s="7">
        <v>68</v>
      </c>
      <c r="L13" s="10">
        <v>158</v>
      </c>
      <c r="M13" s="10">
        <v>223</v>
      </c>
      <c r="N13" s="10">
        <f>SUM(L13:M13)</f>
        <v>381</v>
      </c>
      <c r="O13" s="3"/>
      <c r="P13" s="7">
        <v>98</v>
      </c>
      <c r="Q13" s="10">
        <v>4</v>
      </c>
      <c r="R13" s="10">
        <v>14</v>
      </c>
      <c r="S13" s="10">
        <f>SUM(Q13:R13)</f>
        <v>18</v>
      </c>
      <c r="U13" s="9" t="s">
        <v>12</v>
      </c>
      <c r="V13" s="12">
        <f>SUM(L15,L21,L27,L33,L39,Q9,Q15,Q21,Q27,Q33,Q39)</f>
        <v>4100</v>
      </c>
      <c r="W13" s="12">
        <f>SUM(M15,M21,M27,M33,M39,R9,R15,R21,R27,R33,R39)</f>
        <v>6150</v>
      </c>
      <c r="X13" s="12">
        <f t="shared" si="0"/>
        <v>10250</v>
      </c>
      <c r="Z13" s="26" t="s">
        <v>26</v>
      </c>
      <c r="AA13" s="10">
        <v>924</v>
      </c>
      <c r="AB13" s="10">
        <v>914</v>
      </c>
      <c r="AC13" s="10">
        <f>SUM(AA13:AB13)</f>
        <v>1838</v>
      </c>
    </row>
    <row r="14" spans="1:29" ht="15" customHeight="1" x14ac:dyDescent="0.15">
      <c r="A14" s="7">
        <v>9</v>
      </c>
      <c r="B14" s="10">
        <v>90</v>
      </c>
      <c r="C14" s="10">
        <v>86</v>
      </c>
      <c r="D14" s="10">
        <f>SUM(B14:C14)</f>
        <v>176</v>
      </c>
      <c r="E14" s="3"/>
      <c r="F14" s="7">
        <v>39</v>
      </c>
      <c r="G14" s="10">
        <v>90</v>
      </c>
      <c r="H14" s="10">
        <v>115</v>
      </c>
      <c r="I14" s="10">
        <f>SUM(G14:H14)</f>
        <v>205</v>
      </c>
      <c r="J14" s="3"/>
      <c r="K14" s="7">
        <v>69</v>
      </c>
      <c r="L14" s="10">
        <v>217</v>
      </c>
      <c r="M14" s="10">
        <v>227</v>
      </c>
      <c r="N14" s="10">
        <f>SUM(L14:M14)</f>
        <v>444</v>
      </c>
      <c r="O14" s="3"/>
      <c r="P14" s="7">
        <v>99</v>
      </c>
      <c r="Q14" s="10">
        <v>2</v>
      </c>
      <c r="R14" s="10">
        <v>6</v>
      </c>
      <c r="S14" s="10">
        <f>SUM(Q14:R14)</f>
        <v>8</v>
      </c>
      <c r="U14" s="4" t="s">
        <v>13</v>
      </c>
      <c r="V14" s="15">
        <f>SUM(L21,L27,L33,L39,Q9,Q15,Q21,Q27,Q33,Q39)</f>
        <v>3217</v>
      </c>
      <c r="W14" s="15">
        <f>SUM(M21,M27,M33,M39,R9,R15,R21,R27,R33,R39)</f>
        <v>5018</v>
      </c>
      <c r="X14" s="18">
        <f t="shared" si="0"/>
        <v>8235</v>
      </c>
      <c r="Z14" s="4" t="s">
        <v>31</v>
      </c>
      <c r="AA14" s="10">
        <v>253</v>
      </c>
      <c r="AB14" s="10">
        <v>311</v>
      </c>
      <c r="AC14" s="10">
        <f>SUM(AA14:AB14)</f>
        <v>564</v>
      </c>
    </row>
    <row r="15" spans="1:29" ht="15" customHeight="1" x14ac:dyDescent="0.15">
      <c r="A15" s="7"/>
      <c r="B15" s="11">
        <f>SUM(B10:B14)</f>
        <v>413</v>
      </c>
      <c r="C15" s="11">
        <f>SUM(C10:C14)</f>
        <v>438</v>
      </c>
      <c r="D15" s="11">
        <f>SUM(D10:D14)</f>
        <v>851</v>
      </c>
      <c r="E15" s="3"/>
      <c r="F15" s="7"/>
      <c r="G15" s="11">
        <f>SUM(G10:G14)</f>
        <v>510</v>
      </c>
      <c r="H15" s="11">
        <f>SUM(H10:H14)</f>
        <v>518</v>
      </c>
      <c r="I15" s="11">
        <f>SUM(I10:I14)</f>
        <v>1028</v>
      </c>
      <c r="J15" s="3"/>
      <c r="K15" s="7"/>
      <c r="L15" s="11">
        <f>SUM(L10:L14)</f>
        <v>883</v>
      </c>
      <c r="M15" s="11">
        <f>SUM(M10:M14)</f>
        <v>1132</v>
      </c>
      <c r="N15" s="11">
        <f>SUM(N10:N14)</f>
        <v>2015</v>
      </c>
      <c r="O15" s="3"/>
      <c r="P15" s="7"/>
      <c r="Q15" s="11">
        <f>SUM(Q10:Q14)</f>
        <v>29</v>
      </c>
      <c r="R15" s="11">
        <f>SUM(R10:R14)</f>
        <v>87</v>
      </c>
      <c r="S15" s="11">
        <f>SUM(S10:S14)</f>
        <v>116</v>
      </c>
      <c r="U15" s="4" t="s">
        <v>14</v>
      </c>
      <c r="V15" s="15">
        <f>SUM(L27,L33,L39,Q9,Q15,Q21,Q27,Q33,Q39)</f>
        <v>2168</v>
      </c>
      <c r="W15" s="15">
        <f>SUM(M27,M33,M39,R9,R15,R21,R27,R33,R39)</f>
        <v>3645</v>
      </c>
      <c r="X15" s="18">
        <f t="shared" si="0"/>
        <v>5813</v>
      </c>
      <c r="Z15" s="4" t="s">
        <v>7</v>
      </c>
      <c r="AA15" s="10">
        <v>258</v>
      </c>
      <c r="AB15" s="10">
        <v>422</v>
      </c>
      <c r="AC15" s="10">
        <f>SUM(AA15:AB15)</f>
        <v>680</v>
      </c>
    </row>
    <row r="16" spans="1:29" ht="15" customHeight="1" x14ac:dyDescent="0.15">
      <c r="A16" s="7">
        <v>10</v>
      </c>
      <c r="B16" s="10">
        <v>100</v>
      </c>
      <c r="C16" s="10">
        <v>87</v>
      </c>
      <c r="D16" s="10">
        <f>SUM(B16:C16)</f>
        <v>187</v>
      </c>
      <c r="E16" s="3"/>
      <c r="F16" s="7">
        <v>40</v>
      </c>
      <c r="G16" s="10">
        <v>95</v>
      </c>
      <c r="H16" s="10">
        <v>117</v>
      </c>
      <c r="I16" s="10">
        <f>SUM(G16:H16)</f>
        <v>212</v>
      </c>
      <c r="J16" s="3"/>
      <c r="K16" s="7">
        <v>70</v>
      </c>
      <c r="L16" s="10">
        <v>216</v>
      </c>
      <c r="M16" s="10">
        <v>274</v>
      </c>
      <c r="N16" s="10">
        <f>SUM(L16:M16)</f>
        <v>490</v>
      </c>
      <c r="O16" s="3"/>
      <c r="P16" s="7">
        <v>100</v>
      </c>
      <c r="Q16" s="10">
        <v>2</v>
      </c>
      <c r="R16" s="10">
        <v>9</v>
      </c>
      <c r="S16" s="10">
        <f>SUM(Q16:R16)</f>
        <v>11</v>
      </c>
      <c r="U16" s="4" t="s">
        <v>15</v>
      </c>
      <c r="V16" s="15">
        <f>SUM(L33,L39,Q9,Q15,Q21,Q27,Q33,Q39)</f>
        <v>1144</v>
      </c>
      <c r="W16" s="15">
        <f>SUM(M33,M39,R9,R15,R21,R27,R33,R39)</f>
        <v>2267</v>
      </c>
      <c r="X16" s="18">
        <f t="shared" si="0"/>
        <v>3411</v>
      </c>
      <c r="Z16" s="9" t="s">
        <v>24</v>
      </c>
      <c r="AA16" s="11">
        <f>SUM(AA12:AA15)</f>
        <v>1597</v>
      </c>
      <c r="AB16" s="11">
        <f>SUM(AB12:AB15)</f>
        <v>1847</v>
      </c>
      <c r="AC16" s="11">
        <f>SUM(AC12:AC15)</f>
        <v>3444</v>
      </c>
    </row>
    <row r="17" spans="1:29" ht="15" customHeight="1" x14ac:dyDescent="0.15">
      <c r="A17" s="7">
        <v>11</v>
      </c>
      <c r="B17" s="10">
        <v>90</v>
      </c>
      <c r="C17" s="10">
        <v>93</v>
      </c>
      <c r="D17" s="10">
        <f>SUM(B17:C17)</f>
        <v>183</v>
      </c>
      <c r="E17" s="3"/>
      <c r="F17" s="7">
        <v>41</v>
      </c>
      <c r="G17" s="10">
        <v>88</v>
      </c>
      <c r="H17" s="10">
        <v>67</v>
      </c>
      <c r="I17" s="10">
        <f>SUM(G17:H17)</f>
        <v>155</v>
      </c>
      <c r="J17" s="3"/>
      <c r="K17" s="7">
        <v>71</v>
      </c>
      <c r="L17" s="10">
        <v>192</v>
      </c>
      <c r="M17" s="10">
        <v>254</v>
      </c>
      <c r="N17" s="10">
        <f>SUM(L17:M17)</f>
        <v>446</v>
      </c>
      <c r="O17" s="3"/>
      <c r="P17" s="7">
        <v>101</v>
      </c>
      <c r="Q17" s="10">
        <v>0</v>
      </c>
      <c r="R17" s="10">
        <v>0</v>
      </c>
      <c r="S17" s="10">
        <f>SUM(Q17:R17)</f>
        <v>0</v>
      </c>
      <c r="U17" s="4" t="s">
        <v>16</v>
      </c>
      <c r="V17" s="15">
        <f>SUM(L39,Q9,Q15,Q21,Q27,Q33,Q39)</f>
        <v>479</v>
      </c>
      <c r="W17" s="15">
        <f>SUM(M39,R9,R15,R21,R27,R33,R39)</f>
        <v>1117</v>
      </c>
      <c r="X17" s="18">
        <f t="shared" si="0"/>
        <v>1596</v>
      </c>
      <c r="Z17" s="6" t="s">
        <v>29</v>
      </c>
    </row>
    <row r="18" spans="1:29" ht="15" customHeight="1" x14ac:dyDescent="0.15">
      <c r="A18" s="7">
        <v>12</v>
      </c>
      <c r="B18" s="10">
        <v>117</v>
      </c>
      <c r="C18" s="10">
        <v>94</v>
      </c>
      <c r="D18" s="10">
        <f>SUM(B18:C18)</f>
        <v>211</v>
      </c>
      <c r="E18" s="3"/>
      <c r="F18" s="7">
        <v>42</v>
      </c>
      <c r="G18" s="10">
        <v>96</v>
      </c>
      <c r="H18" s="10">
        <v>117</v>
      </c>
      <c r="I18" s="10">
        <f>SUM(G18:H18)</f>
        <v>213</v>
      </c>
      <c r="J18" s="3"/>
      <c r="K18" s="7">
        <v>72</v>
      </c>
      <c r="L18" s="10">
        <v>195</v>
      </c>
      <c r="M18" s="10">
        <v>276</v>
      </c>
      <c r="N18" s="13">
        <f>SUM(L18:M18)</f>
        <v>471</v>
      </c>
      <c r="O18" s="3"/>
      <c r="P18" s="7">
        <v>102</v>
      </c>
      <c r="Q18" s="10">
        <v>0</v>
      </c>
      <c r="R18" s="10">
        <v>4</v>
      </c>
      <c r="S18" s="10">
        <f>SUM(Q18:R18)</f>
        <v>4</v>
      </c>
      <c r="U18" s="4" t="s">
        <v>17</v>
      </c>
      <c r="V18" s="15">
        <f>SUM(Q9,Q15,Q21,Q27,Q33,Q39)</f>
        <v>152</v>
      </c>
      <c r="W18" s="15">
        <f>SUM(R9,R15,R21,R27,R33,R39)</f>
        <v>445</v>
      </c>
      <c r="X18" s="18">
        <f t="shared" si="0"/>
        <v>597</v>
      </c>
      <c r="Z18" s="4" t="s">
        <v>21</v>
      </c>
      <c r="AA18" s="5" t="s">
        <v>22</v>
      </c>
      <c r="AB18" s="5" t="s">
        <v>23</v>
      </c>
      <c r="AC18" s="5" t="s">
        <v>24</v>
      </c>
    </row>
    <row r="19" spans="1:29" ht="15" customHeight="1" x14ac:dyDescent="0.15">
      <c r="A19" s="7">
        <v>13</v>
      </c>
      <c r="B19" s="10">
        <v>138</v>
      </c>
      <c r="C19" s="10">
        <v>100</v>
      </c>
      <c r="D19" s="10">
        <f>SUM(B19:C19)</f>
        <v>238</v>
      </c>
      <c r="E19" s="3"/>
      <c r="F19" s="7">
        <v>43</v>
      </c>
      <c r="G19" s="10">
        <v>104</v>
      </c>
      <c r="H19" s="10">
        <v>126</v>
      </c>
      <c r="I19" s="10">
        <f>SUM(G19:H19)</f>
        <v>230</v>
      </c>
      <c r="J19" s="3"/>
      <c r="K19" s="7">
        <v>73</v>
      </c>
      <c r="L19" s="10">
        <v>210</v>
      </c>
      <c r="M19" s="10">
        <v>292</v>
      </c>
      <c r="N19" s="10">
        <f>SUM(L19:M19)</f>
        <v>502</v>
      </c>
      <c r="O19" s="3"/>
      <c r="P19" s="7">
        <v>103</v>
      </c>
      <c r="Q19" s="10">
        <v>0</v>
      </c>
      <c r="R19" s="10">
        <v>4</v>
      </c>
      <c r="S19" s="10">
        <f>SUM(Q19:R19)</f>
        <v>4</v>
      </c>
      <c r="U19" s="4" t="s">
        <v>18</v>
      </c>
      <c r="V19" s="15">
        <f>SUM(Q15,Q21,Q27,Q33,Q39)</f>
        <v>31</v>
      </c>
      <c r="W19" s="15">
        <f>SUM(R15,R21,R27,R33,R39)</f>
        <v>106</v>
      </c>
      <c r="X19" s="18">
        <f t="shared" si="0"/>
        <v>137</v>
      </c>
      <c r="Z19" s="4" t="s">
        <v>25</v>
      </c>
      <c r="AA19" s="10">
        <v>248</v>
      </c>
      <c r="AB19" s="10">
        <v>252</v>
      </c>
      <c r="AC19" s="10">
        <f>SUM(AA19:AB19)</f>
        <v>500</v>
      </c>
    </row>
    <row r="20" spans="1:29" ht="15" customHeight="1" x14ac:dyDescent="0.15">
      <c r="A20" s="7">
        <v>14</v>
      </c>
      <c r="B20" s="10">
        <v>102</v>
      </c>
      <c r="C20" s="10">
        <v>100</v>
      </c>
      <c r="D20" s="10">
        <f>SUM(B20:C20)</f>
        <v>202</v>
      </c>
      <c r="E20" s="3"/>
      <c r="F20" s="7">
        <v>44</v>
      </c>
      <c r="G20" s="10">
        <v>133</v>
      </c>
      <c r="H20" s="10">
        <v>122</v>
      </c>
      <c r="I20" s="10">
        <f>SUM(G20:H20)</f>
        <v>255</v>
      </c>
      <c r="J20" s="3"/>
      <c r="K20" s="7">
        <v>74</v>
      </c>
      <c r="L20" s="10">
        <v>236</v>
      </c>
      <c r="M20" s="10">
        <v>277</v>
      </c>
      <c r="N20" s="10">
        <f>SUM(L20:M20)</f>
        <v>513</v>
      </c>
      <c r="O20" s="3"/>
      <c r="P20" s="7">
        <v>104</v>
      </c>
      <c r="Q20" s="10">
        <v>0</v>
      </c>
      <c r="R20" s="10">
        <v>0</v>
      </c>
      <c r="S20" s="10">
        <f>SUM(Q20:R20)</f>
        <v>0</v>
      </c>
      <c r="U20" s="4" t="s">
        <v>19</v>
      </c>
      <c r="V20" s="15">
        <f>SUM(Q21,Q27,Q33,Q39)</f>
        <v>2</v>
      </c>
      <c r="W20" s="15">
        <f>SUM(R21,R27,R33,R39)</f>
        <v>19</v>
      </c>
      <c r="X20" s="18">
        <f t="shared" si="0"/>
        <v>21</v>
      </c>
      <c r="Z20" s="26" t="s">
        <v>26</v>
      </c>
      <c r="AA20" s="10">
        <v>1313</v>
      </c>
      <c r="AB20" s="10">
        <v>1187</v>
      </c>
      <c r="AC20" s="10">
        <f>SUM(AA20:AB20)</f>
        <v>2500</v>
      </c>
    </row>
    <row r="21" spans="1:29" ht="15" customHeight="1" x14ac:dyDescent="0.15">
      <c r="A21" s="7"/>
      <c r="B21" s="11">
        <f>SUM(B16:B20)</f>
        <v>547</v>
      </c>
      <c r="C21" s="11">
        <f>SUM(C16:C20)</f>
        <v>474</v>
      </c>
      <c r="D21" s="11">
        <f>SUM(D16:D20)</f>
        <v>1021</v>
      </c>
      <c r="E21" s="3"/>
      <c r="F21" s="7"/>
      <c r="G21" s="11">
        <f>SUM(G16:G20)</f>
        <v>516</v>
      </c>
      <c r="H21" s="11">
        <f>SUM(H16:H20)</f>
        <v>549</v>
      </c>
      <c r="I21" s="11">
        <f>SUM(I16:I20)</f>
        <v>1065</v>
      </c>
      <c r="J21" s="3"/>
      <c r="K21" s="7"/>
      <c r="L21" s="12">
        <f>SUM(L16:L20)</f>
        <v>1049</v>
      </c>
      <c r="M21" s="12">
        <f>SUM(M16:M20)</f>
        <v>1373</v>
      </c>
      <c r="N21" s="12">
        <f>SUM(N16:N20)</f>
        <v>2422</v>
      </c>
      <c r="O21" s="24"/>
      <c r="P21" s="7"/>
      <c r="Q21" s="11">
        <f>SUM(Q16:Q20)</f>
        <v>2</v>
      </c>
      <c r="R21" s="11">
        <f>SUM(R16:R20)</f>
        <v>17</v>
      </c>
      <c r="S21" s="11">
        <f>SUM(S16:S20)</f>
        <v>19</v>
      </c>
      <c r="Z21" s="4" t="s">
        <v>31</v>
      </c>
      <c r="AA21" s="10">
        <v>306</v>
      </c>
      <c r="AB21" s="10">
        <v>397</v>
      </c>
      <c r="AC21" s="10">
        <f>SUM(AA21:AB21)</f>
        <v>703</v>
      </c>
    </row>
    <row r="22" spans="1:29" ht="15" customHeight="1" x14ac:dyDescent="0.15">
      <c r="A22" s="7">
        <v>15</v>
      </c>
      <c r="B22" s="10">
        <v>133</v>
      </c>
      <c r="C22" s="10">
        <v>112</v>
      </c>
      <c r="D22" s="10">
        <f>SUM(B22:C22)</f>
        <v>245</v>
      </c>
      <c r="E22" s="3"/>
      <c r="F22" s="7">
        <v>45</v>
      </c>
      <c r="G22" s="10">
        <v>121</v>
      </c>
      <c r="H22" s="10">
        <v>120</v>
      </c>
      <c r="I22" s="10">
        <f>SUM(G22:H22)</f>
        <v>241</v>
      </c>
      <c r="J22" s="3"/>
      <c r="K22" s="7">
        <v>75</v>
      </c>
      <c r="L22" s="10">
        <v>217</v>
      </c>
      <c r="M22" s="10">
        <v>291</v>
      </c>
      <c r="N22" s="10">
        <f>SUM(L22:M22)</f>
        <v>508</v>
      </c>
      <c r="O22" s="3"/>
      <c r="P22" s="7">
        <v>105</v>
      </c>
      <c r="Q22" s="10">
        <v>0</v>
      </c>
      <c r="R22" s="10">
        <v>1</v>
      </c>
      <c r="S22" s="10">
        <f>SUM(Q22:R22)</f>
        <v>1</v>
      </c>
      <c r="U22" s="4" t="s">
        <v>0</v>
      </c>
      <c r="V22" s="5" t="s">
        <v>1</v>
      </c>
      <c r="W22" s="5" t="s">
        <v>2</v>
      </c>
      <c r="X22" s="5" t="s">
        <v>3</v>
      </c>
      <c r="Z22" s="4" t="s">
        <v>7</v>
      </c>
      <c r="AA22" s="10">
        <v>378</v>
      </c>
      <c r="AB22" s="10">
        <v>601</v>
      </c>
      <c r="AC22" s="10">
        <f>SUM(AA22:AB22)</f>
        <v>979</v>
      </c>
    </row>
    <row r="23" spans="1:29" ht="15" customHeight="1" x14ac:dyDescent="0.15">
      <c r="A23" s="7">
        <v>16</v>
      </c>
      <c r="B23" s="10">
        <v>154</v>
      </c>
      <c r="C23" s="10">
        <v>112</v>
      </c>
      <c r="D23" s="10">
        <f>SUM(B23:C23)</f>
        <v>266</v>
      </c>
      <c r="E23" s="3"/>
      <c r="F23" s="7">
        <v>46</v>
      </c>
      <c r="G23" s="10">
        <v>144</v>
      </c>
      <c r="H23" s="10">
        <v>154</v>
      </c>
      <c r="I23" s="10">
        <f>SUM(G23:H23)</f>
        <v>298</v>
      </c>
      <c r="J23" s="3"/>
      <c r="K23" s="7">
        <v>76</v>
      </c>
      <c r="L23" s="10">
        <v>209</v>
      </c>
      <c r="M23" s="10">
        <v>303</v>
      </c>
      <c r="N23" s="10">
        <f>SUM(L23:M23)</f>
        <v>512</v>
      </c>
      <c r="O23" s="3"/>
      <c r="P23" s="7">
        <v>106</v>
      </c>
      <c r="Q23" s="10">
        <v>0</v>
      </c>
      <c r="R23" s="10">
        <v>0</v>
      </c>
      <c r="S23" s="10">
        <f>SUM(Q23:R23)</f>
        <v>0</v>
      </c>
      <c r="U23" s="4" t="s">
        <v>4</v>
      </c>
      <c r="V23" s="19">
        <f>V4/$V$8*100</f>
        <v>10.80779054916986</v>
      </c>
      <c r="W23" s="19">
        <f>W4/$W$8*100</f>
        <v>8.8327855094761869</v>
      </c>
      <c r="X23" s="19">
        <f>X4/$X$8*100</f>
        <v>9.755097476423007</v>
      </c>
      <c r="Z23" s="9" t="s">
        <v>24</v>
      </c>
      <c r="AA23" s="11">
        <f>SUM(AA19:AA22)</f>
        <v>2245</v>
      </c>
      <c r="AB23" s="11">
        <f>SUM(AB19:AB22)</f>
        <v>2437</v>
      </c>
      <c r="AC23" s="11">
        <f>SUM(AC19:AC22)</f>
        <v>4682</v>
      </c>
    </row>
    <row r="24" spans="1:29" ht="15" customHeight="1" x14ac:dyDescent="0.15">
      <c r="A24" s="7">
        <v>17</v>
      </c>
      <c r="B24" s="10">
        <v>124</v>
      </c>
      <c r="C24" s="10">
        <v>91</v>
      </c>
      <c r="D24" s="10">
        <f>SUM(B24:C24)</f>
        <v>215</v>
      </c>
      <c r="E24" s="3"/>
      <c r="F24" s="7">
        <v>47</v>
      </c>
      <c r="G24" s="10">
        <v>147</v>
      </c>
      <c r="H24" s="10">
        <v>153</v>
      </c>
      <c r="I24" s="10">
        <f>SUM(G24:H24)</f>
        <v>300</v>
      </c>
      <c r="J24" s="3"/>
      <c r="K24" s="7">
        <v>77</v>
      </c>
      <c r="L24" s="10">
        <v>209</v>
      </c>
      <c r="M24" s="10">
        <v>262</v>
      </c>
      <c r="N24" s="10">
        <f>SUM(L24:M24)</f>
        <v>471</v>
      </c>
      <c r="O24" s="3"/>
      <c r="P24" s="7">
        <v>107</v>
      </c>
      <c r="Q24" s="10">
        <v>0</v>
      </c>
      <c r="R24" s="10">
        <v>1</v>
      </c>
      <c r="S24" s="10">
        <f>SUM(Q24:R24)</f>
        <v>1</v>
      </c>
      <c r="U24" s="4" t="s">
        <v>5</v>
      </c>
      <c r="V24" s="19">
        <f>V5/$V$8*100</f>
        <v>56.465517241379317</v>
      </c>
      <c r="W24" s="19">
        <f>W5/$W$8*100</f>
        <v>48.157213791174208</v>
      </c>
      <c r="X24" s="19">
        <f>X5/$X$8*100</f>
        <v>52.037126775263729</v>
      </c>
      <c r="Z24" s="6" t="s">
        <v>30</v>
      </c>
    </row>
    <row r="25" spans="1:29" ht="15" customHeight="1" x14ac:dyDescent="0.15">
      <c r="A25" s="7">
        <v>18</v>
      </c>
      <c r="B25" s="10">
        <v>122</v>
      </c>
      <c r="C25" s="10">
        <v>128</v>
      </c>
      <c r="D25" s="10">
        <f>SUM(B25:C25)</f>
        <v>250</v>
      </c>
      <c r="E25" s="3"/>
      <c r="F25" s="7">
        <v>48</v>
      </c>
      <c r="G25" s="10">
        <v>180</v>
      </c>
      <c r="H25" s="10">
        <v>170</v>
      </c>
      <c r="I25" s="10">
        <f>SUM(G25:H25)</f>
        <v>350</v>
      </c>
      <c r="J25" s="3"/>
      <c r="K25" s="7">
        <v>78</v>
      </c>
      <c r="L25" s="10">
        <v>199</v>
      </c>
      <c r="M25" s="10">
        <v>259</v>
      </c>
      <c r="N25" s="10">
        <f>SUM(L25:M25)</f>
        <v>458</v>
      </c>
      <c r="O25" s="3"/>
      <c r="P25" s="7">
        <v>108</v>
      </c>
      <c r="Q25" s="10">
        <v>0</v>
      </c>
      <c r="R25" s="10">
        <v>0</v>
      </c>
      <c r="S25" s="10">
        <f>SUM(Q25:R25)</f>
        <v>0</v>
      </c>
      <c r="U25" s="8" t="s">
        <v>6</v>
      </c>
      <c r="V25" s="19">
        <f>V6/$V$8*100</f>
        <v>15.421455938697317</v>
      </c>
      <c r="W25" s="19">
        <f>W6/$W$8*100</f>
        <v>17.518707601930206</v>
      </c>
      <c r="X25" s="19">
        <f>X6/$X$8*100</f>
        <v>16.539307414172288</v>
      </c>
      <c r="Z25" s="4" t="s">
        <v>21</v>
      </c>
      <c r="AA25" s="5" t="s">
        <v>22</v>
      </c>
      <c r="AB25" s="5" t="s">
        <v>23</v>
      </c>
      <c r="AC25" s="5" t="s">
        <v>24</v>
      </c>
    </row>
    <row r="26" spans="1:29" ht="15" customHeight="1" x14ac:dyDescent="0.15">
      <c r="A26" s="7">
        <v>19</v>
      </c>
      <c r="B26" s="10">
        <v>105</v>
      </c>
      <c r="C26" s="10">
        <v>116</v>
      </c>
      <c r="D26" s="10">
        <f>SUM(B26:C26)</f>
        <v>221</v>
      </c>
      <c r="E26" s="3"/>
      <c r="F26" s="7">
        <v>49</v>
      </c>
      <c r="G26" s="10">
        <v>153</v>
      </c>
      <c r="H26" s="10">
        <v>164</v>
      </c>
      <c r="I26" s="10">
        <f>SUM(G26:H26)</f>
        <v>317</v>
      </c>
      <c r="J26" s="3"/>
      <c r="K26" s="7">
        <v>79</v>
      </c>
      <c r="L26" s="10">
        <v>190</v>
      </c>
      <c r="M26" s="10">
        <v>263</v>
      </c>
      <c r="N26" s="10">
        <f>SUM(L26:M26)</f>
        <v>453</v>
      </c>
      <c r="O26" s="3"/>
      <c r="P26" s="7">
        <v>109</v>
      </c>
      <c r="Q26" s="10">
        <v>0</v>
      </c>
      <c r="R26" s="10">
        <v>0</v>
      </c>
      <c r="S26" s="10">
        <f>SUM(Q26:R26)</f>
        <v>0</v>
      </c>
      <c r="U26" s="4" t="s">
        <v>7</v>
      </c>
      <c r="V26" s="19">
        <f>V7/$V$8*100</f>
        <v>17.305236270753515</v>
      </c>
      <c r="W26" s="19">
        <f>W7/$W$8*100</f>
        <v>25.491293097419398</v>
      </c>
      <c r="X26" s="19">
        <f>X7/$X$8*100</f>
        <v>21.668468334140979</v>
      </c>
      <c r="Z26" s="4" t="s">
        <v>25</v>
      </c>
      <c r="AA26" s="10">
        <v>136</v>
      </c>
      <c r="AB26" s="10">
        <v>112</v>
      </c>
      <c r="AC26" s="10">
        <f>SUM(AA26:AB26)</f>
        <v>248</v>
      </c>
    </row>
    <row r="27" spans="1:29" ht="15" customHeight="1" x14ac:dyDescent="0.15">
      <c r="A27" s="7"/>
      <c r="B27" s="11">
        <f>SUM(B22:B26)</f>
        <v>638</v>
      </c>
      <c r="C27" s="11">
        <f>SUM(C22:C26)</f>
        <v>559</v>
      </c>
      <c r="D27" s="11">
        <f>SUM(D22:D26)</f>
        <v>1197</v>
      </c>
      <c r="E27" s="3"/>
      <c r="F27" s="7"/>
      <c r="G27" s="11">
        <f>SUM(G22:G26)</f>
        <v>745</v>
      </c>
      <c r="H27" s="11">
        <f>SUM(H22:H26)</f>
        <v>761</v>
      </c>
      <c r="I27" s="11">
        <f>SUM(I22:I26)</f>
        <v>1506</v>
      </c>
      <c r="J27" s="3"/>
      <c r="K27" s="7"/>
      <c r="L27" s="11">
        <f>SUM(L22:L26)</f>
        <v>1024</v>
      </c>
      <c r="M27" s="11">
        <f>SUM(M22:M26)</f>
        <v>1378</v>
      </c>
      <c r="N27" s="11">
        <f>SUM(N22:N26)</f>
        <v>2402</v>
      </c>
      <c r="O27" s="3"/>
      <c r="P27" s="7"/>
      <c r="Q27" s="12">
        <f>SUM(Q22:Q26)</f>
        <v>0</v>
      </c>
      <c r="R27" s="12">
        <f>SUM(R22:R26)</f>
        <v>2</v>
      </c>
      <c r="S27" s="12">
        <f>SUM(S22:S26)</f>
        <v>2</v>
      </c>
      <c r="U27" s="17" t="s">
        <v>3</v>
      </c>
      <c r="V27" s="20">
        <f>SUM(V23:V26)</f>
        <v>100.00000000000001</v>
      </c>
      <c r="W27" s="20">
        <f>SUM(W23:W26)</f>
        <v>100</v>
      </c>
      <c r="X27" s="20">
        <f>SUM(X23:X26)</f>
        <v>100</v>
      </c>
      <c r="Z27" s="26" t="s">
        <v>26</v>
      </c>
      <c r="AA27" s="10">
        <v>738</v>
      </c>
      <c r="AB27" s="10">
        <v>665</v>
      </c>
      <c r="AC27" s="10">
        <f>SUM(AA27:AB27)</f>
        <v>1403</v>
      </c>
    </row>
    <row r="28" spans="1:29" ht="15" customHeight="1" x14ac:dyDescent="0.15">
      <c r="A28" s="7">
        <v>20</v>
      </c>
      <c r="B28" s="10">
        <v>98</v>
      </c>
      <c r="C28" s="10">
        <v>127</v>
      </c>
      <c r="D28" s="10">
        <f>SUM(B28:C28)</f>
        <v>225</v>
      </c>
      <c r="E28" s="3"/>
      <c r="F28" s="7">
        <v>50</v>
      </c>
      <c r="G28" s="10">
        <v>181</v>
      </c>
      <c r="H28" s="10">
        <v>164</v>
      </c>
      <c r="I28" s="10">
        <f>SUM(G28:H28)</f>
        <v>345</v>
      </c>
      <c r="J28" s="3"/>
      <c r="K28" s="7">
        <v>80</v>
      </c>
      <c r="L28" s="10">
        <v>164</v>
      </c>
      <c r="M28" s="10">
        <v>231</v>
      </c>
      <c r="N28" s="10">
        <f>SUM(L28:M28)</f>
        <v>395</v>
      </c>
      <c r="O28" s="3"/>
      <c r="P28" s="7">
        <v>110</v>
      </c>
      <c r="Q28" s="14">
        <v>0</v>
      </c>
      <c r="R28" s="14">
        <v>0</v>
      </c>
      <c r="S28" s="15">
        <f>SUM(Q28:R28)</f>
        <v>0</v>
      </c>
      <c r="U28" s="4" t="s">
        <v>8</v>
      </c>
      <c r="V28" s="19">
        <f t="shared" ref="V28:V39" si="1">V9/$V$8*100</f>
        <v>34.155491698595149</v>
      </c>
      <c r="W28" s="19">
        <f t="shared" ref="W28:W39" si="2">W9/$W$8*100</f>
        <v>29.687390726624241</v>
      </c>
      <c r="X28" s="19">
        <f t="shared" ref="X28:X39" si="3">X9/$X$8*100</f>
        <v>31.773959071085102</v>
      </c>
      <c r="Z28" s="4" t="s">
        <v>32</v>
      </c>
      <c r="AA28" s="10">
        <v>188</v>
      </c>
      <c r="AB28" s="10">
        <v>229</v>
      </c>
      <c r="AC28" s="10">
        <f>SUM(AA28:AB28)</f>
        <v>417</v>
      </c>
    </row>
    <row r="29" spans="1:29" ht="15" customHeight="1" x14ac:dyDescent="0.15">
      <c r="A29" s="7">
        <v>21</v>
      </c>
      <c r="B29" s="10">
        <v>108</v>
      </c>
      <c r="C29" s="10">
        <v>114</v>
      </c>
      <c r="D29" s="10">
        <f>SUM(B29:C29)</f>
        <v>222</v>
      </c>
      <c r="E29" s="3"/>
      <c r="F29" s="7">
        <v>51</v>
      </c>
      <c r="G29" s="10">
        <v>176</v>
      </c>
      <c r="H29" s="10">
        <v>190</v>
      </c>
      <c r="I29" s="10">
        <f>SUM(G29:H29)</f>
        <v>366</v>
      </c>
      <c r="J29" s="3"/>
      <c r="K29" s="7">
        <v>81</v>
      </c>
      <c r="L29" s="10">
        <v>153</v>
      </c>
      <c r="M29" s="10">
        <v>271</v>
      </c>
      <c r="N29" s="10">
        <f>SUM(L29:M29)</f>
        <v>424</v>
      </c>
      <c r="O29" s="3"/>
      <c r="P29" s="7">
        <v>111</v>
      </c>
      <c r="Q29" s="14">
        <v>0</v>
      </c>
      <c r="R29" s="14">
        <v>0</v>
      </c>
      <c r="S29" s="15">
        <f>SUM(Q29:R29)</f>
        <v>0</v>
      </c>
      <c r="U29" s="4" t="s">
        <v>9</v>
      </c>
      <c r="V29" s="19">
        <f t="shared" si="1"/>
        <v>66.882183908045974</v>
      </c>
      <c r="W29" s="19">
        <f t="shared" si="2"/>
        <v>72.697391425973848</v>
      </c>
      <c r="X29" s="19">
        <f t="shared" si="3"/>
        <v>69.981734819398369</v>
      </c>
      <c r="Z29" s="4" t="s">
        <v>7</v>
      </c>
      <c r="AA29" s="10">
        <v>248</v>
      </c>
      <c r="AB29" s="10">
        <v>395</v>
      </c>
      <c r="AC29" s="10">
        <f>SUM(AA29:AB29)</f>
        <v>643</v>
      </c>
    </row>
    <row r="30" spans="1:29" ht="15" customHeight="1" x14ac:dyDescent="0.15">
      <c r="A30" s="7">
        <v>22</v>
      </c>
      <c r="B30" s="10">
        <v>119</v>
      </c>
      <c r="C30" s="10">
        <v>114</v>
      </c>
      <c r="D30" s="10">
        <f>SUM(B30:C30)</f>
        <v>233</v>
      </c>
      <c r="E30" s="3"/>
      <c r="F30" s="7">
        <v>52</v>
      </c>
      <c r="G30" s="10">
        <v>192</v>
      </c>
      <c r="H30" s="10">
        <v>178</v>
      </c>
      <c r="I30" s="10">
        <f>SUM(G30:H30)</f>
        <v>370</v>
      </c>
      <c r="J30" s="3"/>
      <c r="K30" s="7">
        <v>82</v>
      </c>
      <c r="L30" s="10">
        <v>142</v>
      </c>
      <c r="M30" s="10">
        <v>248</v>
      </c>
      <c r="N30" s="10">
        <f>SUM(L30:M30)</f>
        <v>390</v>
      </c>
      <c r="O30" s="3"/>
      <c r="P30" s="7">
        <v>112</v>
      </c>
      <c r="Q30" s="14">
        <v>0</v>
      </c>
      <c r="R30" s="14">
        <v>0</v>
      </c>
      <c r="S30" s="15">
        <f>SUM(Q30:R30)</f>
        <v>0</v>
      </c>
      <c r="U30" s="4" t="s">
        <v>10</v>
      </c>
      <c r="V30" s="19">
        <f t="shared" si="1"/>
        <v>56.816730523627079</v>
      </c>
      <c r="W30" s="19">
        <f t="shared" si="2"/>
        <v>63.53591160220995</v>
      </c>
      <c r="X30" s="19">
        <f t="shared" si="3"/>
        <v>60.398106385358034</v>
      </c>
      <c r="Z30" s="9" t="s">
        <v>24</v>
      </c>
      <c r="AA30" s="11">
        <f>SUM(AA26:AA29)</f>
        <v>1310</v>
      </c>
      <c r="AB30" s="11">
        <f>SUM(AB26:AB29)</f>
        <v>1401</v>
      </c>
      <c r="AC30" s="11">
        <f>SUM(AC26:AC29)</f>
        <v>2711</v>
      </c>
    </row>
    <row r="31" spans="1:29" ht="15" customHeight="1" x14ac:dyDescent="0.15">
      <c r="A31" s="7">
        <v>23</v>
      </c>
      <c r="B31" s="10">
        <v>114</v>
      </c>
      <c r="C31" s="10">
        <v>110</v>
      </c>
      <c r="D31" s="10">
        <f>SUM(B31:C31)</f>
        <v>224</v>
      </c>
      <c r="E31" s="3"/>
      <c r="F31" s="7">
        <v>53</v>
      </c>
      <c r="G31" s="10">
        <v>205</v>
      </c>
      <c r="H31" s="10">
        <v>166</v>
      </c>
      <c r="I31" s="10">
        <f>SUM(G31:H31)</f>
        <v>371</v>
      </c>
      <c r="J31" s="3"/>
      <c r="K31" s="7">
        <v>83</v>
      </c>
      <c r="L31" s="10">
        <v>112</v>
      </c>
      <c r="M31" s="10">
        <v>209</v>
      </c>
      <c r="N31" s="10">
        <f>SUM(L31:M31)</f>
        <v>321</v>
      </c>
      <c r="O31" s="3"/>
      <c r="P31" s="7">
        <v>113</v>
      </c>
      <c r="Q31" s="14">
        <v>0</v>
      </c>
      <c r="R31" s="14">
        <v>0</v>
      </c>
      <c r="S31" s="15">
        <f>SUM(Q31:R31)</f>
        <v>0</v>
      </c>
      <c r="U31" s="4" t="s">
        <v>11</v>
      </c>
      <c r="V31" s="19">
        <f t="shared" si="1"/>
        <v>38.872924648786714</v>
      </c>
      <c r="W31" s="19">
        <f t="shared" si="2"/>
        <v>49.283166655010838</v>
      </c>
      <c r="X31" s="19">
        <f t="shared" si="3"/>
        <v>44.421664740746266</v>
      </c>
      <c r="Z31" s="6"/>
    </row>
    <row r="32" spans="1:29" ht="15" customHeight="1" x14ac:dyDescent="0.15">
      <c r="A32" s="7">
        <v>24</v>
      </c>
      <c r="B32" s="10">
        <v>95</v>
      </c>
      <c r="C32" s="10">
        <v>97</v>
      </c>
      <c r="D32" s="10">
        <f>SUM(B32:C32)</f>
        <v>192</v>
      </c>
      <c r="E32" s="3"/>
      <c r="F32" s="7">
        <v>54</v>
      </c>
      <c r="G32" s="10">
        <v>225</v>
      </c>
      <c r="H32" s="10">
        <v>202</v>
      </c>
      <c r="I32" s="10">
        <f>SUM(G32:H32)</f>
        <v>427</v>
      </c>
      <c r="J32" s="3"/>
      <c r="K32" s="7">
        <v>84</v>
      </c>
      <c r="L32" s="10">
        <v>94</v>
      </c>
      <c r="M32" s="10">
        <v>191</v>
      </c>
      <c r="N32" s="10">
        <f>SUM(L32:M32)</f>
        <v>285</v>
      </c>
      <c r="O32" s="3"/>
      <c r="P32" s="7">
        <v>114</v>
      </c>
      <c r="Q32" s="14">
        <v>0</v>
      </c>
      <c r="R32" s="14">
        <v>0</v>
      </c>
      <c r="S32" s="15">
        <f>SUM(Q32:R32)</f>
        <v>0</v>
      </c>
      <c r="U32" s="9" t="s">
        <v>12</v>
      </c>
      <c r="V32" s="20">
        <f t="shared" si="1"/>
        <v>32.726692209450832</v>
      </c>
      <c r="W32" s="20">
        <f t="shared" si="2"/>
        <v>43.010000699349604</v>
      </c>
      <c r="X32" s="20">
        <f t="shared" si="3"/>
        <v>38.207775748313267</v>
      </c>
      <c r="Z32" s="6"/>
      <c r="AA32" s="31"/>
      <c r="AB32" s="30"/>
      <c r="AC32" s="30"/>
    </row>
    <row r="33" spans="1:29" ht="15" customHeight="1" x14ac:dyDescent="0.15">
      <c r="A33" s="7"/>
      <c r="B33" s="11">
        <f>SUM(B28:B32)</f>
        <v>534</v>
      </c>
      <c r="C33" s="11">
        <f>SUM(C28:C32)</f>
        <v>562</v>
      </c>
      <c r="D33" s="11">
        <f>SUM(D28:D32)</f>
        <v>1096</v>
      </c>
      <c r="E33" s="3"/>
      <c r="F33" s="7"/>
      <c r="G33" s="11">
        <f>SUM(G28:G32)</f>
        <v>979</v>
      </c>
      <c r="H33" s="11">
        <f>SUM(H28:H32)</f>
        <v>900</v>
      </c>
      <c r="I33" s="11">
        <f>SUM(I28:I32)</f>
        <v>1879</v>
      </c>
      <c r="J33" s="3"/>
      <c r="K33" s="7"/>
      <c r="L33" s="11">
        <f>SUM(L28:L32)</f>
        <v>665</v>
      </c>
      <c r="M33" s="11">
        <f>SUM(M28:M32)</f>
        <v>1150</v>
      </c>
      <c r="N33" s="11">
        <f>SUM(N28:N32)</f>
        <v>1815</v>
      </c>
      <c r="O33" s="3"/>
      <c r="P33" s="7"/>
      <c r="Q33" s="16">
        <f>SUM(Q28:Q32)</f>
        <v>0</v>
      </c>
      <c r="R33" s="16">
        <f>SUM(R28:R32)</f>
        <v>0</v>
      </c>
      <c r="S33" s="16">
        <f>SUM(S28:S32)</f>
        <v>0</v>
      </c>
      <c r="U33" s="4" t="s">
        <v>13</v>
      </c>
      <c r="V33" s="19">
        <f t="shared" si="1"/>
        <v>25.678480204342275</v>
      </c>
      <c r="W33" s="19">
        <f t="shared" si="2"/>
        <v>35.093363172249809</v>
      </c>
      <c r="X33" s="19">
        <f t="shared" si="3"/>
        <v>30.696686174376559</v>
      </c>
      <c r="Z33" s="6" t="s">
        <v>3</v>
      </c>
    </row>
    <row r="34" spans="1:29" ht="15" customHeight="1" x14ac:dyDescent="0.15">
      <c r="A34" s="7">
        <v>25</v>
      </c>
      <c r="B34" s="10">
        <v>94</v>
      </c>
      <c r="C34" s="10">
        <v>101</v>
      </c>
      <c r="D34" s="10">
        <f>SUM(B34:C34)</f>
        <v>195</v>
      </c>
      <c r="E34" s="3"/>
      <c r="F34" s="7">
        <v>55</v>
      </c>
      <c r="G34" s="10">
        <v>210</v>
      </c>
      <c r="H34" s="10">
        <v>205</v>
      </c>
      <c r="I34" s="10">
        <f>SUM(G34:H34)</f>
        <v>415</v>
      </c>
      <c r="J34" s="3"/>
      <c r="K34" s="7">
        <v>85</v>
      </c>
      <c r="L34" s="10">
        <v>83</v>
      </c>
      <c r="M34" s="10">
        <v>172</v>
      </c>
      <c r="N34" s="10">
        <f>SUM(L34:M34)</f>
        <v>255</v>
      </c>
      <c r="O34" s="3"/>
      <c r="P34" s="7">
        <v>115</v>
      </c>
      <c r="Q34" s="14">
        <v>0</v>
      </c>
      <c r="R34" s="14">
        <v>0</v>
      </c>
      <c r="S34" s="14">
        <f>SUM(Q34:R34)</f>
        <v>0</v>
      </c>
      <c r="U34" s="4" t="s">
        <v>14</v>
      </c>
      <c r="V34" s="19">
        <f t="shared" si="1"/>
        <v>17.305236270753515</v>
      </c>
      <c r="W34" s="19">
        <f t="shared" si="2"/>
        <v>25.491293097419398</v>
      </c>
      <c r="X34" s="19">
        <f t="shared" si="3"/>
        <v>21.668468334140979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29" ht="15" customHeight="1" x14ac:dyDescent="0.15">
      <c r="A35" s="7">
        <v>26</v>
      </c>
      <c r="B35" s="10">
        <v>111</v>
      </c>
      <c r="C35" s="10">
        <v>96</v>
      </c>
      <c r="D35" s="10">
        <f>SUM(B35:C35)</f>
        <v>207</v>
      </c>
      <c r="E35" s="3"/>
      <c r="F35" s="7">
        <v>56</v>
      </c>
      <c r="G35" s="10">
        <v>251</v>
      </c>
      <c r="H35" s="10">
        <v>193</v>
      </c>
      <c r="I35" s="10">
        <f>SUM(G35:H35)</f>
        <v>444</v>
      </c>
      <c r="J35" s="3"/>
      <c r="K35" s="7">
        <v>86</v>
      </c>
      <c r="L35" s="10">
        <v>84</v>
      </c>
      <c r="M35" s="10">
        <v>158</v>
      </c>
      <c r="N35" s="10">
        <f>SUM(L35:M35)</f>
        <v>242</v>
      </c>
      <c r="O35" s="3"/>
      <c r="P35" s="7">
        <v>116</v>
      </c>
      <c r="Q35" s="14">
        <v>0</v>
      </c>
      <c r="R35" s="14">
        <v>0</v>
      </c>
      <c r="S35" s="14">
        <f>SUM(Q35:R35)</f>
        <v>0</v>
      </c>
      <c r="U35" s="4" t="s">
        <v>15</v>
      </c>
      <c r="V35" s="19">
        <f t="shared" si="1"/>
        <v>9.1315453384418905</v>
      </c>
      <c r="W35" s="19">
        <f t="shared" si="2"/>
        <v>15.854255542345619</v>
      </c>
      <c r="X35" s="19">
        <f t="shared" si="3"/>
        <v>12.714802251463079</v>
      </c>
      <c r="Z35" s="4" t="s">
        <v>25</v>
      </c>
      <c r="AA35" s="10">
        <f t="shared" ref="AA35:AB38" si="4">SUM(AA5,AA12,AA19,AA26)</f>
        <v>1354</v>
      </c>
      <c r="AB35" s="10">
        <f t="shared" si="4"/>
        <v>1263</v>
      </c>
      <c r="AC35" s="10">
        <f>SUM(AA35:AB35)</f>
        <v>2617</v>
      </c>
    </row>
    <row r="36" spans="1:29" ht="15" customHeight="1" x14ac:dyDescent="0.15">
      <c r="A36" s="7">
        <v>27</v>
      </c>
      <c r="B36" s="10">
        <v>122</v>
      </c>
      <c r="C36" s="10">
        <v>105</v>
      </c>
      <c r="D36" s="10">
        <f>SUM(B36:C36)</f>
        <v>227</v>
      </c>
      <c r="E36" s="3"/>
      <c r="F36" s="7">
        <v>57</v>
      </c>
      <c r="G36" s="10">
        <v>265</v>
      </c>
      <c r="H36" s="10">
        <v>225</v>
      </c>
      <c r="I36" s="10">
        <f>SUM(G36:H36)</f>
        <v>490</v>
      </c>
      <c r="J36" s="3"/>
      <c r="K36" s="7">
        <v>87</v>
      </c>
      <c r="L36" s="10">
        <v>70</v>
      </c>
      <c r="M36" s="10">
        <v>136</v>
      </c>
      <c r="N36" s="10">
        <f>SUM(L36:M36)</f>
        <v>206</v>
      </c>
      <c r="O36" s="3"/>
      <c r="P36" s="7">
        <v>117</v>
      </c>
      <c r="Q36" s="14">
        <v>0</v>
      </c>
      <c r="R36" s="14">
        <v>0</v>
      </c>
      <c r="S36" s="14">
        <f>SUM(Q36:R36)</f>
        <v>0</v>
      </c>
      <c r="U36" s="4" t="s">
        <v>16</v>
      </c>
      <c r="V36" s="19">
        <f t="shared" si="1"/>
        <v>3.8234355044699875</v>
      </c>
      <c r="W36" s="19">
        <f t="shared" si="2"/>
        <v>7.8117350863696773</v>
      </c>
      <c r="X36" s="19">
        <f t="shared" si="3"/>
        <v>5.9492302531032166</v>
      </c>
      <c r="Z36" s="26" t="s">
        <v>26</v>
      </c>
      <c r="AA36" s="10">
        <f t="shared" si="4"/>
        <v>7074</v>
      </c>
      <c r="AB36" s="10">
        <f t="shared" si="4"/>
        <v>6886</v>
      </c>
      <c r="AC36" s="13">
        <f>SUM(AA36:AB36)</f>
        <v>13960</v>
      </c>
    </row>
    <row r="37" spans="1:29" ht="15" customHeight="1" x14ac:dyDescent="0.15">
      <c r="A37" s="7">
        <v>28</v>
      </c>
      <c r="B37" s="10">
        <v>108</v>
      </c>
      <c r="C37" s="10">
        <v>102</v>
      </c>
      <c r="D37" s="10">
        <f>SUM(B37:C37)</f>
        <v>210</v>
      </c>
      <c r="E37" s="3"/>
      <c r="F37" s="7">
        <v>58</v>
      </c>
      <c r="G37" s="10">
        <v>276</v>
      </c>
      <c r="H37" s="10">
        <v>267</v>
      </c>
      <c r="I37" s="10">
        <f>SUM(G37:H37)</f>
        <v>543</v>
      </c>
      <c r="J37" s="3"/>
      <c r="K37" s="7">
        <v>88</v>
      </c>
      <c r="L37" s="10">
        <v>49</v>
      </c>
      <c r="M37" s="10">
        <v>99</v>
      </c>
      <c r="N37" s="10">
        <f>SUM(L37:M37)</f>
        <v>148</v>
      </c>
      <c r="O37" s="3"/>
      <c r="P37" s="7">
        <v>118</v>
      </c>
      <c r="Q37" s="14">
        <v>0</v>
      </c>
      <c r="R37" s="14">
        <v>0</v>
      </c>
      <c r="S37" s="14">
        <f>SUM(Q37:R37)</f>
        <v>0</v>
      </c>
      <c r="U37" s="4" t="s">
        <v>17</v>
      </c>
      <c r="V37" s="19">
        <f t="shared" si="1"/>
        <v>1.2132822477650063</v>
      </c>
      <c r="W37" s="19">
        <f t="shared" si="2"/>
        <v>3.112105741660256</v>
      </c>
      <c r="X37" s="19">
        <f t="shared" si="3"/>
        <v>2.2253699630968802</v>
      </c>
      <c r="Z37" s="4" t="s">
        <v>31</v>
      </c>
      <c r="AA37" s="10">
        <f t="shared" si="4"/>
        <v>1932</v>
      </c>
      <c r="AB37" s="10">
        <f t="shared" si="4"/>
        <v>2505</v>
      </c>
      <c r="AC37" s="13">
        <f>SUM(AA37:AB37)</f>
        <v>4437</v>
      </c>
    </row>
    <row r="38" spans="1:29" ht="15" customHeight="1" x14ac:dyDescent="0.15">
      <c r="A38" s="7">
        <v>29</v>
      </c>
      <c r="B38" s="10">
        <v>124</v>
      </c>
      <c r="C38" s="10">
        <v>112</v>
      </c>
      <c r="D38" s="10">
        <f>SUM(B38:C38)</f>
        <v>236</v>
      </c>
      <c r="E38" s="3"/>
      <c r="F38" s="7">
        <v>59</v>
      </c>
      <c r="G38" s="10">
        <v>267</v>
      </c>
      <c r="H38" s="10">
        <v>248</v>
      </c>
      <c r="I38" s="10">
        <f>SUM(G38:H38)</f>
        <v>515</v>
      </c>
      <c r="J38" s="3"/>
      <c r="K38" s="7">
        <v>89</v>
      </c>
      <c r="L38" s="10">
        <v>41</v>
      </c>
      <c r="M38" s="10">
        <v>107</v>
      </c>
      <c r="N38" s="10">
        <f>SUM(L38:M38)</f>
        <v>148</v>
      </c>
      <c r="O38" s="3"/>
      <c r="P38" s="7">
        <v>119</v>
      </c>
      <c r="Q38" s="14">
        <v>0</v>
      </c>
      <c r="R38" s="14">
        <v>0</v>
      </c>
      <c r="S38" s="14">
        <f>SUM(Q38:R38)</f>
        <v>0</v>
      </c>
      <c r="U38" s="4" t="s">
        <v>18</v>
      </c>
      <c r="V38" s="19">
        <f t="shared" si="1"/>
        <v>0.24744572158365263</v>
      </c>
      <c r="W38" s="19">
        <f t="shared" si="2"/>
        <v>0.74131058115952164</v>
      </c>
      <c r="X38" s="19">
        <f t="shared" si="3"/>
        <v>0.51067953927013821</v>
      </c>
      <c r="Z38" s="4" t="s">
        <v>7</v>
      </c>
      <c r="AA38" s="10">
        <f t="shared" si="4"/>
        <v>2168</v>
      </c>
      <c r="AB38" s="10">
        <f t="shared" si="4"/>
        <v>3645</v>
      </c>
      <c r="AC38" s="13">
        <f>SUM(AA38:AB38)</f>
        <v>5813</v>
      </c>
    </row>
    <row r="39" spans="1:29" ht="15" customHeight="1" x14ac:dyDescent="0.15">
      <c r="A39" s="7"/>
      <c r="B39" s="11">
        <f>SUM(B34:B38)</f>
        <v>559</v>
      </c>
      <c r="C39" s="11">
        <f>SUM(C34:C38)</f>
        <v>516</v>
      </c>
      <c r="D39" s="11">
        <f>SUM(D34:D38)</f>
        <v>1075</v>
      </c>
      <c r="E39" s="3"/>
      <c r="F39" s="7"/>
      <c r="G39" s="11">
        <f>SUM(G34:G38)</f>
        <v>1269</v>
      </c>
      <c r="H39" s="11">
        <f>SUM(H34:H38)</f>
        <v>1138</v>
      </c>
      <c r="I39" s="11">
        <f>SUM(I34:I38)</f>
        <v>2407</v>
      </c>
      <c r="J39" s="3"/>
      <c r="K39" s="7"/>
      <c r="L39" s="11">
        <f>SUM(L34:L38)</f>
        <v>327</v>
      </c>
      <c r="M39" s="11">
        <f>SUM(M34:M38)</f>
        <v>672</v>
      </c>
      <c r="N39" s="11">
        <f>SUM(N34:N38)</f>
        <v>999</v>
      </c>
      <c r="O39" s="3"/>
      <c r="P39" s="7"/>
      <c r="Q39" s="16">
        <f>SUM(Q34:Q38)</f>
        <v>0</v>
      </c>
      <c r="R39" s="16">
        <f>SUM(R34:R38)</f>
        <v>0</v>
      </c>
      <c r="S39" s="16">
        <f>SUM(S34:S38)</f>
        <v>0</v>
      </c>
      <c r="U39" s="4" t="s">
        <v>19</v>
      </c>
      <c r="V39" s="19">
        <f t="shared" si="1"/>
        <v>1.5964240102171137E-2</v>
      </c>
      <c r="W39" s="19">
        <f t="shared" si="2"/>
        <v>0.13287642492481991</v>
      </c>
      <c r="X39" s="19">
        <f t="shared" si="3"/>
        <v>7.8279345435568651E-2</v>
      </c>
      <c r="Z39" s="9" t="s">
        <v>24</v>
      </c>
      <c r="AA39" s="11">
        <f>SUM(AA35:AA38)</f>
        <v>12528</v>
      </c>
      <c r="AB39" s="11">
        <f>SUM(AB35:AB38)</f>
        <v>14299</v>
      </c>
      <c r="AC39" s="11">
        <f>SUM(AC35:AC38)</f>
        <v>26827</v>
      </c>
    </row>
    <row r="40" spans="1:29" x14ac:dyDescent="0.15">
      <c r="AA40" s="30"/>
      <c r="AB40" s="30"/>
      <c r="AC40" s="30"/>
    </row>
    <row r="41" spans="1:29" x14ac:dyDescent="0.15">
      <c r="AA41" s="30"/>
      <c r="AB41" s="30"/>
      <c r="AC41" s="30"/>
    </row>
    <row r="42" spans="1:29" x14ac:dyDescent="0.15">
      <c r="AA42" s="30"/>
      <c r="AB42" s="30"/>
      <c r="AC42" s="30"/>
    </row>
    <row r="81" spans="7:9" x14ac:dyDescent="0.15">
      <c r="G81" s="23"/>
      <c r="H81" s="23"/>
      <c r="I81" s="23"/>
    </row>
    <row r="93" spans="7:9" x14ac:dyDescent="0.15">
      <c r="G93" s="23"/>
      <c r="H93" s="23"/>
      <c r="I93" s="23"/>
    </row>
    <row r="119" spans="10:10" x14ac:dyDescent="0.15">
      <c r="J119" s="1"/>
    </row>
    <row r="120" spans="10:10" x14ac:dyDescent="0.15">
      <c r="J120" s="1"/>
    </row>
    <row r="121" spans="10:10" x14ac:dyDescent="0.15">
      <c r="J121" s="1"/>
    </row>
  </sheetData>
  <phoneticPr fontId="3"/>
  <printOptions horizontalCentered="1" verticalCentered="1"/>
  <pageMargins left="0.19685039370078741" right="0.19685039370078741" top="0.59055118110236227" bottom="0.39370078740157483" header="0.78740157480314965" footer="0.51181102362204722"/>
  <pageSetup paperSize="9" scale="78" orientation="landscape" r:id="rId1"/>
  <headerFooter alignWithMargins="0">
    <oddHeader>&amp;C&amp;"游ゴシック,標準"&amp;16大分県　竹田市（タケタシ）【442089】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21"/>
  <sheetViews>
    <sheetView showZeros="0" zoomScale="85" zoomScaleNormal="85" workbookViewId="0">
      <selection activeCell="F1" sqref="F1"/>
    </sheetView>
  </sheetViews>
  <sheetFormatPr defaultRowHeight="13.5" x14ac:dyDescent="0.15"/>
  <cols>
    <col min="1" max="1" width="6" bestFit="1" customWidth="1"/>
    <col min="2" max="4" width="7" customWidth="1"/>
    <col min="5" max="5" width="0.875" customWidth="1"/>
    <col min="6" max="6" width="6" bestFit="1" customWidth="1"/>
    <col min="7" max="9" width="7" bestFit="1" customWidth="1"/>
    <col min="10" max="10" width="0.875" customWidth="1"/>
    <col min="11" max="11" width="6" bestFit="1" customWidth="1"/>
    <col min="12" max="14" width="7" customWidth="1"/>
    <col min="15" max="15" width="0.875" customWidth="1"/>
    <col min="16" max="16" width="6" bestFit="1" customWidth="1"/>
    <col min="17" max="19" width="6.75" customWidth="1"/>
    <col min="20" max="20" width="0.875" customWidth="1"/>
    <col min="21" max="21" width="11" bestFit="1" customWidth="1"/>
    <col min="22" max="22" width="8" customWidth="1"/>
    <col min="23" max="24" width="8" bestFit="1" customWidth="1"/>
    <col min="25" max="25" width="2.625" customWidth="1"/>
    <col min="26" max="26" width="10" bestFit="1" customWidth="1"/>
    <col min="27" max="29" width="8" bestFit="1" customWidth="1"/>
  </cols>
  <sheetData>
    <row r="1" spans="1:29" ht="17.25" x14ac:dyDescent="0.2">
      <c r="A1" s="21" t="s">
        <v>20</v>
      </c>
    </row>
    <row r="2" spans="1:29" ht="13.5" customHeight="1" x14ac:dyDescent="0.15">
      <c r="X2" s="22" t="s">
        <v>37</v>
      </c>
    </row>
    <row r="3" spans="1:29" ht="1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5"/>
      <c r="F3" s="4" t="s">
        <v>0</v>
      </c>
      <c r="G3" s="5" t="s">
        <v>1</v>
      </c>
      <c r="H3" s="5" t="s">
        <v>2</v>
      </c>
      <c r="I3" s="5" t="s">
        <v>3</v>
      </c>
      <c r="J3" s="25"/>
      <c r="K3" s="4" t="s">
        <v>0</v>
      </c>
      <c r="L3" s="5" t="s">
        <v>1</v>
      </c>
      <c r="M3" s="5" t="s">
        <v>2</v>
      </c>
      <c r="N3" s="5" t="s">
        <v>3</v>
      </c>
      <c r="O3" s="25"/>
      <c r="P3" s="4" t="s">
        <v>0</v>
      </c>
      <c r="Q3" s="5" t="s">
        <v>1</v>
      </c>
      <c r="R3" s="5" t="s">
        <v>2</v>
      </c>
      <c r="S3" s="5" t="s">
        <v>3</v>
      </c>
      <c r="T3" s="6"/>
      <c r="U3" s="4" t="s">
        <v>0</v>
      </c>
      <c r="V3" s="5" t="s">
        <v>1</v>
      </c>
      <c r="W3" s="5" t="s">
        <v>2</v>
      </c>
      <c r="X3" s="5" t="s">
        <v>3</v>
      </c>
      <c r="Z3" s="6" t="s">
        <v>27</v>
      </c>
    </row>
    <row r="4" spans="1:29" ht="15" customHeight="1" x14ac:dyDescent="0.15">
      <c r="A4" s="7">
        <v>0</v>
      </c>
      <c r="B4" s="10">
        <v>82</v>
      </c>
      <c r="C4" s="10">
        <v>71</v>
      </c>
      <c r="D4" s="10">
        <f>SUM(B4:C4)</f>
        <v>153</v>
      </c>
      <c r="E4" s="3"/>
      <c r="F4" s="7">
        <v>30</v>
      </c>
      <c r="G4" s="10">
        <v>110</v>
      </c>
      <c r="H4" s="10">
        <v>90</v>
      </c>
      <c r="I4" s="10">
        <f>SUM(G4:H4)</f>
        <v>200</v>
      </c>
      <c r="J4" s="3"/>
      <c r="K4" s="7">
        <v>60</v>
      </c>
      <c r="L4" s="10">
        <v>240</v>
      </c>
      <c r="M4" s="10">
        <v>220</v>
      </c>
      <c r="N4" s="10">
        <f>SUM(L4:M4)</f>
        <v>460</v>
      </c>
      <c r="O4" s="3"/>
      <c r="P4" s="7">
        <v>90</v>
      </c>
      <c r="Q4" s="10">
        <v>35</v>
      </c>
      <c r="R4" s="10">
        <v>81</v>
      </c>
      <c r="S4" s="10">
        <f>SUM(Q4:R4)</f>
        <v>116</v>
      </c>
      <c r="U4" s="4" t="s">
        <v>4</v>
      </c>
      <c r="V4" s="15">
        <f>SUM(B9,B15,B21)</f>
        <v>1352</v>
      </c>
      <c r="W4" s="15">
        <f>SUM(C9,C15,C21)</f>
        <v>1263</v>
      </c>
      <c r="X4" s="15">
        <f>SUM(V4:W4)</f>
        <v>2615</v>
      </c>
      <c r="Z4" s="4" t="s">
        <v>21</v>
      </c>
      <c r="AA4" s="5" t="s">
        <v>22</v>
      </c>
      <c r="AB4" s="5" t="s">
        <v>23</v>
      </c>
      <c r="AC4" s="5" t="s">
        <v>24</v>
      </c>
    </row>
    <row r="5" spans="1:29" ht="15" customHeight="1" x14ac:dyDescent="0.15">
      <c r="A5" s="7">
        <v>1</v>
      </c>
      <c r="B5" s="10">
        <v>77</v>
      </c>
      <c r="C5" s="10">
        <v>78</v>
      </c>
      <c r="D5" s="10">
        <f>SUM(B5:C5)</f>
        <v>155</v>
      </c>
      <c r="E5" s="3"/>
      <c r="F5" s="7">
        <v>31</v>
      </c>
      <c r="G5" s="10">
        <v>113</v>
      </c>
      <c r="H5" s="10">
        <v>96</v>
      </c>
      <c r="I5" s="10">
        <f>SUM(G5:H5)</f>
        <v>209</v>
      </c>
      <c r="J5" s="3"/>
      <c r="K5" s="7">
        <v>61</v>
      </c>
      <c r="L5" s="10">
        <v>98</v>
      </c>
      <c r="M5" s="10">
        <v>118</v>
      </c>
      <c r="N5" s="10">
        <f>SUM(L5:M5)</f>
        <v>216</v>
      </c>
      <c r="O5" s="3"/>
      <c r="P5" s="7">
        <v>91</v>
      </c>
      <c r="Q5" s="10">
        <v>31</v>
      </c>
      <c r="R5" s="10">
        <v>79</v>
      </c>
      <c r="S5" s="10">
        <f>SUM(Q5:R5)</f>
        <v>110</v>
      </c>
      <c r="U5" s="4" t="s">
        <v>5</v>
      </c>
      <c r="V5" s="15">
        <f>SUM(B27,B33,B39,G9,G15,G21,G27,G33,G39,L9)</f>
        <v>7061</v>
      </c>
      <c r="W5" s="15">
        <f>SUM(C27,C33,C39,H9,H15,H21,H27,H33,H39,M9)</f>
        <v>6871</v>
      </c>
      <c r="X5" s="15">
        <f>SUM(V5:W5)</f>
        <v>13932</v>
      </c>
      <c r="Y5" s="2"/>
      <c r="Z5" s="4" t="s">
        <v>25</v>
      </c>
      <c r="AA5" s="10">
        <v>807</v>
      </c>
      <c r="AB5" s="10">
        <v>702</v>
      </c>
      <c r="AC5" s="10">
        <f>SUM(AA5:AB5)</f>
        <v>1509</v>
      </c>
    </row>
    <row r="6" spans="1:29" ht="15" customHeight="1" x14ac:dyDescent="0.15">
      <c r="A6" s="7">
        <v>2</v>
      </c>
      <c r="B6" s="10">
        <v>73</v>
      </c>
      <c r="C6" s="10">
        <v>60</v>
      </c>
      <c r="D6" s="10">
        <f>SUM(B6:C6)</f>
        <v>133</v>
      </c>
      <c r="E6" s="3"/>
      <c r="F6" s="7">
        <v>32</v>
      </c>
      <c r="G6" s="10">
        <v>113</v>
      </c>
      <c r="H6" s="10">
        <v>99</v>
      </c>
      <c r="I6" s="10">
        <f>SUM(G6:H6)</f>
        <v>212</v>
      </c>
      <c r="J6" s="3"/>
      <c r="K6" s="7">
        <v>62</v>
      </c>
      <c r="L6" s="10">
        <v>140</v>
      </c>
      <c r="M6" s="10">
        <v>153</v>
      </c>
      <c r="N6" s="10">
        <f>SUM(L6:M6)</f>
        <v>293</v>
      </c>
      <c r="O6" s="3"/>
      <c r="P6" s="7">
        <v>92</v>
      </c>
      <c r="Q6" s="10">
        <v>19</v>
      </c>
      <c r="R6" s="10">
        <v>72</v>
      </c>
      <c r="S6" s="10">
        <f>SUM(Q6:R6)</f>
        <v>91</v>
      </c>
      <c r="U6" s="8" t="s">
        <v>6</v>
      </c>
      <c r="V6" s="15">
        <f>SUM(L15,L21)</f>
        <v>1918</v>
      </c>
      <c r="W6" s="15">
        <f>SUM(M15,M21)</f>
        <v>2508</v>
      </c>
      <c r="X6" s="15">
        <f>SUM(V6:W6)</f>
        <v>4426</v>
      </c>
      <c r="Z6" s="26" t="s">
        <v>26</v>
      </c>
      <c r="AA6" s="10">
        <v>4089</v>
      </c>
      <c r="AB6" s="10">
        <v>4113</v>
      </c>
      <c r="AC6" s="10">
        <f>SUM(AA6:AB6)</f>
        <v>8202</v>
      </c>
    </row>
    <row r="7" spans="1:29" ht="15" customHeight="1" x14ac:dyDescent="0.15">
      <c r="A7" s="7">
        <v>3</v>
      </c>
      <c r="B7" s="10">
        <v>82</v>
      </c>
      <c r="C7" s="10">
        <v>70</v>
      </c>
      <c r="D7" s="10">
        <f>SUM(B7:C7)</f>
        <v>152</v>
      </c>
      <c r="E7" s="3"/>
      <c r="F7" s="7">
        <v>33</v>
      </c>
      <c r="G7" s="10">
        <v>113</v>
      </c>
      <c r="H7" s="10">
        <v>119</v>
      </c>
      <c r="I7" s="10">
        <f>SUM(G7:H7)</f>
        <v>232</v>
      </c>
      <c r="J7" s="3"/>
      <c r="K7" s="7">
        <v>63</v>
      </c>
      <c r="L7" s="10">
        <v>140</v>
      </c>
      <c r="M7" s="10">
        <v>209</v>
      </c>
      <c r="N7" s="10">
        <f>SUM(L7:M7)</f>
        <v>349</v>
      </c>
      <c r="O7" s="3"/>
      <c r="P7" s="7">
        <v>93</v>
      </c>
      <c r="Q7" s="10">
        <v>22</v>
      </c>
      <c r="R7" s="10">
        <v>57</v>
      </c>
      <c r="S7" s="10">
        <f>SUM(Q7:R7)</f>
        <v>79</v>
      </c>
      <c r="U7" s="4" t="s">
        <v>7</v>
      </c>
      <c r="V7" s="15">
        <f>SUM(L27,L33,L39,Q9,Q15,Q21,Q27,Q33,Q39)</f>
        <v>2184</v>
      </c>
      <c r="W7" s="15">
        <f>SUM(M27,M33,M39,R9,R15,R21,R27,R33,R39)</f>
        <v>3648</v>
      </c>
      <c r="X7" s="15">
        <f>SUM(V7:W7)</f>
        <v>5832</v>
      </c>
      <c r="Z7" s="4" t="s">
        <v>32</v>
      </c>
      <c r="AA7" s="10">
        <v>1183</v>
      </c>
      <c r="AB7" s="10">
        <v>1570</v>
      </c>
      <c r="AC7" s="10">
        <f>SUM(AA7:AB7)</f>
        <v>2753</v>
      </c>
    </row>
    <row r="8" spans="1:29" ht="15" customHeight="1" x14ac:dyDescent="0.15">
      <c r="A8" s="7">
        <v>4</v>
      </c>
      <c r="B8" s="10">
        <v>77</v>
      </c>
      <c r="C8" s="10">
        <v>75</v>
      </c>
      <c r="D8" s="10">
        <f>SUM(B8:C8)</f>
        <v>152</v>
      </c>
      <c r="E8" s="3"/>
      <c r="F8" s="7">
        <v>34</v>
      </c>
      <c r="G8" s="10">
        <v>101</v>
      </c>
      <c r="H8" s="10">
        <v>80</v>
      </c>
      <c r="I8" s="10">
        <f>SUM(G8:H8)</f>
        <v>181</v>
      </c>
      <c r="J8" s="3"/>
      <c r="K8" s="7">
        <v>64</v>
      </c>
      <c r="L8" s="10">
        <v>164</v>
      </c>
      <c r="M8" s="10">
        <v>203</v>
      </c>
      <c r="N8" s="10">
        <f>SUM(L8:M8)</f>
        <v>367</v>
      </c>
      <c r="O8" s="3"/>
      <c r="P8" s="7">
        <v>94</v>
      </c>
      <c r="Q8" s="10">
        <v>16</v>
      </c>
      <c r="R8" s="10">
        <v>44</v>
      </c>
      <c r="S8" s="10">
        <f>SUM(Q8:R8)</f>
        <v>60</v>
      </c>
      <c r="U8" s="17" t="s">
        <v>3</v>
      </c>
      <c r="V8" s="12">
        <f>SUM(V4:V7)</f>
        <v>12515</v>
      </c>
      <c r="W8" s="12">
        <f>SUM(W4:W7)</f>
        <v>14290</v>
      </c>
      <c r="X8" s="12">
        <f>SUM(X4:X7)</f>
        <v>26805</v>
      </c>
      <c r="Z8" s="4" t="s">
        <v>7</v>
      </c>
      <c r="AA8" s="10">
        <v>1287</v>
      </c>
      <c r="AB8" s="10">
        <v>2229</v>
      </c>
      <c r="AC8" s="10">
        <f>SUM(AA8:AB8)</f>
        <v>3516</v>
      </c>
    </row>
    <row r="9" spans="1:29" ht="15" customHeight="1" x14ac:dyDescent="0.15">
      <c r="A9" s="7"/>
      <c r="B9" s="11">
        <f>SUM(B4:B8)</f>
        <v>391</v>
      </c>
      <c r="C9" s="11">
        <f>SUM(C4:C8)</f>
        <v>354</v>
      </c>
      <c r="D9" s="11">
        <f>SUM(D4:D8)</f>
        <v>745</v>
      </c>
      <c r="E9" s="3"/>
      <c r="F9" s="7"/>
      <c r="G9" s="11">
        <f>SUM(G4:G8)</f>
        <v>550</v>
      </c>
      <c r="H9" s="11">
        <f>SUM(H4:H8)</f>
        <v>484</v>
      </c>
      <c r="I9" s="11">
        <f>SUM(I4:I8)</f>
        <v>1034</v>
      </c>
      <c r="J9" s="3"/>
      <c r="K9" s="7"/>
      <c r="L9" s="12">
        <f>SUM(L4:L8)</f>
        <v>782</v>
      </c>
      <c r="M9" s="12">
        <f>SUM(M4:M8)</f>
        <v>903</v>
      </c>
      <c r="N9" s="12">
        <f>SUM(N4:N8)</f>
        <v>1685</v>
      </c>
      <c r="O9" s="3"/>
      <c r="P9" s="7"/>
      <c r="Q9" s="11">
        <f>SUM(Q4:Q8)</f>
        <v>123</v>
      </c>
      <c r="R9" s="11">
        <f>SUM(R4:R8)</f>
        <v>333</v>
      </c>
      <c r="S9" s="11">
        <f>SUM(S4:S8)</f>
        <v>456</v>
      </c>
      <c r="U9" s="4" t="s">
        <v>8</v>
      </c>
      <c r="V9" s="15">
        <f>SUM(G21,G27,G33,G39,L9)</f>
        <v>4282</v>
      </c>
      <c r="W9" s="15">
        <f>SUM(H21,H27,H33,H39,M9)</f>
        <v>4236</v>
      </c>
      <c r="X9" s="18">
        <f t="shared" ref="X9:X20" si="0">SUM(V9:W9)</f>
        <v>8518</v>
      </c>
      <c r="Z9" s="9" t="s">
        <v>24</v>
      </c>
      <c r="AA9" s="11">
        <f>SUM(AA5:AA8)</f>
        <v>7366</v>
      </c>
      <c r="AB9" s="11">
        <f>SUM(AB5:AB8)</f>
        <v>8614</v>
      </c>
      <c r="AC9" s="11">
        <f>SUM(AC5:AC8)</f>
        <v>15980</v>
      </c>
    </row>
    <row r="10" spans="1:29" ht="15" customHeight="1" x14ac:dyDescent="0.15">
      <c r="A10" s="7">
        <v>5</v>
      </c>
      <c r="B10" s="10">
        <v>69</v>
      </c>
      <c r="C10" s="10">
        <v>87</v>
      </c>
      <c r="D10" s="10">
        <f>SUM(B10:C10)</f>
        <v>156</v>
      </c>
      <c r="E10" s="3"/>
      <c r="F10" s="7">
        <v>35</v>
      </c>
      <c r="G10" s="10">
        <v>112</v>
      </c>
      <c r="H10" s="10">
        <v>114</v>
      </c>
      <c r="I10" s="10">
        <f>SUM(G10:H10)</f>
        <v>226</v>
      </c>
      <c r="J10" s="3"/>
      <c r="K10" s="7">
        <v>65</v>
      </c>
      <c r="L10" s="10">
        <v>171</v>
      </c>
      <c r="M10" s="10">
        <v>232</v>
      </c>
      <c r="N10" s="10">
        <f>SUM(L10:M10)</f>
        <v>403</v>
      </c>
      <c r="O10" s="3"/>
      <c r="P10" s="7">
        <v>95</v>
      </c>
      <c r="Q10" s="10">
        <v>8</v>
      </c>
      <c r="R10" s="10">
        <v>31</v>
      </c>
      <c r="S10" s="10">
        <f>SUM(Q10:R10)</f>
        <v>39</v>
      </c>
      <c r="U10" s="4" t="s">
        <v>9</v>
      </c>
      <c r="V10" s="15">
        <f>SUM(G21,G27,G33,G39,L9,L15,L21,L27,L33,L39,Q9,Q15,Q21,Q27,Q33,Q39)</f>
        <v>8384</v>
      </c>
      <c r="W10" s="15">
        <f>SUM(H21,H27,H33,H39,M9,M15,M21,M27,M33,M39,R9,R15,R21,R27,R33,R39)</f>
        <v>10392</v>
      </c>
      <c r="X10" s="18">
        <f t="shared" si="0"/>
        <v>18776</v>
      </c>
      <c r="Z10" s="6" t="s">
        <v>28</v>
      </c>
    </row>
    <row r="11" spans="1:29" ht="15" customHeight="1" x14ac:dyDescent="0.15">
      <c r="A11" s="7">
        <v>6</v>
      </c>
      <c r="B11" s="10">
        <v>78</v>
      </c>
      <c r="C11" s="10">
        <v>90</v>
      </c>
      <c r="D11" s="10">
        <f>SUM(B11:C11)</f>
        <v>168</v>
      </c>
      <c r="E11" s="3"/>
      <c r="F11" s="7">
        <v>36</v>
      </c>
      <c r="G11" s="10">
        <v>101</v>
      </c>
      <c r="H11" s="10">
        <v>84</v>
      </c>
      <c r="I11" s="10">
        <f>SUM(G11:H11)</f>
        <v>185</v>
      </c>
      <c r="J11" s="3"/>
      <c r="K11" s="7">
        <v>66</v>
      </c>
      <c r="L11" s="10">
        <v>176</v>
      </c>
      <c r="M11" s="10">
        <v>236</v>
      </c>
      <c r="N11" s="10">
        <f>SUM(L11:M11)</f>
        <v>412</v>
      </c>
      <c r="O11" s="3"/>
      <c r="P11" s="7">
        <v>96</v>
      </c>
      <c r="Q11" s="10">
        <v>9</v>
      </c>
      <c r="R11" s="10">
        <v>20</v>
      </c>
      <c r="S11" s="10">
        <f>SUM(Q11:R11)</f>
        <v>29</v>
      </c>
      <c r="U11" s="4" t="s">
        <v>10</v>
      </c>
      <c r="V11" s="15">
        <f>SUM(,G33,G39,L9,L15,L21,L27,L33,L39,Q9,Q15,Q21,Q27,Q33,Q39)</f>
        <v>7126</v>
      </c>
      <c r="W11" s="15">
        <f>SUM(,H33,H39,M9,M15,M21,M27,M33,M39,R9,R15,R21,R27,R33,R39)</f>
        <v>9084</v>
      </c>
      <c r="X11" s="18">
        <f t="shared" si="0"/>
        <v>16210</v>
      </c>
      <c r="Z11" s="4" t="s">
        <v>21</v>
      </c>
      <c r="AA11" s="5" t="s">
        <v>22</v>
      </c>
      <c r="AB11" s="5" t="s">
        <v>23</v>
      </c>
      <c r="AC11" s="5" t="s">
        <v>24</v>
      </c>
    </row>
    <row r="12" spans="1:29" ht="15" customHeight="1" x14ac:dyDescent="0.15">
      <c r="A12" s="7">
        <v>7</v>
      </c>
      <c r="B12" s="10">
        <v>95</v>
      </c>
      <c r="C12" s="10">
        <v>99</v>
      </c>
      <c r="D12" s="10">
        <f>SUM(B12:C12)</f>
        <v>194</v>
      </c>
      <c r="E12" s="3"/>
      <c r="F12" s="7">
        <v>37</v>
      </c>
      <c r="G12" s="10">
        <v>105</v>
      </c>
      <c r="H12" s="10">
        <v>88</v>
      </c>
      <c r="I12" s="10">
        <f>SUM(G12:H12)</f>
        <v>193</v>
      </c>
      <c r="J12" s="3"/>
      <c r="K12" s="7">
        <v>67</v>
      </c>
      <c r="L12" s="10">
        <v>161</v>
      </c>
      <c r="M12" s="10">
        <v>210</v>
      </c>
      <c r="N12" s="10">
        <f>SUM(L12:M12)</f>
        <v>371</v>
      </c>
      <c r="O12" s="3"/>
      <c r="P12" s="7">
        <v>97</v>
      </c>
      <c r="Q12" s="10">
        <v>7</v>
      </c>
      <c r="R12" s="10">
        <v>18</v>
      </c>
      <c r="S12" s="10">
        <f>SUM(Q12:R12)</f>
        <v>25</v>
      </c>
      <c r="U12" s="4" t="s">
        <v>11</v>
      </c>
      <c r="V12" s="15">
        <f>SUM(L9,L15,L21,L27,L33,L39,Q9,Q15,Q21,Q27,Q33,Q39)</f>
        <v>4884</v>
      </c>
      <c r="W12" s="15">
        <f>SUM(M9,M15,M21,M27,M33,M39,R9,R15,R21,R27,R33,R39)</f>
        <v>7059</v>
      </c>
      <c r="X12" s="18">
        <f t="shared" si="0"/>
        <v>11943</v>
      </c>
      <c r="Z12" s="4" t="s">
        <v>25</v>
      </c>
      <c r="AA12" s="10">
        <v>165</v>
      </c>
      <c r="AB12" s="10">
        <v>198</v>
      </c>
      <c r="AC12" s="10">
        <f>SUM(AA12:AB12)</f>
        <v>363</v>
      </c>
    </row>
    <row r="13" spans="1:29" ht="15" customHeight="1" x14ac:dyDescent="0.15">
      <c r="A13" s="7">
        <v>8</v>
      </c>
      <c r="B13" s="10">
        <v>78</v>
      </c>
      <c r="C13" s="10">
        <v>79</v>
      </c>
      <c r="D13" s="10">
        <f>SUM(B13:C13)</f>
        <v>157</v>
      </c>
      <c r="E13" s="3"/>
      <c r="F13" s="7">
        <v>38</v>
      </c>
      <c r="G13" s="10">
        <v>102</v>
      </c>
      <c r="H13" s="10">
        <v>114</v>
      </c>
      <c r="I13" s="10">
        <f>SUM(G13:H13)</f>
        <v>216</v>
      </c>
      <c r="J13" s="3"/>
      <c r="K13" s="7">
        <v>68</v>
      </c>
      <c r="L13" s="10">
        <v>162</v>
      </c>
      <c r="M13" s="10">
        <v>233</v>
      </c>
      <c r="N13" s="10">
        <f>SUM(L13:M13)</f>
        <v>395</v>
      </c>
      <c r="O13" s="3"/>
      <c r="P13" s="7">
        <v>98</v>
      </c>
      <c r="Q13" s="10">
        <v>4</v>
      </c>
      <c r="R13" s="10">
        <v>11</v>
      </c>
      <c r="S13" s="10">
        <f>SUM(Q13:R13)</f>
        <v>15</v>
      </c>
      <c r="U13" s="9" t="s">
        <v>12</v>
      </c>
      <c r="V13" s="12">
        <f>SUM(L15,L21,L27,L33,L39,Q9,Q15,Q21,Q27,Q33,Q39)</f>
        <v>4102</v>
      </c>
      <c r="W13" s="12">
        <f>SUM(M15,M21,M27,M33,M39,R9,R15,R21,R27,R33,R39)</f>
        <v>6156</v>
      </c>
      <c r="X13" s="12">
        <f t="shared" si="0"/>
        <v>10258</v>
      </c>
      <c r="Z13" s="26" t="s">
        <v>26</v>
      </c>
      <c r="AA13" s="10">
        <v>922</v>
      </c>
      <c r="AB13" s="10">
        <v>912</v>
      </c>
      <c r="AC13" s="10">
        <f>SUM(AA13:AB13)</f>
        <v>1834</v>
      </c>
    </row>
    <row r="14" spans="1:29" ht="15" customHeight="1" x14ac:dyDescent="0.15">
      <c r="A14" s="7">
        <v>9</v>
      </c>
      <c r="B14" s="10">
        <v>91</v>
      </c>
      <c r="C14" s="10">
        <v>81</v>
      </c>
      <c r="D14" s="10">
        <f>SUM(B14:C14)</f>
        <v>172</v>
      </c>
      <c r="E14" s="3"/>
      <c r="F14" s="7">
        <v>39</v>
      </c>
      <c r="G14" s="10">
        <v>85</v>
      </c>
      <c r="H14" s="10">
        <v>116</v>
      </c>
      <c r="I14" s="10">
        <f>SUM(G14:H14)</f>
        <v>201</v>
      </c>
      <c r="J14" s="3"/>
      <c r="K14" s="7">
        <v>69</v>
      </c>
      <c r="L14" s="10">
        <v>211</v>
      </c>
      <c r="M14" s="10">
        <v>219</v>
      </c>
      <c r="N14" s="10">
        <f>SUM(L14:M14)</f>
        <v>430</v>
      </c>
      <c r="O14" s="3"/>
      <c r="P14" s="7">
        <v>99</v>
      </c>
      <c r="Q14" s="10">
        <v>1</v>
      </c>
      <c r="R14" s="10">
        <v>10</v>
      </c>
      <c r="S14" s="10">
        <f>SUM(Q14:R14)</f>
        <v>11</v>
      </c>
      <c r="U14" s="4" t="s">
        <v>13</v>
      </c>
      <c r="V14" s="15">
        <f>SUM(L21,L27,L33,L39,Q9,Q15,Q21,Q27,Q33,Q39)</f>
        <v>3221</v>
      </c>
      <c r="W14" s="15">
        <f>SUM(M21,M27,M33,M39,R9,R15,R21,R27,R33,R39)</f>
        <v>5026</v>
      </c>
      <c r="X14" s="18">
        <f t="shared" si="0"/>
        <v>8247</v>
      </c>
      <c r="Z14" s="4" t="s">
        <v>31</v>
      </c>
      <c r="AA14" s="10">
        <v>244</v>
      </c>
      <c r="AB14" s="10">
        <v>312</v>
      </c>
      <c r="AC14" s="10">
        <f>SUM(AA14:AB14)</f>
        <v>556</v>
      </c>
    </row>
    <row r="15" spans="1:29" ht="15" customHeight="1" x14ac:dyDescent="0.15">
      <c r="A15" s="7"/>
      <c r="B15" s="11">
        <f>SUM(B10:B14)</f>
        <v>411</v>
      </c>
      <c r="C15" s="11">
        <f>SUM(C10:C14)</f>
        <v>436</v>
      </c>
      <c r="D15" s="11">
        <f>SUM(D10:D14)</f>
        <v>847</v>
      </c>
      <c r="E15" s="3"/>
      <c r="F15" s="7"/>
      <c r="G15" s="11">
        <f>SUM(G10:G14)</f>
        <v>505</v>
      </c>
      <c r="H15" s="11">
        <f>SUM(H10:H14)</f>
        <v>516</v>
      </c>
      <c r="I15" s="11">
        <f>SUM(I10:I14)</f>
        <v>1021</v>
      </c>
      <c r="J15" s="3"/>
      <c r="K15" s="7"/>
      <c r="L15" s="11">
        <f>SUM(L10:L14)</f>
        <v>881</v>
      </c>
      <c r="M15" s="11">
        <f>SUM(M10:M14)</f>
        <v>1130</v>
      </c>
      <c r="N15" s="11">
        <f>SUM(N10:N14)</f>
        <v>2011</v>
      </c>
      <c r="O15" s="3"/>
      <c r="P15" s="7"/>
      <c r="Q15" s="11">
        <f>SUM(Q10:Q14)</f>
        <v>29</v>
      </c>
      <c r="R15" s="11">
        <f>SUM(R10:R14)</f>
        <v>90</v>
      </c>
      <c r="S15" s="11">
        <f>SUM(S10:S14)</f>
        <v>119</v>
      </c>
      <c r="U15" s="4" t="s">
        <v>14</v>
      </c>
      <c r="V15" s="15">
        <f>SUM(L27,L33,L39,Q9,Q15,Q21,Q27,Q33,Q39)</f>
        <v>2184</v>
      </c>
      <c r="W15" s="15">
        <f>SUM(M27,M33,M39,R9,R15,R21,R27,R33,R39)</f>
        <v>3648</v>
      </c>
      <c r="X15" s="18">
        <f t="shared" si="0"/>
        <v>5832</v>
      </c>
      <c r="Z15" s="4" t="s">
        <v>7</v>
      </c>
      <c r="AA15" s="10">
        <v>267</v>
      </c>
      <c r="AB15" s="10">
        <v>423</v>
      </c>
      <c r="AC15" s="10">
        <f>SUM(AA15:AB15)</f>
        <v>690</v>
      </c>
    </row>
    <row r="16" spans="1:29" ht="15" customHeight="1" x14ac:dyDescent="0.15">
      <c r="A16" s="7">
        <v>10</v>
      </c>
      <c r="B16" s="10">
        <v>107</v>
      </c>
      <c r="C16" s="10">
        <v>84</v>
      </c>
      <c r="D16" s="10">
        <f>SUM(B16:C16)</f>
        <v>191</v>
      </c>
      <c r="E16" s="3"/>
      <c r="F16" s="7">
        <v>40</v>
      </c>
      <c r="G16" s="10">
        <v>101</v>
      </c>
      <c r="H16" s="10">
        <v>123</v>
      </c>
      <c r="I16" s="10">
        <f>SUM(G16:H16)</f>
        <v>224</v>
      </c>
      <c r="J16" s="3"/>
      <c r="K16" s="7">
        <v>70</v>
      </c>
      <c r="L16" s="10">
        <v>215</v>
      </c>
      <c r="M16" s="10">
        <v>279</v>
      </c>
      <c r="N16" s="10">
        <f>SUM(L16:M16)</f>
        <v>494</v>
      </c>
      <c r="O16" s="3"/>
      <c r="P16" s="7">
        <v>100</v>
      </c>
      <c r="Q16" s="10">
        <v>2</v>
      </c>
      <c r="R16" s="10">
        <v>8</v>
      </c>
      <c r="S16" s="10">
        <f>SUM(Q16:R16)</f>
        <v>10</v>
      </c>
      <c r="U16" s="4" t="s">
        <v>15</v>
      </c>
      <c r="V16" s="15">
        <f>SUM(L33,L39,Q9,Q15,Q21,Q27,Q33,Q39)</f>
        <v>1147</v>
      </c>
      <c r="W16" s="15">
        <f>SUM(M33,M39,R9,R15,R21,R27,R33,R39)</f>
        <v>2274</v>
      </c>
      <c r="X16" s="18">
        <f t="shared" si="0"/>
        <v>3421</v>
      </c>
      <c r="Z16" s="9" t="s">
        <v>24</v>
      </c>
      <c r="AA16" s="11">
        <f>SUM(AA12:AA15)</f>
        <v>1598</v>
      </c>
      <c r="AB16" s="11">
        <f>SUM(AB12:AB15)</f>
        <v>1845</v>
      </c>
      <c r="AC16" s="11">
        <f>SUM(AC12:AC15)</f>
        <v>3443</v>
      </c>
    </row>
    <row r="17" spans="1:29" ht="15" customHeight="1" x14ac:dyDescent="0.15">
      <c r="A17" s="7">
        <v>11</v>
      </c>
      <c r="B17" s="10">
        <v>85</v>
      </c>
      <c r="C17" s="10">
        <v>97</v>
      </c>
      <c r="D17" s="10">
        <f>SUM(B17:C17)</f>
        <v>182</v>
      </c>
      <c r="E17" s="3"/>
      <c r="F17" s="7">
        <v>41</v>
      </c>
      <c r="G17" s="10">
        <v>86</v>
      </c>
      <c r="H17" s="10">
        <v>68</v>
      </c>
      <c r="I17" s="10">
        <f>SUM(G17:H17)</f>
        <v>154</v>
      </c>
      <c r="J17" s="3"/>
      <c r="K17" s="7">
        <v>71</v>
      </c>
      <c r="L17" s="10">
        <v>188</v>
      </c>
      <c r="M17" s="10">
        <v>248</v>
      </c>
      <c r="N17" s="10">
        <f>SUM(L17:M17)</f>
        <v>436</v>
      </c>
      <c r="O17" s="3"/>
      <c r="P17" s="7">
        <v>101</v>
      </c>
      <c r="Q17" s="10">
        <v>0</v>
      </c>
      <c r="R17" s="10">
        <v>0</v>
      </c>
      <c r="S17" s="10">
        <f>SUM(Q17:R17)</f>
        <v>0</v>
      </c>
      <c r="U17" s="4" t="s">
        <v>16</v>
      </c>
      <c r="V17" s="15">
        <f>SUM(L39,Q9,Q15,Q21,Q27,Q33,Q39)</f>
        <v>483</v>
      </c>
      <c r="W17" s="15">
        <f>SUM(M39,R9,R15,R21,R27,R33,R39)</f>
        <v>1123</v>
      </c>
      <c r="X17" s="18">
        <f t="shared" si="0"/>
        <v>1606</v>
      </c>
      <c r="Z17" s="6" t="s">
        <v>29</v>
      </c>
    </row>
    <row r="18" spans="1:29" ht="15" customHeight="1" x14ac:dyDescent="0.15">
      <c r="A18" s="7">
        <v>12</v>
      </c>
      <c r="B18" s="10">
        <v>110</v>
      </c>
      <c r="C18" s="10">
        <v>94</v>
      </c>
      <c r="D18" s="10">
        <f>SUM(B18:C18)</f>
        <v>204</v>
      </c>
      <c r="E18" s="3"/>
      <c r="F18" s="7">
        <v>42</v>
      </c>
      <c r="G18" s="10">
        <v>97</v>
      </c>
      <c r="H18" s="10">
        <v>111</v>
      </c>
      <c r="I18" s="10">
        <f>SUM(G18:H18)</f>
        <v>208</v>
      </c>
      <c r="J18" s="3"/>
      <c r="K18" s="7">
        <v>72</v>
      </c>
      <c r="L18" s="10">
        <v>199</v>
      </c>
      <c r="M18" s="10">
        <v>279</v>
      </c>
      <c r="N18" s="13">
        <f>SUM(L18:M18)</f>
        <v>478</v>
      </c>
      <c r="O18" s="3"/>
      <c r="P18" s="7">
        <v>102</v>
      </c>
      <c r="Q18" s="10">
        <v>0</v>
      </c>
      <c r="R18" s="10">
        <v>4</v>
      </c>
      <c r="S18" s="10">
        <f>SUM(Q18:R18)</f>
        <v>4</v>
      </c>
      <c r="U18" s="4" t="s">
        <v>17</v>
      </c>
      <c r="V18" s="15">
        <f>SUM(Q9,Q15,Q21,Q27,Q33,Q39)</f>
        <v>154</v>
      </c>
      <c r="W18" s="15">
        <f>SUM(R9,R15,R21,R27,R33,R39)</f>
        <v>441</v>
      </c>
      <c r="X18" s="18">
        <f t="shared" si="0"/>
        <v>595</v>
      </c>
      <c r="Z18" s="4" t="s">
        <v>21</v>
      </c>
      <c r="AA18" s="5" t="s">
        <v>22</v>
      </c>
      <c r="AB18" s="5" t="s">
        <v>23</v>
      </c>
      <c r="AC18" s="5" t="s">
        <v>24</v>
      </c>
    </row>
    <row r="19" spans="1:29" ht="15" customHeight="1" x14ac:dyDescent="0.15">
      <c r="A19" s="7">
        <v>13</v>
      </c>
      <c r="B19" s="10">
        <v>138</v>
      </c>
      <c r="C19" s="10">
        <v>94</v>
      </c>
      <c r="D19" s="10">
        <f>SUM(B19:C19)</f>
        <v>232</v>
      </c>
      <c r="E19" s="3"/>
      <c r="F19" s="7">
        <v>43</v>
      </c>
      <c r="G19" s="10">
        <v>100</v>
      </c>
      <c r="H19" s="10">
        <v>128</v>
      </c>
      <c r="I19" s="10">
        <f>SUM(G19:H19)</f>
        <v>228</v>
      </c>
      <c r="J19" s="3"/>
      <c r="K19" s="7">
        <v>73</v>
      </c>
      <c r="L19" s="10">
        <v>198</v>
      </c>
      <c r="M19" s="10">
        <v>292</v>
      </c>
      <c r="N19" s="10">
        <f>SUM(L19:M19)</f>
        <v>490</v>
      </c>
      <c r="O19" s="3"/>
      <c r="P19" s="7">
        <v>103</v>
      </c>
      <c r="Q19" s="10">
        <v>0</v>
      </c>
      <c r="R19" s="10">
        <v>4</v>
      </c>
      <c r="S19" s="10">
        <f>SUM(Q19:R19)</f>
        <v>4</v>
      </c>
      <c r="U19" s="4" t="s">
        <v>18</v>
      </c>
      <c r="V19" s="15">
        <f>SUM(Q15,Q21,Q27,Q33,Q39)</f>
        <v>31</v>
      </c>
      <c r="W19" s="15">
        <f>SUM(R15,R21,R27,R33,R39)</f>
        <v>108</v>
      </c>
      <c r="X19" s="18">
        <f t="shared" si="0"/>
        <v>139</v>
      </c>
      <c r="Z19" s="4" t="s">
        <v>25</v>
      </c>
      <c r="AA19" s="10">
        <v>243</v>
      </c>
      <c r="AB19" s="10">
        <v>252</v>
      </c>
      <c r="AC19" s="10">
        <f>SUM(AA19:AB19)</f>
        <v>495</v>
      </c>
    </row>
    <row r="20" spans="1:29" ht="15" customHeight="1" x14ac:dyDescent="0.15">
      <c r="A20" s="7">
        <v>14</v>
      </c>
      <c r="B20" s="10">
        <v>110</v>
      </c>
      <c r="C20" s="10">
        <v>104</v>
      </c>
      <c r="D20" s="10">
        <f>SUM(B20:C20)</f>
        <v>214</v>
      </c>
      <c r="E20" s="3"/>
      <c r="F20" s="7">
        <v>44</v>
      </c>
      <c r="G20" s="10">
        <v>130</v>
      </c>
      <c r="H20" s="10">
        <v>120</v>
      </c>
      <c r="I20" s="10">
        <f>SUM(G20:H20)</f>
        <v>250</v>
      </c>
      <c r="J20" s="3"/>
      <c r="K20" s="7">
        <v>74</v>
      </c>
      <c r="L20" s="10">
        <v>237</v>
      </c>
      <c r="M20" s="10">
        <v>280</v>
      </c>
      <c r="N20" s="10">
        <f>SUM(L20:M20)</f>
        <v>517</v>
      </c>
      <c r="O20" s="3"/>
      <c r="P20" s="7">
        <v>104</v>
      </c>
      <c r="Q20" s="10">
        <v>0</v>
      </c>
      <c r="R20" s="10">
        <v>0</v>
      </c>
      <c r="S20" s="10">
        <f>SUM(Q20:R20)</f>
        <v>0</v>
      </c>
      <c r="U20" s="4" t="s">
        <v>19</v>
      </c>
      <c r="V20" s="15">
        <f>SUM(Q21,Q27,Q33,Q39)</f>
        <v>2</v>
      </c>
      <c r="W20" s="15">
        <f>SUM(R21,R27,R33,R39)</f>
        <v>18</v>
      </c>
      <c r="X20" s="18">
        <f t="shared" si="0"/>
        <v>20</v>
      </c>
      <c r="Z20" s="26" t="s">
        <v>26</v>
      </c>
      <c r="AA20" s="10">
        <v>1313</v>
      </c>
      <c r="AB20" s="10">
        <v>1183</v>
      </c>
      <c r="AC20" s="10">
        <f>SUM(AA20:AB20)</f>
        <v>2496</v>
      </c>
    </row>
    <row r="21" spans="1:29" ht="15" customHeight="1" x14ac:dyDescent="0.15">
      <c r="A21" s="7"/>
      <c r="B21" s="11">
        <f>SUM(B16:B20)</f>
        <v>550</v>
      </c>
      <c r="C21" s="11">
        <f>SUM(C16:C20)</f>
        <v>473</v>
      </c>
      <c r="D21" s="11">
        <f>SUM(D16:D20)</f>
        <v>1023</v>
      </c>
      <c r="E21" s="3"/>
      <c r="F21" s="7"/>
      <c r="G21" s="11">
        <f>SUM(G16:G20)</f>
        <v>514</v>
      </c>
      <c r="H21" s="11">
        <f>SUM(H16:H20)</f>
        <v>550</v>
      </c>
      <c r="I21" s="11">
        <f>SUM(I16:I20)</f>
        <v>1064</v>
      </c>
      <c r="J21" s="3"/>
      <c r="K21" s="7"/>
      <c r="L21" s="12">
        <f>SUM(L16:L20)</f>
        <v>1037</v>
      </c>
      <c r="M21" s="12">
        <f>SUM(M16:M20)</f>
        <v>1378</v>
      </c>
      <c r="N21" s="12">
        <f>SUM(N16:N20)</f>
        <v>2415</v>
      </c>
      <c r="O21" s="24"/>
      <c r="P21" s="7"/>
      <c r="Q21" s="11">
        <f>SUM(Q16:Q20)</f>
        <v>2</v>
      </c>
      <c r="R21" s="11">
        <f>SUM(R16:R20)</f>
        <v>16</v>
      </c>
      <c r="S21" s="11">
        <f>SUM(S16:S20)</f>
        <v>18</v>
      </c>
      <c r="Z21" s="4" t="s">
        <v>31</v>
      </c>
      <c r="AA21" s="10">
        <v>304</v>
      </c>
      <c r="AB21" s="10">
        <v>397</v>
      </c>
      <c r="AC21" s="10">
        <f>SUM(AA21:AB21)</f>
        <v>701</v>
      </c>
    </row>
    <row r="22" spans="1:29" ht="15" customHeight="1" x14ac:dyDescent="0.15">
      <c r="A22" s="7">
        <v>15</v>
      </c>
      <c r="B22" s="10">
        <v>121</v>
      </c>
      <c r="C22" s="10">
        <v>111</v>
      </c>
      <c r="D22" s="10">
        <f>SUM(B22:C22)</f>
        <v>232</v>
      </c>
      <c r="E22" s="3"/>
      <c r="F22" s="7">
        <v>45</v>
      </c>
      <c r="G22" s="10">
        <v>125</v>
      </c>
      <c r="H22" s="10">
        <v>121</v>
      </c>
      <c r="I22" s="10">
        <f>SUM(G22:H22)</f>
        <v>246</v>
      </c>
      <c r="J22" s="3"/>
      <c r="K22" s="7">
        <v>75</v>
      </c>
      <c r="L22" s="10">
        <v>222</v>
      </c>
      <c r="M22" s="10">
        <v>280</v>
      </c>
      <c r="N22" s="10">
        <f>SUM(L22:M22)</f>
        <v>502</v>
      </c>
      <c r="O22" s="3"/>
      <c r="P22" s="7">
        <v>105</v>
      </c>
      <c r="Q22" s="10">
        <v>0</v>
      </c>
      <c r="R22" s="10">
        <v>1</v>
      </c>
      <c r="S22" s="10">
        <f>SUM(Q22:R22)</f>
        <v>1</v>
      </c>
      <c r="U22" s="4" t="s">
        <v>0</v>
      </c>
      <c r="V22" s="5" t="s">
        <v>1</v>
      </c>
      <c r="W22" s="5" t="s">
        <v>2</v>
      </c>
      <c r="X22" s="5" t="s">
        <v>3</v>
      </c>
      <c r="Z22" s="4" t="s">
        <v>7</v>
      </c>
      <c r="AA22" s="10">
        <v>381</v>
      </c>
      <c r="AB22" s="10">
        <v>599</v>
      </c>
      <c r="AC22" s="10">
        <f>SUM(AA22:AB22)</f>
        <v>980</v>
      </c>
    </row>
    <row r="23" spans="1:29" ht="15" customHeight="1" x14ac:dyDescent="0.15">
      <c r="A23" s="7">
        <v>16</v>
      </c>
      <c r="B23" s="10">
        <v>156</v>
      </c>
      <c r="C23" s="10">
        <v>106</v>
      </c>
      <c r="D23" s="10">
        <f>SUM(B23:C23)</f>
        <v>262</v>
      </c>
      <c r="E23" s="3"/>
      <c r="F23" s="7">
        <v>46</v>
      </c>
      <c r="G23" s="10">
        <v>143</v>
      </c>
      <c r="H23" s="10">
        <v>152</v>
      </c>
      <c r="I23" s="10">
        <f>SUM(G23:H23)</f>
        <v>295</v>
      </c>
      <c r="J23" s="3"/>
      <c r="K23" s="7">
        <v>76</v>
      </c>
      <c r="L23" s="10">
        <v>209</v>
      </c>
      <c r="M23" s="10">
        <v>306</v>
      </c>
      <c r="N23" s="10">
        <f>SUM(L23:M23)</f>
        <v>515</v>
      </c>
      <c r="O23" s="3"/>
      <c r="P23" s="7">
        <v>106</v>
      </c>
      <c r="Q23" s="10">
        <v>0</v>
      </c>
      <c r="R23" s="10">
        <v>0</v>
      </c>
      <c r="S23" s="10">
        <f>SUM(Q23:R23)</f>
        <v>0</v>
      </c>
      <c r="U23" s="4" t="s">
        <v>4</v>
      </c>
      <c r="V23" s="19">
        <f>V4/$V$8*100</f>
        <v>10.803036356372353</v>
      </c>
      <c r="W23" s="19">
        <f>W4/$W$8*100</f>
        <v>8.8383484954513651</v>
      </c>
      <c r="X23" s="19">
        <f>X4/$X$8*100</f>
        <v>9.7556426039917934</v>
      </c>
      <c r="Z23" s="9" t="s">
        <v>24</v>
      </c>
      <c r="AA23" s="11">
        <f>SUM(AA19:AA22)</f>
        <v>2241</v>
      </c>
      <c r="AB23" s="11">
        <f>SUM(AB19:AB22)</f>
        <v>2431</v>
      </c>
      <c r="AC23" s="11">
        <f>SUM(AC19:AC22)</f>
        <v>4672</v>
      </c>
    </row>
    <row r="24" spans="1:29" ht="15" customHeight="1" x14ac:dyDescent="0.15">
      <c r="A24" s="7">
        <v>17</v>
      </c>
      <c r="B24" s="10">
        <v>123</v>
      </c>
      <c r="C24" s="10">
        <v>98</v>
      </c>
      <c r="D24" s="10">
        <f>SUM(B24:C24)</f>
        <v>221</v>
      </c>
      <c r="E24" s="3"/>
      <c r="F24" s="7">
        <v>47</v>
      </c>
      <c r="G24" s="10">
        <v>142</v>
      </c>
      <c r="H24" s="10">
        <v>154</v>
      </c>
      <c r="I24" s="10">
        <f>SUM(G24:H24)</f>
        <v>296</v>
      </c>
      <c r="J24" s="3"/>
      <c r="K24" s="7">
        <v>77</v>
      </c>
      <c r="L24" s="10">
        <v>218</v>
      </c>
      <c r="M24" s="10">
        <v>267</v>
      </c>
      <c r="N24" s="10">
        <f>SUM(L24:M24)</f>
        <v>485</v>
      </c>
      <c r="O24" s="3"/>
      <c r="P24" s="7">
        <v>107</v>
      </c>
      <c r="Q24" s="10">
        <v>0</v>
      </c>
      <c r="R24" s="10">
        <v>1</v>
      </c>
      <c r="S24" s="10">
        <f>SUM(Q24:R24)</f>
        <v>1</v>
      </c>
      <c r="U24" s="4" t="s">
        <v>5</v>
      </c>
      <c r="V24" s="19">
        <f>V5/$V$8*100</f>
        <v>56.420295645225728</v>
      </c>
      <c r="W24" s="19">
        <f>W5/$W$8*100</f>
        <v>48.082575227431775</v>
      </c>
      <c r="X24" s="19">
        <f>X5/$X$8*100</f>
        <v>51.975377728035809</v>
      </c>
      <c r="Z24" s="6" t="s">
        <v>30</v>
      </c>
    </row>
    <row r="25" spans="1:29" ht="15" customHeight="1" x14ac:dyDescent="0.15">
      <c r="A25" s="7">
        <v>18</v>
      </c>
      <c r="B25" s="10">
        <v>117</v>
      </c>
      <c r="C25" s="10">
        <v>124</v>
      </c>
      <c r="D25" s="10">
        <f>SUM(B25:C25)</f>
        <v>241</v>
      </c>
      <c r="E25" s="3"/>
      <c r="F25" s="7">
        <v>48</v>
      </c>
      <c r="G25" s="10">
        <v>182</v>
      </c>
      <c r="H25" s="10">
        <v>166</v>
      </c>
      <c r="I25" s="10">
        <f>SUM(G25:H25)</f>
        <v>348</v>
      </c>
      <c r="J25" s="3"/>
      <c r="K25" s="7">
        <v>78</v>
      </c>
      <c r="L25" s="10">
        <v>191</v>
      </c>
      <c r="M25" s="10">
        <v>269</v>
      </c>
      <c r="N25" s="10">
        <f>SUM(L25:M25)</f>
        <v>460</v>
      </c>
      <c r="O25" s="3"/>
      <c r="P25" s="7">
        <v>108</v>
      </c>
      <c r="Q25" s="10">
        <v>0</v>
      </c>
      <c r="R25" s="10">
        <v>0</v>
      </c>
      <c r="S25" s="10">
        <f>SUM(Q25:R25)</f>
        <v>0</v>
      </c>
      <c r="U25" s="8" t="s">
        <v>6</v>
      </c>
      <c r="V25" s="19">
        <f>V6/$V$8*100</f>
        <v>15.325609268877347</v>
      </c>
      <c r="W25" s="19">
        <f>W6/$W$8*100</f>
        <v>17.550734779566131</v>
      </c>
      <c r="X25" s="19">
        <f>X6/$X$8*100</f>
        <v>16.511844805073679</v>
      </c>
      <c r="Z25" s="4" t="s">
        <v>21</v>
      </c>
      <c r="AA25" s="5" t="s">
        <v>22</v>
      </c>
      <c r="AB25" s="5" t="s">
        <v>23</v>
      </c>
      <c r="AC25" s="5" t="s">
        <v>24</v>
      </c>
    </row>
    <row r="26" spans="1:29" ht="15" customHeight="1" x14ac:dyDescent="0.15">
      <c r="A26" s="7">
        <v>19</v>
      </c>
      <c r="B26" s="10">
        <v>116</v>
      </c>
      <c r="C26" s="10">
        <v>121</v>
      </c>
      <c r="D26" s="10">
        <f>SUM(B26:C26)</f>
        <v>237</v>
      </c>
      <c r="E26" s="3"/>
      <c r="F26" s="7">
        <v>49</v>
      </c>
      <c r="G26" s="10">
        <v>152</v>
      </c>
      <c r="H26" s="10">
        <v>165</v>
      </c>
      <c r="I26" s="10">
        <f>SUM(G26:H26)</f>
        <v>317</v>
      </c>
      <c r="J26" s="3"/>
      <c r="K26" s="7">
        <v>79</v>
      </c>
      <c r="L26" s="10">
        <v>197</v>
      </c>
      <c r="M26" s="10">
        <v>252</v>
      </c>
      <c r="N26" s="10">
        <f>SUM(L26:M26)</f>
        <v>449</v>
      </c>
      <c r="O26" s="3"/>
      <c r="P26" s="7">
        <v>109</v>
      </c>
      <c r="Q26" s="10">
        <v>0</v>
      </c>
      <c r="R26" s="10">
        <v>0</v>
      </c>
      <c r="S26" s="10">
        <f>SUM(Q26:R26)</f>
        <v>0</v>
      </c>
      <c r="U26" s="4" t="s">
        <v>7</v>
      </c>
      <c r="V26" s="19">
        <f>V7/$V$8*100</f>
        <v>17.451058729524572</v>
      </c>
      <c r="W26" s="19">
        <f>W7/$W$8*100</f>
        <v>25.528341497550734</v>
      </c>
      <c r="X26" s="19">
        <f>X7/$X$8*100</f>
        <v>21.757134862898713</v>
      </c>
      <c r="Z26" s="4" t="s">
        <v>25</v>
      </c>
      <c r="AA26" s="10">
        <v>137</v>
      </c>
      <c r="AB26" s="10">
        <v>111</v>
      </c>
      <c r="AC26" s="10">
        <f>SUM(AA26:AB26)</f>
        <v>248</v>
      </c>
    </row>
    <row r="27" spans="1:29" ht="15" customHeight="1" x14ac:dyDescent="0.15">
      <c r="A27" s="7"/>
      <c r="B27" s="11">
        <f>SUM(B22:B26)</f>
        <v>633</v>
      </c>
      <c r="C27" s="11">
        <f>SUM(C22:C26)</f>
        <v>560</v>
      </c>
      <c r="D27" s="11">
        <f>SUM(D22:D26)</f>
        <v>1193</v>
      </c>
      <c r="E27" s="3"/>
      <c r="F27" s="7"/>
      <c r="G27" s="11">
        <f>SUM(G22:G26)</f>
        <v>744</v>
      </c>
      <c r="H27" s="11">
        <f>SUM(H22:H26)</f>
        <v>758</v>
      </c>
      <c r="I27" s="11">
        <f>SUM(I22:I26)</f>
        <v>1502</v>
      </c>
      <c r="J27" s="3"/>
      <c r="K27" s="7"/>
      <c r="L27" s="11">
        <f>SUM(L22:L26)</f>
        <v>1037</v>
      </c>
      <c r="M27" s="11">
        <f>SUM(M22:M26)</f>
        <v>1374</v>
      </c>
      <c r="N27" s="11">
        <f>SUM(N22:N26)</f>
        <v>2411</v>
      </c>
      <c r="O27" s="3"/>
      <c r="P27" s="7"/>
      <c r="Q27" s="12">
        <f>SUM(Q22:Q26)</f>
        <v>0</v>
      </c>
      <c r="R27" s="12">
        <f>SUM(R22:R26)</f>
        <v>2</v>
      </c>
      <c r="S27" s="12">
        <f>SUM(S22:S26)</f>
        <v>2</v>
      </c>
      <c r="U27" s="17" t="s">
        <v>3</v>
      </c>
      <c r="V27" s="20">
        <f>SUM(V23:V26)</f>
        <v>100</v>
      </c>
      <c r="W27" s="20">
        <f>SUM(W23:W26)</f>
        <v>100</v>
      </c>
      <c r="X27" s="20">
        <f>SUM(X23:X26)</f>
        <v>100</v>
      </c>
      <c r="Z27" s="26" t="s">
        <v>26</v>
      </c>
      <c r="AA27" s="10">
        <v>737</v>
      </c>
      <c r="AB27" s="10">
        <v>663</v>
      </c>
      <c r="AC27" s="10">
        <f>SUM(AA27:AB27)</f>
        <v>1400</v>
      </c>
    </row>
    <row r="28" spans="1:29" ht="15" customHeight="1" x14ac:dyDescent="0.15">
      <c r="A28" s="7">
        <v>20</v>
      </c>
      <c r="B28" s="10">
        <v>98</v>
      </c>
      <c r="C28" s="10">
        <v>125</v>
      </c>
      <c r="D28" s="10">
        <f>SUM(B28:C28)</f>
        <v>223</v>
      </c>
      <c r="E28" s="3"/>
      <c r="F28" s="7">
        <v>50</v>
      </c>
      <c r="G28" s="10">
        <v>181</v>
      </c>
      <c r="H28" s="10">
        <v>160</v>
      </c>
      <c r="I28" s="10">
        <f>SUM(G28:H28)</f>
        <v>341</v>
      </c>
      <c r="J28" s="3"/>
      <c r="K28" s="7">
        <v>80</v>
      </c>
      <c r="L28" s="10">
        <v>166</v>
      </c>
      <c r="M28" s="10">
        <v>240</v>
      </c>
      <c r="N28" s="10">
        <f>SUM(L28:M28)</f>
        <v>406</v>
      </c>
      <c r="O28" s="3"/>
      <c r="P28" s="7">
        <v>110</v>
      </c>
      <c r="Q28" s="14">
        <v>0</v>
      </c>
      <c r="R28" s="14">
        <v>0</v>
      </c>
      <c r="S28" s="15">
        <f>SUM(Q28:R28)</f>
        <v>0</v>
      </c>
      <c r="U28" s="4" t="s">
        <v>8</v>
      </c>
      <c r="V28" s="19">
        <f t="shared" ref="V28:V39" si="1">V9/$V$8*100</f>
        <v>34.214942069516582</v>
      </c>
      <c r="W28" s="19">
        <f t="shared" ref="W28:W39" si="2">W9/$W$8*100</f>
        <v>29.643107067879637</v>
      </c>
      <c r="X28" s="19">
        <f t="shared" ref="X28:X39" si="3">X9/$X$8*100</f>
        <v>31.777653422868866</v>
      </c>
      <c r="Z28" s="4" t="s">
        <v>32</v>
      </c>
      <c r="AA28" s="10">
        <v>187</v>
      </c>
      <c r="AB28" s="10">
        <v>229</v>
      </c>
      <c r="AC28" s="10">
        <f>SUM(AA28:AB28)</f>
        <v>416</v>
      </c>
    </row>
    <row r="29" spans="1:29" ht="15" customHeight="1" x14ac:dyDescent="0.15">
      <c r="A29" s="7">
        <v>21</v>
      </c>
      <c r="B29" s="10">
        <v>108</v>
      </c>
      <c r="C29" s="10">
        <v>112</v>
      </c>
      <c r="D29" s="10">
        <f>SUM(B29:C29)</f>
        <v>220</v>
      </c>
      <c r="E29" s="3"/>
      <c r="F29" s="7">
        <v>51</v>
      </c>
      <c r="G29" s="10">
        <v>170</v>
      </c>
      <c r="H29" s="10">
        <v>199</v>
      </c>
      <c r="I29" s="10">
        <f>SUM(G29:H29)</f>
        <v>369</v>
      </c>
      <c r="J29" s="3"/>
      <c r="K29" s="7">
        <v>81</v>
      </c>
      <c r="L29" s="10">
        <v>152</v>
      </c>
      <c r="M29" s="10">
        <v>261</v>
      </c>
      <c r="N29" s="10">
        <f>SUM(L29:M29)</f>
        <v>413</v>
      </c>
      <c r="O29" s="3"/>
      <c r="P29" s="7">
        <v>111</v>
      </c>
      <c r="Q29" s="14">
        <v>0</v>
      </c>
      <c r="R29" s="14">
        <v>0</v>
      </c>
      <c r="S29" s="15">
        <f>SUM(Q29:R29)</f>
        <v>0</v>
      </c>
      <c r="U29" s="4" t="s">
        <v>9</v>
      </c>
      <c r="V29" s="19">
        <f t="shared" si="1"/>
        <v>66.991610067918501</v>
      </c>
      <c r="W29" s="19">
        <f t="shared" si="2"/>
        <v>72.722183344996509</v>
      </c>
      <c r="X29" s="19">
        <f t="shared" si="3"/>
        <v>70.046633090841254</v>
      </c>
      <c r="Z29" s="4" t="s">
        <v>7</v>
      </c>
      <c r="AA29" s="10">
        <v>249</v>
      </c>
      <c r="AB29" s="10">
        <v>397</v>
      </c>
      <c r="AC29" s="10">
        <f>SUM(AA29:AB29)</f>
        <v>646</v>
      </c>
    </row>
    <row r="30" spans="1:29" ht="15" customHeight="1" x14ac:dyDescent="0.15">
      <c r="A30" s="7">
        <v>22</v>
      </c>
      <c r="B30" s="10">
        <v>119</v>
      </c>
      <c r="C30" s="10">
        <v>120</v>
      </c>
      <c r="D30" s="10">
        <f>SUM(B30:C30)</f>
        <v>239</v>
      </c>
      <c r="E30" s="3"/>
      <c r="F30" s="7">
        <v>52</v>
      </c>
      <c r="G30" s="10">
        <v>201</v>
      </c>
      <c r="H30" s="10">
        <v>175</v>
      </c>
      <c r="I30" s="10">
        <f>SUM(G30:H30)</f>
        <v>376</v>
      </c>
      <c r="J30" s="3"/>
      <c r="K30" s="7">
        <v>82</v>
      </c>
      <c r="L30" s="10">
        <v>144</v>
      </c>
      <c r="M30" s="10">
        <v>251</v>
      </c>
      <c r="N30" s="10">
        <f>SUM(L30:M30)</f>
        <v>395</v>
      </c>
      <c r="O30" s="3"/>
      <c r="P30" s="7">
        <v>112</v>
      </c>
      <c r="Q30" s="14">
        <v>0</v>
      </c>
      <c r="R30" s="14">
        <v>0</v>
      </c>
      <c r="S30" s="15">
        <f>SUM(Q30:R30)</f>
        <v>0</v>
      </c>
      <c r="U30" s="4" t="s">
        <v>10</v>
      </c>
      <c r="V30" s="19">
        <f t="shared" si="1"/>
        <v>56.939672393128248</v>
      </c>
      <c r="W30" s="19">
        <f t="shared" si="2"/>
        <v>63.56892932120364</v>
      </c>
      <c r="X30" s="19">
        <f t="shared" si="3"/>
        <v>60.473792202947209</v>
      </c>
      <c r="Z30" s="9" t="s">
        <v>24</v>
      </c>
      <c r="AA30" s="11">
        <f>SUM(AA26:AA29)</f>
        <v>1310</v>
      </c>
      <c r="AB30" s="11">
        <f>SUM(AB26:AB29)</f>
        <v>1400</v>
      </c>
      <c r="AC30" s="11">
        <f>SUM(AC26:AC29)</f>
        <v>2710</v>
      </c>
    </row>
    <row r="31" spans="1:29" ht="15" customHeight="1" x14ac:dyDescent="0.15">
      <c r="A31" s="7">
        <v>23</v>
      </c>
      <c r="B31" s="10">
        <v>112</v>
      </c>
      <c r="C31" s="10">
        <v>107</v>
      </c>
      <c r="D31" s="10">
        <f>SUM(B31:C31)</f>
        <v>219</v>
      </c>
      <c r="E31" s="3"/>
      <c r="F31" s="7">
        <v>53</v>
      </c>
      <c r="G31" s="10">
        <v>200</v>
      </c>
      <c r="H31" s="10">
        <v>165</v>
      </c>
      <c r="I31" s="10">
        <f>SUM(G31:H31)</f>
        <v>365</v>
      </c>
      <c r="J31" s="3"/>
      <c r="K31" s="7">
        <v>83</v>
      </c>
      <c r="L31" s="10">
        <v>107</v>
      </c>
      <c r="M31" s="10">
        <v>211</v>
      </c>
      <c r="N31" s="10">
        <f>SUM(L31:M31)</f>
        <v>318</v>
      </c>
      <c r="O31" s="3"/>
      <c r="P31" s="7">
        <v>113</v>
      </c>
      <c r="Q31" s="14">
        <v>0</v>
      </c>
      <c r="R31" s="14">
        <v>0</v>
      </c>
      <c r="S31" s="15">
        <f>SUM(Q31:R31)</f>
        <v>0</v>
      </c>
      <c r="U31" s="4" t="s">
        <v>11</v>
      </c>
      <c r="V31" s="19">
        <f t="shared" si="1"/>
        <v>39.025169796244505</v>
      </c>
      <c r="W31" s="19">
        <f t="shared" si="2"/>
        <v>49.398180545836254</v>
      </c>
      <c r="X31" s="19">
        <f t="shared" si="3"/>
        <v>44.555120313374367</v>
      </c>
      <c r="Z31" s="6"/>
    </row>
    <row r="32" spans="1:29" ht="15" customHeight="1" x14ac:dyDescent="0.15">
      <c r="A32" s="7">
        <v>24</v>
      </c>
      <c r="B32" s="10">
        <v>92</v>
      </c>
      <c r="C32" s="10">
        <v>101</v>
      </c>
      <c r="D32" s="10">
        <f>SUM(B32:C32)</f>
        <v>193</v>
      </c>
      <c r="E32" s="3"/>
      <c r="F32" s="7">
        <v>54</v>
      </c>
      <c r="G32" s="10">
        <v>229</v>
      </c>
      <c r="H32" s="10">
        <v>197</v>
      </c>
      <c r="I32" s="10">
        <f>SUM(G32:H32)</f>
        <v>426</v>
      </c>
      <c r="J32" s="3"/>
      <c r="K32" s="7">
        <v>84</v>
      </c>
      <c r="L32" s="10">
        <v>95</v>
      </c>
      <c r="M32" s="10">
        <v>188</v>
      </c>
      <c r="N32" s="10">
        <f>SUM(L32:M32)</f>
        <v>283</v>
      </c>
      <c r="O32" s="3"/>
      <c r="P32" s="7">
        <v>114</v>
      </c>
      <c r="Q32" s="14">
        <v>0</v>
      </c>
      <c r="R32" s="14">
        <v>0</v>
      </c>
      <c r="S32" s="15">
        <f>SUM(Q32:R32)</f>
        <v>0</v>
      </c>
      <c r="U32" s="9" t="s">
        <v>12</v>
      </c>
      <c r="V32" s="20">
        <f t="shared" si="1"/>
        <v>32.776667998401919</v>
      </c>
      <c r="W32" s="20">
        <f t="shared" si="2"/>
        <v>43.079076277116862</v>
      </c>
      <c r="X32" s="20">
        <f t="shared" si="3"/>
        <v>38.268979667972388</v>
      </c>
      <c r="Z32" s="6"/>
      <c r="AA32" s="31"/>
      <c r="AB32" s="30"/>
      <c r="AC32" s="30"/>
    </row>
    <row r="33" spans="1:29" ht="15" customHeight="1" x14ac:dyDescent="0.15">
      <c r="A33" s="7"/>
      <c r="B33" s="11">
        <f>SUM(B28:B32)</f>
        <v>529</v>
      </c>
      <c r="C33" s="11">
        <f>SUM(C28:C32)</f>
        <v>565</v>
      </c>
      <c r="D33" s="11">
        <f>SUM(D28:D32)</f>
        <v>1094</v>
      </c>
      <c r="E33" s="3"/>
      <c r="F33" s="7"/>
      <c r="G33" s="11">
        <f>SUM(G28:G32)</f>
        <v>981</v>
      </c>
      <c r="H33" s="11">
        <f>SUM(H28:H32)</f>
        <v>896</v>
      </c>
      <c r="I33" s="11">
        <f>SUM(I28:I32)</f>
        <v>1877</v>
      </c>
      <c r="J33" s="3"/>
      <c r="K33" s="7"/>
      <c r="L33" s="11">
        <f>SUM(L28:L32)</f>
        <v>664</v>
      </c>
      <c r="M33" s="11">
        <f>SUM(M28:M32)</f>
        <v>1151</v>
      </c>
      <c r="N33" s="11">
        <f>SUM(N28:N32)</f>
        <v>1815</v>
      </c>
      <c r="O33" s="3"/>
      <c r="P33" s="7"/>
      <c r="Q33" s="16">
        <f>SUM(Q28:Q32)</f>
        <v>0</v>
      </c>
      <c r="R33" s="16">
        <f>SUM(R28:R32)</f>
        <v>0</v>
      </c>
      <c r="S33" s="16">
        <f>SUM(S28:S32)</f>
        <v>0</v>
      </c>
      <c r="U33" s="4" t="s">
        <v>13</v>
      </c>
      <c r="V33" s="19">
        <f t="shared" si="1"/>
        <v>25.737115461446265</v>
      </c>
      <c r="W33" s="19">
        <f t="shared" si="2"/>
        <v>35.171448565430367</v>
      </c>
      <c r="X33" s="19">
        <f t="shared" si="3"/>
        <v>30.766648013430331</v>
      </c>
      <c r="Z33" s="6" t="s">
        <v>3</v>
      </c>
    </row>
    <row r="34" spans="1:29" ht="15" customHeight="1" x14ac:dyDescent="0.15">
      <c r="A34" s="7">
        <v>25</v>
      </c>
      <c r="B34" s="10">
        <v>95</v>
      </c>
      <c r="C34" s="10">
        <v>96</v>
      </c>
      <c r="D34" s="10">
        <f>SUM(B34:C34)</f>
        <v>191</v>
      </c>
      <c r="E34" s="3"/>
      <c r="F34" s="7">
        <v>55</v>
      </c>
      <c r="G34" s="10">
        <v>203</v>
      </c>
      <c r="H34" s="10">
        <v>203</v>
      </c>
      <c r="I34" s="10">
        <f>SUM(G34:H34)</f>
        <v>406</v>
      </c>
      <c r="J34" s="3"/>
      <c r="K34" s="7">
        <v>85</v>
      </c>
      <c r="L34" s="10">
        <v>85</v>
      </c>
      <c r="M34" s="10">
        <v>174</v>
      </c>
      <c r="N34" s="10">
        <f>SUM(L34:M34)</f>
        <v>259</v>
      </c>
      <c r="O34" s="3"/>
      <c r="P34" s="7">
        <v>115</v>
      </c>
      <c r="Q34" s="14">
        <v>0</v>
      </c>
      <c r="R34" s="14">
        <v>0</v>
      </c>
      <c r="S34" s="14">
        <f>SUM(Q34:R34)</f>
        <v>0</v>
      </c>
      <c r="U34" s="4" t="s">
        <v>14</v>
      </c>
      <c r="V34" s="19">
        <f t="shared" si="1"/>
        <v>17.451058729524572</v>
      </c>
      <c r="W34" s="19">
        <f t="shared" si="2"/>
        <v>25.528341497550734</v>
      </c>
      <c r="X34" s="19">
        <f t="shared" si="3"/>
        <v>21.757134862898713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29" ht="15" customHeight="1" x14ac:dyDescent="0.15">
      <c r="A35" s="7">
        <v>26</v>
      </c>
      <c r="B35" s="10">
        <v>107</v>
      </c>
      <c r="C35" s="10">
        <v>95</v>
      </c>
      <c r="D35" s="10">
        <f>SUM(B35:C35)</f>
        <v>202</v>
      </c>
      <c r="E35" s="3"/>
      <c r="F35" s="7">
        <v>56</v>
      </c>
      <c r="G35" s="10">
        <v>258</v>
      </c>
      <c r="H35" s="10">
        <v>200</v>
      </c>
      <c r="I35" s="10">
        <f>SUM(G35:H35)</f>
        <v>458</v>
      </c>
      <c r="J35" s="3"/>
      <c r="K35" s="7">
        <v>86</v>
      </c>
      <c r="L35" s="10">
        <v>85</v>
      </c>
      <c r="M35" s="10">
        <v>162</v>
      </c>
      <c r="N35" s="10">
        <f>SUM(L35:M35)</f>
        <v>247</v>
      </c>
      <c r="O35" s="3"/>
      <c r="P35" s="7">
        <v>116</v>
      </c>
      <c r="Q35" s="14">
        <v>0</v>
      </c>
      <c r="R35" s="14">
        <v>0</v>
      </c>
      <c r="S35" s="14">
        <f>SUM(Q35:R35)</f>
        <v>0</v>
      </c>
      <c r="U35" s="4" t="s">
        <v>15</v>
      </c>
      <c r="V35" s="19">
        <f t="shared" si="1"/>
        <v>9.1650019976028769</v>
      </c>
      <c r="W35" s="19">
        <f t="shared" si="2"/>
        <v>15.913226032190341</v>
      </c>
      <c r="X35" s="19">
        <f t="shared" si="3"/>
        <v>12.762544301436298</v>
      </c>
      <c r="Z35" s="4" t="s">
        <v>25</v>
      </c>
      <c r="AA35" s="10">
        <f t="shared" ref="AA35:AB38" si="4">SUM(AA5,AA12,AA19,AA26)</f>
        <v>1352</v>
      </c>
      <c r="AB35" s="10">
        <f t="shared" si="4"/>
        <v>1263</v>
      </c>
      <c r="AC35" s="10">
        <f>SUM(AA35:AB35)</f>
        <v>2615</v>
      </c>
    </row>
    <row r="36" spans="1:29" ht="15" customHeight="1" x14ac:dyDescent="0.15">
      <c r="A36" s="7">
        <v>27</v>
      </c>
      <c r="B36" s="10">
        <v>125</v>
      </c>
      <c r="C36" s="10">
        <v>114</v>
      </c>
      <c r="D36" s="10">
        <f>SUM(B36:C36)</f>
        <v>239</v>
      </c>
      <c r="E36" s="3"/>
      <c r="F36" s="7">
        <v>57</v>
      </c>
      <c r="G36" s="10">
        <v>260</v>
      </c>
      <c r="H36" s="10">
        <v>222</v>
      </c>
      <c r="I36" s="10">
        <f>SUM(G36:H36)</f>
        <v>482</v>
      </c>
      <c r="J36" s="3"/>
      <c r="K36" s="7">
        <v>87</v>
      </c>
      <c r="L36" s="10">
        <v>70</v>
      </c>
      <c r="M36" s="10">
        <v>135</v>
      </c>
      <c r="N36" s="10">
        <f>SUM(L36:M36)</f>
        <v>205</v>
      </c>
      <c r="O36" s="3"/>
      <c r="P36" s="7">
        <v>117</v>
      </c>
      <c r="Q36" s="14">
        <v>0</v>
      </c>
      <c r="R36" s="14">
        <v>0</v>
      </c>
      <c r="S36" s="14">
        <f>SUM(Q36:R36)</f>
        <v>0</v>
      </c>
      <c r="U36" s="4" t="s">
        <v>16</v>
      </c>
      <c r="V36" s="19">
        <f t="shared" si="1"/>
        <v>3.8593687574910107</v>
      </c>
      <c r="W36" s="19">
        <f t="shared" si="2"/>
        <v>7.8586424072778165</v>
      </c>
      <c r="X36" s="19">
        <f t="shared" si="3"/>
        <v>5.9914195112852076</v>
      </c>
      <c r="Z36" s="26" t="s">
        <v>26</v>
      </c>
      <c r="AA36" s="10">
        <f t="shared" si="4"/>
        <v>7061</v>
      </c>
      <c r="AB36" s="10">
        <f t="shared" si="4"/>
        <v>6871</v>
      </c>
      <c r="AC36" s="13">
        <f>SUM(AA36:AB36)</f>
        <v>13932</v>
      </c>
    </row>
    <row r="37" spans="1:29" ht="15" customHeight="1" x14ac:dyDescent="0.15">
      <c r="A37" s="7">
        <v>28</v>
      </c>
      <c r="B37" s="10">
        <v>105</v>
      </c>
      <c r="C37" s="10">
        <v>94</v>
      </c>
      <c r="D37" s="10">
        <f>SUM(B37:C37)</f>
        <v>199</v>
      </c>
      <c r="E37" s="3"/>
      <c r="F37" s="7">
        <v>58</v>
      </c>
      <c r="G37" s="10">
        <v>280</v>
      </c>
      <c r="H37" s="10">
        <v>265</v>
      </c>
      <c r="I37" s="10">
        <f>SUM(G37:H37)</f>
        <v>545</v>
      </c>
      <c r="J37" s="3"/>
      <c r="K37" s="7">
        <v>88</v>
      </c>
      <c r="L37" s="10">
        <v>44</v>
      </c>
      <c r="M37" s="10">
        <v>104</v>
      </c>
      <c r="N37" s="10">
        <f>SUM(L37:M37)</f>
        <v>148</v>
      </c>
      <c r="O37" s="3"/>
      <c r="P37" s="7">
        <v>118</v>
      </c>
      <c r="Q37" s="14">
        <v>0</v>
      </c>
      <c r="R37" s="14">
        <v>0</v>
      </c>
      <c r="S37" s="14">
        <f>SUM(Q37:R37)</f>
        <v>0</v>
      </c>
      <c r="U37" s="4" t="s">
        <v>17</v>
      </c>
      <c r="V37" s="19">
        <f t="shared" si="1"/>
        <v>1.2305233719536557</v>
      </c>
      <c r="W37" s="19">
        <f t="shared" si="2"/>
        <v>3.086074177746676</v>
      </c>
      <c r="X37" s="19">
        <f t="shared" si="3"/>
        <v>2.2197351240440217</v>
      </c>
      <c r="Z37" s="4" t="s">
        <v>31</v>
      </c>
      <c r="AA37" s="10">
        <f t="shared" si="4"/>
        <v>1918</v>
      </c>
      <c r="AB37" s="10">
        <f t="shared" si="4"/>
        <v>2508</v>
      </c>
      <c r="AC37" s="13">
        <f>SUM(AA37:AB37)</f>
        <v>4426</v>
      </c>
    </row>
    <row r="38" spans="1:29" ht="15" customHeight="1" x14ac:dyDescent="0.15">
      <c r="A38" s="7">
        <v>29</v>
      </c>
      <c r="B38" s="10">
        <v>130</v>
      </c>
      <c r="C38" s="10">
        <v>111</v>
      </c>
      <c r="D38" s="10">
        <f>SUM(B38:C38)</f>
        <v>241</v>
      </c>
      <c r="E38" s="3"/>
      <c r="F38" s="7">
        <v>59</v>
      </c>
      <c r="G38" s="10">
        <v>260</v>
      </c>
      <c r="H38" s="10">
        <v>239</v>
      </c>
      <c r="I38" s="10">
        <f>SUM(G38:H38)</f>
        <v>499</v>
      </c>
      <c r="J38" s="3"/>
      <c r="K38" s="7">
        <v>89</v>
      </c>
      <c r="L38" s="10">
        <v>45</v>
      </c>
      <c r="M38" s="10">
        <v>107</v>
      </c>
      <c r="N38" s="10">
        <f>SUM(L38:M38)</f>
        <v>152</v>
      </c>
      <c r="O38" s="3"/>
      <c r="P38" s="7">
        <v>119</v>
      </c>
      <c r="Q38" s="14">
        <v>0</v>
      </c>
      <c r="R38" s="14">
        <v>0</v>
      </c>
      <c r="S38" s="14">
        <f>SUM(Q38:R38)</f>
        <v>0</v>
      </c>
      <c r="U38" s="4" t="s">
        <v>18</v>
      </c>
      <c r="V38" s="19">
        <f t="shared" si="1"/>
        <v>0.24770275669196962</v>
      </c>
      <c r="W38" s="19">
        <f t="shared" si="2"/>
        <v>0.7557732680195941</v>
      </c>
      <c r="X38" s="19">
        <f t="shared" si="3"/>
        <v>0.51855997015482191</v>
      </c>
      <c r="Z38" s="4" t="s">
        <v>7</v>
      </c>
      <c r="AA38" s="10">
        <f t="shared" si="4"/>
        <v>2184</v>
      </c>
      <c r="AB38" s="10">
        <f t="shared" si="4"/>
        <v>3648</v>
      </c>
      <c r="AC38" s="13">
        <f>SUM(AA38:AB38)</f>
        <v>5832</v>
      </c>
    </row>
    <row r="39" spans="1:29" ht="15" customHeight="1" x14ac:dyDescent="0.15">
      <c r="A39" s="7"/>
      <c r="B39" s="11">
        <f>SUM(B34:B38)</f>
        <v>562</v>
      </c>
      <c r="C39" s="11">
        <f>SUM(C34:C38)</f>
        <v>510</v>
      </c>
      <c r="D39" s="11">
        <f>SUM(D34:D38)</f>
        <v>1072</v>
      </c>
      <c r="E39" s="3"/>
      <c r="F39" s="7"/>
      <c r="G39" s="11">
        <f>SUM(G34:G38)</f>
        <v>1261</v>
      </c>
      <c r="H39" s="11">
        <f>SUM(H34:H38)</f>
        <v>1129</v>
      </c>
      <c r="I39" s="11">
        <f>SUM(I34:I38)</f>
        <v>2390</v>
      </c>
      <c r="J39" s="3"/>
      <c r="K39" s="7"/>
      <c r="L39" s="11">
        <f>SUM(L34:L38)</f>
        <v>329</v>
      </c>
      <c r="M39" s="11">
        <f>SUM(M34:M38)</f>
        <v>682</v>
      </c>
      <c r="N39" s="11">
        <f>SUM(N34:N38)</f>
        <v>1011</v>
      </c>
      <c r="O39" s="3"/>
      <c r="P39" s="7"/>
      <c r="Q39" s="16">
        <f>SUM(Q34:Q38)</f>
        <v>0</v>
      </c>
      <c r="R39" s="16">
        <f>SUM(R34:R38)</f>
        <v>0</v>
      </c>
      <c r="S39" s="16">
        <f>SUM(S34:S38)</f>
        <v>0</v>
      </c>
      <c r="U39" s="4" t="s">
        <v>19</v>
      </c>
      <c r="V39" s="19">
        <f t="shared" si="1"/>
        <v>1.5980823012385136E-2</v>
      </c>
      <c r="W39" s="19">
        <f t="shared" si="2"/>
        <v>0.12596221133659902</v>
      </c>
      <c r="X39" s="19">
        <f t="shared" si="3"/>
        <v>7.4612945346017534E-2</v>
      </c>
      <c r="Z39" s="9" t="s">
        <v>24</v>
      </c>
      <c r="AA39" s="11">
        <f>SUM(AA35:AA38)</f>
        <v>12515</v>
      </c>
      <c r="AB39" s="11">
        <f>SUM(AB35:AB38)</f>
        <v>14290</v>
      </c>
      <c r="AC39" s="11">
        <f>SUM(AC35:AC38)</f>
        <v>26805</v>
      </c>
    </row>
    <row r="40" spans="1:29" x14ac:dyDescent="0.15">
      <c r="AA40" s="30"/>
      <c r="AB40" s="30"/>
      <c r="AC40" s="30"/>
    </row>
    <row r="41" spans="1:29" x14ac:dyDescent="0.15">
      <c r="AA41" s="30"/>
      <c r="AB41" s="30"/>
      <c r="AC41" s="30"/>
    </row>
    <row r="42" spans="1:29" x14ac:dyDescent="0.15">
      <c r="AA42" s="30"/>
      <c r="AB42" s="30"/>
      <c r="AC42" s="30"/>
    </row>
    <row r="81" spans="7:9" x14ac:dyDescent="0.15">
      <c r="G81" s="23"/>
      <c r="H81" s="23"/>
      <c r="I81" s="23"/>
    </row>
    <row r="93" spans="7:9" x14ac:dyDescent="0.15">
      <c r="G93" s="23"/>
      <c r="H93" s="23"/>
      <c r="I93" s="23"/>
    </row>
    <row r="119" spans="10:10" x14ac:dyDescent="0.15">
      <c r="J119" s="1"/>
    </row>
    <row r="120" spans="10:10" x14ac:dyDescent="0.15">
      <c r="J120" s="1"/>
    </row>
    <row r="121" spans="10:10" x14ac:dyDescent="0.15">
      <c r="J121" s="1"/>
    </row>
  </sheetData>
  <phoneticPr fontId="3"/>
  <printOptions horizontalCentered="1" verticalCentered="1"/>
  <pageMargins left="0.19685039370078741" right="0.19685039370078741" top="0.59055118110236227" bottom="0.39370078740157483" header="0.78740157480314965" footer="0.51181102362204722"/>
  <pageSetup paperSize="9" scale="79" orientation="landscape" r:id="rId1"/>
  <headerFooter alignWithMargins="0">
    <oddHeader>&amp;C&amp;"游ゴシック,標準"&amp;16大分県　竹田市（タケタシ）【442089】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21"/>
  <sheetViews>
    <sheetView showZeros="0" zoomScale="85" zoomScaleNormal="85" workbookViewId="0">
      <selection activeCell="F1" sqref="F1"/>
    </sheetView>
  </sheetViews>
  <sheetFormatPr defaultRowHeight="13.5" x14ac:dyDescent="0.15"/>
  <cols>
    <col min="1" max="1" width="6" bestFit="1" customWidth="1"/>
    <col min="2" max="4" width="7" customWidth="1"/>
    <col min="5" max="5" width="0.875" customWidth="1"/>
    <col min="6" max="6" width="6" bestFit="1" customWidth="1"/>
    <col min="7" max="9" width="7" bestFit="1" customWidth="1"/>
    <col min="10" max="10" width="0.875" customWidth="1"/>
    <col min="11" max="11" width="6" bestFit="1" customWidth="1"/>
    <col min="12" max="14" width="7" customWidth="1"/>
    <col min="15" max="15" width="0.875" customWidth="1"/>
    <col min="16" max="16" width="6" bestFit="1" customWidth="1"/>
    <col min="17" max="19" width="6.75" customWidth="1"/>
    <col min="20" max="20" width="0.875" customWidth="1"/>
    <col min="21" max="21" width="11" bestFit="1" customWidth="1"/>
    <col min="22" max="22" width="8" customWidth="1"/>
    <col min="23" max="24" width="8" bestFit="1" customWidth="1"/>
    <col min="25" max="25" width="2.625" customWidth="1"/>
    <col min="26" max="26" width="10" bestFit="1" customWidth="1"/>
    <col min="27" max="29" width="8" bestFit="1" customWidth="1"/>
  </cols>
  <sheetData>
    <row r="1" spans="1:29" ht="17.25" x14ac:dyDescent="0.2">
      <c r="A1" s="21" t="s">
        <v>20</v>
      </c>
    </row>
    <row r="2" spans="1:29" ht="13.5" customHeight="1" x14ac:dyDescent="0.15">
      <c r="X2" s="22" t="s">
        <v>38</v>
      </c>
    </row>
    <row r="3" spans="1:29" ht="1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5"/>
      <c r="F3" s="4" t="s">
        <v>0</v>
      </c>
      <c r="G3" s="5" t="s">
        <v>1</v>
      </c>
      <c r="H3" s="5" t="s">
        <v>2</v>
      </c>
      <c r="I3" s="5" t="s">
        <v>3</v>
      </c>
      <c r="J3" s="25"/>
      <c r="K3" s="4" t="s">
        <v>0</v>
      </c>
      <c r="L3" s="5" t="s">
        <v>1</v>
      </c>
      <c r="M3" s="5" t="s">
        <v>2</v>
      </c>
      <c r="N3" s="5" t="s">
        <v>3</v>
      </c>
      <c r="O3" s="25"/>
      <c r="P3" s="4" t="s">
        <v>0</v>
      </c>
      <c r="Q3" s="5" t="s">
        <v>1</v>
      </c>
      <c r="R3" s="5" t="s">
        <v>2</v>
      </c>
      <c r="S3" s="5" t="s">
        <v>3</v>
      </c>
      <c r="T3" s="6"/>
      <c r="U3" s="4" t="s">
        <v>0</v>
      </c>
      <c r="V3" s="5" t="s">
        <v>1</v>
      </c>
      <c r="W3" s="5" t="s">
        <v>2</v>
      </c>
      <c r="X3" s="5" t="s">
        <v>3</v>
      </c>
      <c r="Z3" s="6" t="s">
        <v>27</v>
      </c>
    </row>
    <row r="4" spans="1:29" ht="15" customHeight="1" x14ac:dyDescent="0.15">
      <c r="A4" s="7">
        <v>0</v>
      </c>
      <c r="B4" s="10">
        <v>82</v>
      </c>
      <c r="C4" s="10">
        <v>71</v>
      </c>
      <c r="D4" s="10">
        <f>SUM(B4:C4)</f>
        <v>153</v>
      </c>
      <c r="E4" s="3"/>
      <c r="F4" s="7">
        <v>30</v>
      </c>
      <c r="G4" s="10">
        <v>115</v>
      </c>
      <c r="H4" s="10">
        <v>88</v>
      </c>
      <c r="I4" s="10">
        <f>SUM(G4:H4)</f>
        <v>203</v>
      </c>
      <c r="J4" s="3"/>
      <c r="K4" s="7">
        <v>60</v>
      </c>
      <c r="L4" s="10">
        <v>244</v>
      </c>
      <c r="M4" s="10">
        <v>224</v>
      </c>
      <c r="N4" s="10">
        <f>SUM(L4:M4)</f>
        <v>468</v>
      </c>
      <c r="O4" s="3"/>
      <c r="P4" s="7">
        <v>90</v>
      </c>
      <c r="Q4" s="10">
        <v>34</v>
      </c>
      <c r="R4" s="10">
        <v>83</v>
      </c>
      <c r="S4" s="10">
        <f>SUM(Q4:R4)</f>
        <v>117</v>
      </c>
      <c r="U4" s="4" t="s">
        <v>4</v>
      </c>
      <c r="V4" s="15">
        <f>SUM(B9,B15,B21)</f>
        <v>1353</v>
      </c>
      <c r="W4" s="15">
        <f>SUM(C9,C15,C21)</f>
        <v>1256</v>
      </c>
      <c r="X4" s="15">
        <f>SUM(V4:W4)</f>
        <v>2609</v>
      </c>
      <c r="Z4" s="4" t="s">
        <v>21</v>
      </c>
      <c r="AA4" s="5" t="s">
        <v>22</v>
      </c>
      <c r="AB4" s="5" t="s">
        <v>23</v>
      </c>
      <c r="AC4" s="5" t="s">
        <v>24</v>
      </c>
    </row>
    <row r="5" spans="1:29" ht="15" customHeight="1" x14ac:dyDescent="0.15">
      <c r="A5" s="7">
        <v>1</v>
      </c>
      <c r="B5" s="10">
        <v>80</v>
      </c>
      <c r="C5" s="10">
        <v>77</v>
      </c>
      <c r="D5" s="10">
        <f>SUM(B5:C5)</f>
        <v>157</v>
      </c>
      <c r="E5" s="3"/>
      <c r="F5" s="7">
        <v>31</v>
      </c>
      <c r="G5" s="10">
        <v>112</v>
      </c>
      <c r="H5" s="10">
        <v>101</v>
      </c>
      <c r="I5" s="10">
        <f>SUM(G5:H5)</f>
        <v>213</v>
      </c>
      <c r="J5" s="3"/>
      <c r="K5" s="7">
        <v>61</v>
      </c>
      <c r="L5" s="10">
        <v>104</v>
      </c>
      <c r="M5" s="10">
        <v>116</v>
      </c>
      <c r="N5" s="10">
        <f>SUM(L5:M5)</f>
        <v>220</v>
      </c>
      <c r="O5" s="3"/>
      <c r="P5" s="7">
        <v>91</v>
      </c>
      <c r="Q5" s="10">
        <v>32</v>
      </c>
      <c r="R5" s="10">
        <v>79</v>
      </c>
      <c r="S5" s="10">
        <f>SUM(Q5:R5)</f>
        <v>111</v>
      </c>
      <c r="U5" s="4" t="s">
        <v>5</v>
      </c>
      <c r="V5" s="15">
        <f>SUM(B27,B33,B39,G9,G15,G21,G27,G33,G39,L9)</f>
        <v>7063</v>
      </c>
      <c r="W5" s="15">
        <f>SUM(C27,C33,C39,H9,H15,H21,H27,H33,H39,M9)</f>
        <v>6856</v>
      </c>
      <c r="X5" s="15">
        <f>SUM(V5:W5)</f>
        <v>13919</v>
      </c>
      <c r="Y5" s="2"/>
      <c r="Z5" s="4" t="s">
        <v>25</v>
      </c>
      <c r="AA5" s="10">
        <v>810</v>
      </c>
      <c r="AB5" s="10">
        <v>697</v>
      </c>
      <c r="AC5" s="10">
        <f>SUM(AA5:AB5)</f>
        <v>1507</v>
      </c>
    </row>
    <row r="6" spans="1:29" ht="15" customHeight="1" x14ac:dyDescent="0.15">
      <c r="A6" s="7">
        <v>2</v>
      </c>
      <c r="B6" s="10">
        <v>73</v>
      </c>
      <c r="C6" s="10">
        <v>61</v>
      </c>
      <c r="D6" s="10">
        <f>SUM(B6:C6)</f>
        <v>134</v>
      </c>
      <c r="E6" s="3"/>
      <c r="F6" s="7">
        <v>32</v>
      </c>
      <c r="G6" s="10">
        <v>108</v>
      </c>
      <c r="H6" s="10">
        <v>99</v>
      </c>
      <c r="I6" s="10">
        <f>SUM(G6:H6)</f>
        <v>207</v>
      </c>
      <c r="J6" s="3"/>
      <c r="K6" s="7">
        <v>62</v>
      </c>
      <c r="L6" s="10">
        <v>135</v>
      </c>
      <c r="M6" s="10">
        <v>147</v>
      </c>
      <c r="N6" s="10">
        <f>SUM(L6:M6)</f>
        <v>282</v>
      </c>
      <c r="O6" s="3"/>
      <c r="P6" s="7">
        <v>92</v>
      </c>
      <c r="Q6" s="10">
        <v>20</v>
      </c>
      <c r="R6" s="10">
        <v>72</v>
      </c>
      <c r="S6" s="10">
        <f>SUM(Q6:R6)</f>
        <v>92</v>
      </c>
      <c r="U6" s="8" t="s">
        <v>6</v>
      </c>
      <c r="V6" s="15">
        <f>SUM(L15,L21)</f>
        <v>1911</v>
      </c>
      <c r="W6" s="15">
        <f>SUM(M15,M21)</f>
        <v>2503</v>
      </c>
      <c r="X6" s="15">
        <f>SUM(V6:W6)</f>
        <v>4414</v>
      </c>
      <c r="Z6" s="26" t="s">
        <v>26</v>
      </c>
      <c r="AA6" s="10">
        <v>4087</v>
      </c>
      <c r="AB6" s="10">
        <v>4102</v>
      </c>
      <c r="AC6" s="10">
        <f>SUM(AA6:AB6)</f>
        <v>8189</v>
      </c>
    </row>
    <row r="7" spans="1:29" ht="15" customHeight="1" x14ac:dyDescent="0.15">
      <c r="A7" s="7">
        <v>3</v>
      </c>
      <c r="B7" s="10">
        <v>79</v>
      </c>
      <c r="C7" s="10">
        <v>69</v>
      </c>
      <c r="D7" s="10">
        <f>SUM(B7:C7)</f>
        <v>148</v>
      </c>
      <c r="E7" s="3"/>
      <c r="F7" s="7">
        <v>33</v>
      </c>
      <c r="G7" s="10">
        <v>118</v>
      </c>
      <c r="H7" s="10">
        <v>117</v>
      </c>
      <c r="I7" s="10">
        <f>SUM(G7:H7)</f>
        <v>235</v>
      </c>
      <c r="J7" s="3"/>
      <c r="K7" s="7">
        <v>63</v>
      </c>
      <c r="L7" s="10">
        <v>147</v>
      </c>
      <c r="M7" s="10">
        <v>210</v>
      </c>
      <c r="N7" s="10">
        <f>SUM(L7:M7)</f>
        <v>357</v>
      </c>
      <c r="O7" s="3"/>
      <c r="P7" s="7">
        <v>93</v>
      </c>
      <c r="Q7" s="10">
        <v>23</v>
      </c>
      <c r="R7" s="10">
        <v>57</v>
      </c>
      <c r="S7" s="10">
        <f>SUM(Q7:R7)</f>
        <v>80</v>
      </c>
      <c r="U7" s="4" t="s">
        <v>7</v>
      </c>
      <c r="V7" s="15">
        <f>SUM(L27,L33,L39,Q9,Q15,Q21,Q27,Q33,Q39)</f>
        <v>2188</v>
      </c>
      <c r="W7" s="15">
        <f>SUM(M27,M33,M39,R9,R15,R21,R27,R33,R39)</f>
        <v>3659</v>
      </c>
      <c r="X7" s="15">
        <f>SUM(V7:W7)</f>
        <v>5847</v>
      </c>
      <c r="Z7" s="4" t="s">
        <v>32</v>
      </c>
      <c r="AA7" s="10">
        <v>1185</v>
      </c>
      <c r="AB7" s="10">
        <v>1567</v>
      </c>
      <c r="AC7" s="10">
        <f>SUM(AA7:AB7)</f>
        <v>2752</v>
      </c>
    </row>
    <row r="8" spans="1:29" ht="15" customHeight="1" x14ac:dyDescent="0.15">
      <c r="A8" s="7">
        <v>4</v>
      </c>
      <c r="B8" s="10">
        <v>81</v>
      </c>
      <c r="C8" s="10">
        <v>76</v>
      </c>
      <c r="D8" s="10">
        <f>SUM(B8:C8)</f>
        <v>157</v>
      </c>
      <c r="E8" s="3"/>
      <c r="F8" s="7">
        <v>34</v>
      </c>
      <c r="G8" s="10">
        <v>100</v>
      </c>
      <c r="H8" s="10">
        <v>87</v>
      </c>
      <c r="I8" s="10">
        <f>SUM(G8:H8)</f>
        <v>187</v>
      </c>
      <c r="J8" s="3"/>
      <c r="K8" s="7">
        <v>64</v>
      </c>
      <c r="L8" s="10">
        <v>158</v>
      </c>
      <c r="M8" s="10">
        <v>200</v>
      </c>
      <c r="N8" s="10">
        <f>SUM(L8:M8)</f>
        <v>358</v>
      </c>
      <c r="O8" s="3"/>
      <c r="P8" s="7">
        <v>94</v>
      </c>
      <c r="Q8" s="10">
        <v>14</v>
      </c>
      <c r="R8" s="10">
        <v>44</v>
      </c>
      <c r="S8" s="10">
        <f>SUM(Q8:R8)</f>
        <v>58</v>
      </c>
      <c r="U8" s="17" t="s">
        <v>3</v>
      </c>
      <c r="V8" s="12">
        <f>SUM(V4:V7)</f>
        <v>12515</v>
      </c>
      <c r="W8" s="12">
        <f>SUM(W4:W7)</f>
        <v>14274</v>
      </c>
      <c r="X8" s="12">
        <f>SUM(X4:X7)</f>
        <v>26789</v>
      </c>
      <c r="Z8" s="4" t="s">
        <v>7</v>
      </c>
      <c r="AA8" s="10">
        <v>1285</v>
      </c>
      <c r="AB8" s="10">
        <v>2233</v>
      </c>
      <c r="AC8" s="10">
        <f>SUM(AA8:AB8)</f>
        <v>3518</v>
      </c>
    </row>
    <row r="9" spans="1:29" ht="15" customHeight="1" x14ac:dyDescent="0.15">
      <c r="A9" s="7"/>
      <c r="B9" s="11">
        <f>SUM(B4:B8)</f>
        <v>395</v>
      </c>
      <c r="C9" s="11">
        <f>SUM(C4:C8)</f>
        <v>354</v>
      </c>
      <c r="D9" s="11">
        <f>SUM(D4:D8)</f>
        <v>749</v>
      </c>
      <c r="E9" s="3"/>
      <c r="F9" s="7"/>
      <c r="G9" s="11">
        <f>SUM(G4:G8)</f>
        <v>553</v>
      </c>
      <c r="H9" s="11">
        <f>SUM(H4:H8)</f>
        <v>492</v>
      </c>
      <c r="I9" s="11">
        <f>SUM(I4:I8)</f>
        <v>1045</v>
      </c>
      <c r="J9" s="3"/>
      <c r="K9" s="7"/>
      <c r="L9" s="12">
        <f>SUM(L4:L8)</f>
        <v>788</v>
      </c>
      <c r="M9" s="12">
        <f>SUM(M4:M8)</f>
        <v>897</v>
      </c>
      <c r="N9" s="12">
        <f>SUM(N4:N8)</f>
        <v>1685</v>
      </c>
      <c r="O9" s="3"/>
      <c r="P9" s="7"/>
      <c r="Q9" s="11">
        <f>SUM(Q4:Q8)</f>
        <v>123</v>
      </c>
      <c r="R9" s="11">
        <f>SUM(R4:R8)</f>
        <v>335</v>
      </c>
      <c r="S9" s="11">
        <f>SUM(S4:S8)</f>
        <v>458</v>
      </c>
      <c r="U9" s="4" t="s">
        <v>8</v>
      </c>
      <c r="V9" s="15">
        <f>SUM(G21,G27,G33,G39,L9)</f>
        <v>4278</v>
      </c>
      <c r="W9" s="15">
        <f>SUM(H21,H27,H33,H39,M9)</f>
        <v>4232</v>
      </c>
      <c r="X9" s="18">
        <f t="shared" ref="X9:X20" si="0">SUM(V9:W9)</f>
        <v>8510</v>
      </c>
      <c r="Z9" s="9" t="s">
        <v>24</v>
      </c>
      <c r="AA9" s="11">
        <f>SUM(AA5:AA8)</f>
        <v>7367</v>
      </c>
      <c r="AB9" s="11">
        <f>SUM(AB5:AB8)</f>
        <v>8599</v>
      </c>
      <c r="AC9" s="11">
        <f>SUM(AC5:AC8)</f>
        <v>15966</v>
      </c>
    </row>
    <row r="10" spans="1:29" ht="15" customHeight="1" x14ac:dyDescent="0.15">
      <c r="A10" s="7">
        <v>5</v>
      </c>
      <c r="B10" s="10">
        <v>66</v>
      </c>
      <c r="C10" s="10">
        <v>88</v>
      </c>
      <c r="D10" s="10">
        <f>SUM(B10:C10)</f>
        <v>154</v>
      </c>
      <c r="E10" s="3"/>
      <c r="F10" s="7">
        <v>35</v>
      </c>
      <c r="G10" s="10">
        <v>108</v>
      </c>
      <c r="H10" s="10">
        <v>110</v>
      </c>
      <c r="I10" s="10">
        <f>SUM(G10:H10)</f>
        <v>218</v>
      </c>
      <c r="J10" s="3"/>
      <c r="K10" s="7">
        <v>65</v>
      </c>
      <c r="L10" s="10">
        <v>169</v>
      </c>
      <c r="M10" s="10">
        <v>236</v>
      </c>
      <c r="N10" s="10">
        <f>SUM(L10:M10)</f>
        <v>405</v>
      </c>
      <c r="O10" s="3"/>
      <c r="P10" s="7">
        <v>95</v>
      </c>
      <c r="Q10" s="10">
        <v>10</v>
      </c>
      <c r="R10" s="10">
        <v>32</v>
      </c>
      <c r="S10" s="10">
        <f>SUM(Q10:R10)</f>
        <v>42</v>
      </c>
      <c r="U10" s="4" t="s">
        <v>9</v>
      </c>
      <c r="V10" s="15">
        <f>SUM(G21,G27,G33,G39,L9,L15,L21,L27,L33,L39,Q9,Q15,Q21,Q27,Q33,Q39)</f>
        <v>8377</v>
      </c>
      <c r="W10" s="15">
        <f>SUM(H21,H27,H33,H39,M9,M15,M21,M27,M33,M39,R9,R15,R21,R27,R33,R39)</f>
        <v>10394</v>
      </c>
      <c r="X10" s="18">
        <f t="shared" si="0"/>
        <v>18771</v>
      </c>
      <c r="Z10" s="6" t="s">
        <v>28</v>
      </c>
    </row>
    <row r="11" spans="1:29" ht="15" customHeight="1" x14ac:dyDescent="0.15">
      <c r="A11" s="7">
        <v>6</v>
      </c>
      <c r="B11" s="10">
        <v>79</v>
      </c>
      <c r="C11" s="10">
        <v>89</v>
      </c>
      <c r="D11" s="10">
        <f>SUM(B11:C11)</f>
        <v>168</v>
      </c>
      <c r="E11" s="3"/>
      <c r="F11" s="7">
        <v>36</v>
      </c>
      <c r="G11" s="10">
        <v>108</v>
      </c>
      <c r="H11" s="10">
        <v>87</v>
      </c>
      <c r="I11" s="10">
        <f>SUM(G11:H11)</f>
        <v>195</v>
      </c>
      <c r="J11" s="3"/>
      <c r="K11" s="7">
        <v>66</v>
      </c>
      <c r="L11" s="10">
        <v>173</v>
      </c>
      <c r="M11" s="10">
        <v>236</v>
      </c>
      <c r="N11" s="10">
        <f>SUM(L11:M11)</f>
        <v>409</v>
      </c>
      <c r="O11" s="3"/>
      <c r="P11" s="7">
        <v>96</v>
      </c>
      <c r="Q11" s="10">
        <v>7</v>
      </c>
      <c r="R11" s="10">
        <v>22</v>
      </c>
      <c r="S11" s="10">
        <f>SUM(Q11:R11)</f>
        <v>29</v>
      </c>
      <c r="U11" s="4" t="s">
        <v>10</v>
      </c>
      <c r="V11" s="15">
        <f>SUM(,G33,G39,L9,L15,L21,L27,L33,L39,Q9,Q15,Q21,Q27,Q33,Q39)</f>
        <v>7121</v>
      </c>
      <c r="W11" s="15">
        <f>SUM(,H33,H39,M9,M15,M21,M27,M33,M39,R9,R15,R21,R27,R33,R39)</f>
        <v>9080</v>
      </c>
      <c r="X11" s="18">
        <f t="shared" si="0"/>
        <v>16201</v>
      </c>
      <c r="Z11" s="4" t="s">
        <v>21</v>
      </c>
      <c r="AA11" s="5" t="s">
        <v>22</v>
      </c>
      <c r="AB11" s="5" t="s">
        <v>23</v>
      </c>
      <c r="AC11" s="5" t="s">
        <v>24</v>
      </c>
    </row>
    <row r="12" spans="1:29" ht="15" customHeight="1" x14ac:dyDescent="0.15">
      <c r="A12" s="7">
        <v>7</v>
      </c>
      <c r="B12" s="10">
        <v>91</v>
      </c>
      <c r="C12" s="10">
        <v>92</v>
      </c>
      <c r="D12" s="10">
        <f>SUM(B12:C12)</f>
        <v>183</v>
      </c>
      <c r="E12" s="3"/>
      <c r="F12" s="7">
        <v>37</v>
      </c>
      <c r="G12" s="10">
        <v>102</v>
      </c>
      <c r="H12" s="10">
        <v>86</v>
      </c>
      <c r="I12" s="10">
        <f>SUM(G12:H12)</f>
        <v>188</v>
      </c>
      <c r="J12" s="3"/>
      <c r="K12" s="7">
        <v>67</v>
      </c>
      <c r="L12" s="10">
        <v>166</v>
      </c>
      <c r="M12" s="10">
        <v>217</v>
      </c>
      <c r="N12" s="10">
        <f>SUM(L12:M12)</f>
        <v>383</v>
      </c>
      <c r="O12" s="3"/>
      <c r="P12" s="7">
        <v>97</v>
      </c>
      <c r="Q12" s="10">
        <v>6</v>
      </c>
      <c r="R12" s="10">
        <v>17</v>
      </c>
      <c r="S12" s="10">
        <f>SUM(Q12:R12)</f>
        <v>23</v>
      </c>
      <c r="U12" s="4" t="s">
        <v>11</v>
      </c>
      <c r="V12" s="15">
        <f>SUM(L9,L15,L21,L27,L33,L39,Q9,Q15,Q21,Q27,Q33,Q39)</f>
        <v>4887</v>
      </c>
      <c r="W12" s="15">
        <f>SUM(M9,M15,M21,M27,M33,M39,R9,R15,R21,R27,R33,R39)</f>
        <v>7059</v>
      </c>
      <c r="X12" s="18">
        <f t="shared" si="0"/>
        <v>11946</v>
      </c>
      <c r="Z12" s="4" t="s">
        <v>25</v>
      </c>
      <c r="AA12" s="10">
        <v>165</v>
      </c>
      <c r="AB12" s="10">
        <v>197</v>
      </c>
      <c r="AC12" s="10">
        <f>SUM(AA12:AB12)</f>
        <v>362</v>
      </c>
    </row>
    <row r="13" spans="1:29" ht="15" customHeight="1" x14ac:dyDescent="0.15">
      <c r="A13" s="7">
        <v>8</v>
      </c>
      <c r="B13" s="10">
        <v>80</v>
      </c>
      <c r="C13" s="10">
        <v>87</v>
      </c>
      <c r="D13" s="10">
        <f>SUM(B13:C13)</f>
        <v>167</v>
      </c>
      <c r="E13" s="3"/>
      <c r="F13" s="7">
        <v>38</v>
      </c>
      <c r="G13" s="10">
        <v>101</v>
      </c>
      <c r="H13" s="10">
        <v>110</v>
      </c>
      <c r="I13" s="10">
        <f>SUM(G13:H13)</f>
        <v>211</v>
      </c>
      <c r="J13" s="3"/>
      <c r="K13" s="7">
        <v>68</v>
      </c>
      <c r="L13" s="10">
        <v>164</v>
      </c>
      <c r="M13" s="10">
        <v>231</v>
      </c>
      <c r="N13" s="10">
        <f>SUM(L13:M13)</f>
        <v>395</v>
      </c>
      <c r="O13" s="3"/>
      <c r="P13" s="7">
        <v>98</v>
      </c>
      <c r="Q13" s="10">
        <v>5</v>
      </c>
      <c r="R13" s="10">
        <v>12</v>
      </c>
      <c r="S13" s="10">
        <f>SUM(Q13:R13)</f>
        <v>17</v>
      </c>
      <c r="U13" s="9" t="s">
        <v>12</v>
      </c>
      <c r="V13" s="12">
        <f>SUM(L15,L21,L27,L33,L39,Q9,Q15,Q21,Q27,Q33,Q39)</f>
        <v>4099</v>
      </c>
      <c r="W13" s="12">
        <f>SUM(M15,M21,M27,M33,M39,R9,R15,R21,R27,R33,R39)</f>
        <v>6162</v>
      </c>
      <c r="X13" s="12">
        <f t="shared" si="0"/>
        <v>10261</v>
      </c>
      <c r="Z13" s="26" t="s">
        <v>26</v>
      </c>
      <c r="AA13" s="10">
        <v>925</v>
      </c>
      <c r="AB13" s="10">
        <v>912</v>
      </c>
      <c r="AC13" s="10">
        <f>SUM(AA13:AB13)</f>
        <v>1837</v>
      </c>
    </row>
    <row r="14" spans="1:29" ht="15" customHeight="1" x14ac:dyDescent="0.15">
      <c r="A14" s="7">
        <v>9</v>
      </c>
      <c r="B14" s="10">
        <v>91</v>
      </c>
      <c r="C14" s="10">
        <v>78</v>
      </c>
      <c r="D14" s="10">
        <f>SUM(B14:C14)</f>
        <v>169</v>
      </c>
      <c r="E14" s="3"/>
      <c r="F14" s="7">
        <v>39</v>
      </c>
      <c r="G14" s="10">
        <v>90</v>
      </c>
      <c r="H14" s="10">
        <v>111</v>
      </c>
      <c r="I14" s="10">
        <f>SUM(G14:H14)</f>
        <v>201</v>
      </c>
      <c r="J14" s="3"/>
      <c r="K14" s="7">
        <v>69</v>
      </c>
      <c r="L14" s="10">
        <v>202</v>
      </c>
      <c r="M14" s="10">
        <v>220</v>
      </c>
      <c r="N14" s="10">
        <f>SUM(L14:M14)</f>
        <v>422</v>
      </c>
      <c r="O14" s="3"/>
      <c r="P14" s="7">
        <v>99</v>
      </c>
      <c r="Q14" s="10">
        <v>1</v>
      </c>
      <c r="R14" s="10">
        <v>9</v>
      </c>
      <c r="S14" s="10">
        <f>SUM(Q14:R14)</f>
        <v>10</v>
      </c>
      <c r="U14" s="4" t="s">
        <v>13</v>
      </c>
      <c r="V14" s="15">
        <f>SUM(L21,L27,L33,L39,Q9,Q15,Q21,Q27,Q33,Q39)</f>
        <v>3225</v>
      </c>
      <c r="W14" s="15">
        <f>SUM(M21,M27,M33,M39,R9,R15,R21,R27,R33,R39)</f>
        <v>5022</v>
      </c>
      <c r="X14" s="18">
        <f t="shared" si="0"/>
        <v>8247</v>
      </c>
      <c r="Z14" s="4" t="s">
        <v>31</v>
      </c>
      <c r="AA14" s="10">
        <v>243</v>
      </c>
      <c r="AB14" s="10">
        <v>309</v>
      </c>
      <c r="AC14" s="10">
        <f>SUM(AA14:AB14)</f>
        <v>552</v>
      </c>
    </row>
    <row r="15" spans="1:29" ht="15" customHeight="1" x14ac:dyDescent="0.15">
      <c r="A15" s="7"/>
      <c r="B15" s="11">
        <f>SUM(B10:B14)</f>
        <v>407</v>
      </c>
      <c r="C15" s="11">
        <f>SUM(C10:C14)</f>
        <v>434</v>
      </c>
      <c r="D15" s="11">
        <f>SUM(D10:D14)</f>
        <v>841</v>
      </c>
      <c r="E15" s="3"/>
      <c r="F15" s="7"/>
      <c r="G15" s="11">
        <f>SUM(G10:G14)</f>
        <v>509</v>
      </c>
      <c r="H15" s="11">
        <f>SUM(H10:H14)</f>
        <v>504</v>
      </c>
      <c r="I15" s="11">
        <f>SUM(I10:I14)</f>
        <v>1013</v>
      </c>
      <c r="J15" s="3"/>
      <c r="K15" s="7"/>
      <c r="L15" s="11">
        <f>SUM(L10:L14)</f>
        <v>874</v>
      </c>
      <c r="M15" s="11">
        <f>SUM(M10:M14)</f>
        <v>1140</v>
      </c>
      <c r="N15" s="11">
        <f>SUM(N10:N14)</f>
        <v>2014</v>
      </c>
      <c r="O15" s="3"/>
      <c r="P15" s="7"/>
      <c r="Q15" s="11">
        <f>SUM(Q10:Q14)</f>
        <v>29</v>
      </c>
      <c r="R15" s="11">
        <f>SUM(R10:R14)</f>
        <v>92</v>
      </c>
      <c r="S15" s="11">
        <f>SUM(S10:S14)</f>
        <v>121</v>
      </c>
      <c r="U15" s="4" t="s">
        <v>14</v>
      </c>
      <c r="V15" s="15">
        <f>SUM(L27,L33,L39,Q9,Q15,Q21,Q27,Q33,Q39)</f>
        <v>2188</v>
      </c>
      <c r="W15" s="15">
        <f>SUM(M27,M33,M39,R9,R15,R21,R27,R33,R39)</f>
        <v>3659</v>
      </c>
      <c r="X15" s="18">
        <f t="shared" si="0"/>
        <v>5847</v>
      </c>
      <c r="Z15" s="4" t="s">
        <v>7</v>
      </c>
      <c r="AA15" s="10">
        <v>268</v>
      </c>
      <c r="AB15" s="10">
        <v>428</v>
      </c>
      <c r="AC15" s="10">
        <f>SUM(AA15:AB15)</f>
        <v>696</v>
      </c>
    </row>
    <row r="16" spans="1:29" ht="15" customHeight="1" x14ac:dyDescent="0.15">
      <c r="A16" s="7">
        <v>10</v>
      </c>
      <c r="B16" s="10">
        <v>111</v>
      </c>
      <c r="C16" s="10">
        <v>85</v>
      </c>
      <c r="D16" s="10">
        <f>SUM(B16:C16)</f>
        <v>196</v>
      </c>
      <c r="E16" s="3"/>
      <c r="F16" s="7">
        <v>40</v>
      </c>
      <c r="G16" s="10">
        <v>104</v>
      </c>
      <c r="H16" s="10">
        <v>132</v>
      </c>
      <c r="I16" s="10">
        <f>SUM(G16:H16)</f>
        <v>236</v>
      </c>
      <c r="J16" s="3"/>
      <c r="K16" s="7">
        <v>70</v>
      </c>
      <c r="L16" s="10">
        <v>218</v>
      </c>
      <c r="M16" s="10">
        <v>268</v>
      </c>
      <c r="N16" s="10">
        <f>SUM(L16:M16)</f>
        <v>486</v>
      </c>
      <c r="O16" s="3"/>
      <c r="P16" s="7">
        <v>100</v>
      </c>
      <c r="Q16" s="10">
        <v>2</v>
      </c>
      <c r="R16" s="10">
        <v>7</v>
      </c>
      <c r="S16" s="10">
        <f>SUM(Q16:R16)</f>
        <v>9</v>
      </c>
      <c r="U16" s="4" t="s">
        <v>15</v>
      </c>
      <c r="V16" s="15">
        <f>SUM(L33,L39,Q9,Q15,Q21,Q27,Q33,Q39)</f>
        <v>1158</v>
      </c>
      <c r="W16" s="15">
        <f>SUM(M33,M39,R9,R15,R21,R27,R33,R39)</f>
        <v>2285</v>
      </c>
      <c r="X16" s="18">
        <f t="shared" si="0"/>
        <v>3443</v>
      </c>
      <c r="Z16" s="9" t="s">
        <v>24</v>
      </c>
      <c r="AA16" s="11">
        <f>SUM(AA12:AA15)</f>
        <v>1601</v>
      </c>
      <c r="AB16" s="11">
        <f>SUM(AB12:AB15)</f>
        <v>1846</v>
      </c>
      <c r="AC16" s="11">
        <f>SUM(AC12:AC15)</f>
        <v>3447</v>
      </c>
    </row>
    <row r="17" spans="1:29" ht="15" customHeight="1" x14ac:dyDescent="0.15">
      <c r="A17" s="7">
        <v>11</v>
      </c>
      <c r="B17" s="10">
        <v>83</v>
      </c>
      <c r="C17" s="10">
        <v>95</v>
      </c>
      <c r="D17" s="10">
        <f>SUM(B17:C17)</f>
        <v>178</v>
      </c>
      <c r="E17" s="3"/>
      <c r="F17" s="7">
        <v>41</v>
      </c>
      <c r="G17" s="10">
        <v>81</v>
      </c>
      <c r="H17" s="10">
        <v>66</v>
      </c>
      <c r="I17" s="10">
        <f>SUM(G17:H17)</f>
        <v>147</v>
      </c>
      <c r="J17" s="3"/>
      <c r="K17" s="7">
        <v>71</v>
      </c>
      <c r="L17" s="10">
        <v>179</v>
      </c>
      <c r="M17" s="10">
        <v>257</v>
      </c>
      <c r="N17" s="10">
        <f>SUM(L17:M17)</f>
        <v>436</v>
      </c>
      <c r="O17" s="3"/>
      <c r="P17" s="7">
        <v>101</v>
      </c>
      <c r="Q17" s="10">
        <v>0</v>
      </c>
      <c r="R17" s="10">
        <v>1</v>
      </c>
      <c r="S17" s="10">
        <f>SUM(Q17:R17)</f>
        <v>1</v>
      </c>
      <c r="U17" s="4" t="s">
        <v>16</v>
      </c>
      <c r="V17" s="15">
        <f>SUM(L39,Q9,Q15,Q21,Q27,Q33,Q39)</f>
        <v>486</v>
      </c>
      <c r="W17" s="15">
        <f>SUM(M39,R9,R15,R21,R27,R33,R39)</f>
        <v>1125</v>
      </c>
      <c r="X17" s="18">
        <f t="shared" si="0"/>
        <v>1611</v>
      </c>
      <c r="Z17" s="6" t="s">
        <v>29</v>
      </c>
    </row>
    <row r="18" spans="1:29" ht="15" customHeight="1" x14ac:dyDescent="0.15">
      <c r="A18" s="7">
        <v>12</v>
      </c>
      <c r="B18" s="10">
        <v>106</v>
      </c>
      <c r="C18" s="10">
        <v>91</v>
      </c>
      <c r="D18" s="10">
        <f>SUM(B18:C18)</f>
        <v>197</v>
      </c>
      <c r="E18" s="3"/>
      <c r="F18" s="7">
        <v>42</v>
      </c>
      <c r="G18" s="10">
        <v>100</v>
      </c>
      <c r="H18" s="10">
        <v>110</v>
      </c>
      <c r="I18" s="10">
        <f>SUM(G18:H18)</f>
        <v>210</v>
      </c>
      <c r="J18" s="3"/>
      <c r="K18" s="7">
        <v>72</v>
      </c>
      <c r="L18" s="10">
        <v>207</v>
      </c>
      <c r="M18" s="10">
        <v>270</v>
      </c>
      <c r="N18" s="13">
        <f>SUM(L18:M18)</f>
        <v>477</v>
      </c>
      <c r="O18" s="3"/>
      <c r="P18" s="7">
        <v>102</v>
      </c>
      <c r="Q18" s="10">
        <v>0</v>
      </c>
      <c r="R18" s="10">
        <v>3</v>
      </c>
      <c r="S18" s="10">
        <f>SUM(Q18:R18)</f>
        <v>3</v>
      </c>
      <c r="U18" s="4" t="s">
        <v>17</v>
      </c>
      <c r="V18" s="15">
        <f>SUM(Q9,Q15,Q21,Q27,Q33,Q39)</f>
        <v>154</v>
      </c>
      <c r="W18" s="15">
        <f>SUM(R9,R15,R21,R27,R33,R39)</f>
        <v>445</v>
      </c>
      <c r="X18" s="18">
        <f t="shared" si="0"/>
        <v>599</v>
      </c>
      <c r="Z18" s="4" t="s">
        <v>21</v>
      </c>
      <c r="AA18" s="5" t="s">
        <v>22</v>
      </c>
      <c r="AB18" s="5" t="s">
        <v>23</v>
      </c>
      <c r="AC18" s="5" t="s">
        <v>24</v>
      </c>
    </row>
    <row r="19" spans="1:29" ht="15" customHeight="1" x14ac:dyDescent="0.15">
      <c r="A19" s="7">
        <v>13</v>
      </c>
      <c r="B19" s="10">
        <v>138</v>
      </c>
      <c r="C19" s="10">
        <v>97</v>
      </c>
      <c r="D19" s="10">
        <f>SUM(B19:C19)</f>
        <v>235</v>
      </c>
      <c r="E19" s="3"/>
      <c r="F19" s="7">
        <v>43</v>
      </c>
      <c r="G19" s="10">
        <v>101</v>
      </c>
      <c r="H19" s="10">
        <v>127</v>
      </c>
      <c r="I19" s="10">
        <f>SUM(G19:H19)</f>
        <v>228</v>
      </c>
      <c r="J19" s="3"/>
      <c r="K19" s="7">
        <v>73</v>
      </c>
      <c r="L19" s="10">
        <v>199</v>
      </c>
      <c r="M19" s="10">
        <v>298</v>
      </c>
      <c r="N19" s="10">
        <f>SUM(L19:M19)</f>
        <v>497</v>
      </c>
      <c r="O19" s="3"/>
      <c r="P19" s="7">
        <v>103</v>
      </c>
      <c r="Q19" s="10">
        <v>0</v>
      </c>
      <c r="R19" s="10">
        <v>5</v>
      </c>
      <c r="S19" s="10">
        <f>SUM(Q19:R19)</f>
        <v>5</v>
      </c>
      <c r="U19" s="4" t="s">
        <v>18</v>
      </c>
      <c r="V19" s="15">
        <f>SUM(Q15,Q21,Q27,Q33,Q39)</f>
        <v>31</v>
      </c>
      <c r="W19" s="15">
        <f>SUM(R15,R21,R27,R33,R39)</f>
        <v>110</v>
      </c>
      <c r="X19" s="18">
        <f t="shared" si="0"/>
        <v>141</v>
      </c>
      <c r="Z19" s="4" t="s">
        <v>25</v>
      </c>
      <c r="AA19" s="10">
        <v>240</v>
      </c>
      <c r="AB19" s="10">
        <v>252</v>
      </c>
      <c r="AC19" s="10">
        <f>SUM(AA19:AB19)</f>
        <v>492</v>
      </c>
    </row>
    <row r="20" spans="1:29" ht="15" customHeight="1" x14ac:dyDescent="0.15">
      <c r="A20" s="7">
        <v>14</v>
      </c>
      <c r="B20" s="10">
        <v>113</v>
      </c>
      <c r="C20" s="10">
        <v>100</v>
      </c>
      <c r="D20" s="10">
        <f>SUM(B20:C20)</f>
        <v>213</v>
      </c>
      <c r="E20" s="3"/>
      <c r="F20" s="7">
        <v>44</v>
      </c>
      <c r="G20" s="10">
        <v>127</v>
      </c>
      <c r="H20" s="10">
        <v>122</v>
      </c>
      <c r="I20" s="10">
        <f>SUM(G20:H20)</f>
        <v>249</v>
      </c>
      <c r="J20" s="3"/>
      <c r="K20" s="7">
        <v>74</v>
      </c>
      <c r="L20" s="10">
        <v>234</v>
      </c>
      <c r="M20" s="10">
        <v>270</v>
      </c>
      <c r="N20" s="10">
        <f>SUM(L20:M20)</f>
        <v>504</v>
      </c>
      <c r="O20" s="3"/>
      <c r="P20" s="7">
        <v>104</v>
      </c>
      <c r="Q20" s="10">
        <v>0</v>
      </c>
      <c r="R20" s="10">
        <v>0</v>
      </c>
      <c r="S20" s="10">
        <f>SUM(Q20:R20)</f>
        <v>0</v>
      </c>
      <c r="U20" s="4" t="s">
        <v>19</v>
      </c>
      <c r="V20" s="15">
        <f>SUM(Q21,Q27,Q33,Q39)</f>
        <v>2</v>
      </c>
      <c r="W20" s="15">
        <f>SUM(R21,R27,R33,R39)</f>
        <v>18</v>
      </c>
      <c r="X20" s="18">
        <f t="shared" si="0"/>
        <v>20</v>
      </c>
      <c r="Z20" s="26" t="s">
        <v>26</v>
      </c>
      <c r="AA20" s="10">
        <v>1315</v>
      </c>
      <c r="AB20" s="10">
        <v>1185</v>
      </c>
      <c r="AC20" s="10">
        <f>SUM(AA20:AB20)</f>
        <v>2500</v>
      </c>
    </row>
    <row r="21" spans="1:29" ht="15" customHeight="1" x14ac:dyDescent="0.15">
      <c r="A21" s="7"/>
      <c r="B21" s="11">
        <f>SUM(B16:B20)</f>
        <v>551</v>
      </c>
      <c r="C21" s="11">
        <f>SUM(C16:C20)</f>
        <v>468</v>
      </c>
      <c r="D21" s="11">
        <f>SUM(D16:D20)</f>
        <v>1019</v>
      </c>
      <c r="E21" s="3"/>
      <c r="F21" s="7"/>
      <c r="G21" s="11">
        <f>SUM(G16:G20)</f>
        <v>513</v>
      </c>
      <c r="H21" s="11">
        <f>SUM(H16:H20)</f>
        <v>557</v>
      </c>
      <c r="I21" s="11">
        <f>SUM(I16:I20)</f>
        <v>1070</v>
      </c>
      <c r="J21" s="3"/>
      <c r="K21" s="7"/>
      <c r="L21" s="12">
        <f>SUM(L16:L20)</f>
        <v>1037</v>
      </c>
      <c r="M21" s="12">
        <f>SUM(M16:M20)</f>
        <v>1363</v>
      </c>
      <c r="N21" s="12">
        <f>SUM(N16:N20)</f>
        <v>2400</v>
      </c>
      <c r="O21" s="24"/>
      <c r="P21" s="7"/>
      <c r="Q21" s="11">
        <f>SUM(Q16:Q20)</f>
        <v>2</v>
      </c>
      <c r="R21" s="11">
        <f>SUM(R16:R20)</f>
        <v>16</v>
      </c>
      <c r="S21" s="11">
        <f>SUM(S16:S20)</f>
        <v>18</v>
      </c>
      <c r="Z21" s="4" t="s">
        <v>31</v>
      </c>
      <c r="AA21" s="10">
        <v>303</v>
      </c>
      <c r="AB21" s="10">
        <v>398</v>
      </c>
      <c r="AC21" s="10">
        <f>SUM(AA21:AB21)</f>
        <v>701</v>
      </c>
    </row>
    <row r="22" spans="1:29" ht="15" customHeight="1" x14ac:dyDescent="0.15">
      <c r="A22" s="7">
        <v>15</v>
      </c>
      <c r="B22" s="10">
        <v>121</v>
      </c>
      <c r="C22" s="10">
        <v>117</v>
      </c>
      <c r="D22" s="10">
        <f>SUM(B22:C22)</f>
        <v>238</v>
      </c>
      <c r="E22" s="3"/>
      <c r="F22" s="7">
        <v>45</v>
      </c>
      <c r="G22" s="10">
        <v>123</v>
      </c>
      <c r="H22" s="10">
        <v>117</v>
      </c>
      <c r="I22" s="10">
        <f>SUM(G22:H22)</f>
        <v>240</v>
      </c>
      <c r="J22" s="3"/>
      <c r="K22" s="7">
        <v>75</v>
      </c>
      <c r="L22" s="10">
        <v>216</v>
      </c>
      <c r="M22" s="10">
        <v>266</v>
      </c>
      <c r="N22" s="10">
        <f>SUM(L22:M22)</f>
        <v>482</v>
      </c>
      <c r="O22" s="3"/>
      <c r="P22" s="7">
        <v>105</v>
      </c>
      <c r="Q22" s="10">
        <v>0</v>
      </c>
      <c r="R22" s="10">
        <v>1</v>
      </c>
      <c r="S22" s="10">
        <f>SUM(Q22:R22)</f>
        <v>1</v>
      </c>
      <c r="U22" s="4" t="s">
        <v>0</v>
      </c>
      <c r="V22" s="5" t="s">
        <v>1</v>
      </c>
      <c r="W22" s="5" t="s">
        <v>2</v>
      </c>
      <c r="X22" s="5" t="s">
        <v>3</v>
      </c>
      <c r="Z22" s="4" t="s">
        <v>7</v>
      </c>
      <c r="AA22" s="10">
        <v>381</v>
      </c>
      <c r="AB22" s="10">
        <v>598</v>
      </c>
      <c r="AC22" s="10">
        <f>SUM(AA22:AB22)</f>
        <v>979</v>
      </c>
    </row>
    <row r="23" spans="1:29" ht="15" customHeight="1" x14ac:dyDescent="0.15">
      <c r="A23" s="7">
        <v>16</v>
      </c>
      <c r="B23" s="10">
        <v>154</v>
      </c>
      <c r="C23" s="10">
        <v>100</v>
      </c>
      <c r="D23" s="10">
        <f>SUM(B23:C23)</f>
        <v>254</v>
      </c>
      <c r="E23" s="3"/>
      <c r="F23" s="7">
        <v>46</v>
      </c>
      <c r="G23" s="10">
        <v>141</v>
      </c>
      <c r="H23" s="10">
        <v>156</v>
      </c>
      <c r="I23" s="10">
        <f>SUM(G23:H23)</f>
        <v>297</v>
      </c>
      <c r="J23" s="3"/>
      <c r="K23" s="7">
        <v>76</v>
      </c>
      <c r="L23" s="10">
        <v>208</v>
      </c>
      <c r="M23" s="10">
        <v>316</v>
      </c>
      <c r="N23" s="10">
        <f>SUM(L23:M23)</f>
        <v>524</v>
      </c>
      <c r="O23" s="3"/>
      <c r="P23" s="7">
        <v>106</v>
      </c>
      <c r="Q23" s="10">
        <v>0</v>
      </c>
      <c r="R23" s="10">
        <v>0</v>
      </c>
      <c r="S23" s="10">
        <f>SUM(Q23:R23)</f>
        <v>0</v>
      </c>
      <c r="U23" s="4" t="s">
        <v>4</v>
      </c>
      <c r="V23" s="19">
        <f>V4/$V$8*100</f>
        <v>10.811026767878545</v>
      </c>
      <c r="W23" s="19">
        <f>W4/$W$8*100</f>
        <v>8.7992153565924056</v>
      </c>
      <c r="X23" s="19">
        <f>X4/$X$8*100</f>
        <v>9.7390720071671204</v>
      </c>
      <c r="Z23" s="9" t="s">
        <v>24</v>
      </c>
      <c r="AA23" s="11">
        <f>SUM(AA19:AA22)</f>
        <v>2239</v>
      </c>
      <c r="AB23" s="11">
        <f>SUM(AB19:AB22)</f>
        <v>2433</v>
      </c>
      <c r="AC23" s="11">
        <f>SUM(AC19:AC22)</f>
        <v>4672</v>
      </c>
    </row>
    <row r="24" spans="1:29" ht="15" customHeight="1" x14ac:dyDescent="0.15">
      <c r="A24" s="7">
        <v>17</v>
      </c>
      <c r="B24" s="10">
        <v>122</v>
      </c>
      <c r="C24" s="10">
        <v>107</v>
      </c>
      <c r="D24" s="10">
        <f>SUM(B24:C24)</f>
        <v>229</v>
      </c>
      <c r="E24" s="3"/>
      <c r="F24" s="7">
        <v>47</v>
      </c>
      <c r="G24" s="10">
        <v>144</v>
      </c>
      <c r="H24" s="10">
        <v>150</v>
      </c>
      <c r="I24" s="10">
        <f>SUM(G24:H24)</f>
        <v>294</v>
      </c>
      <c r="J24" s="3"/>
      <c r="K24" s="7">
        <v>77</v>
      </c>
      <c r="L24" s="10">
        <v>221</v>
      </c>
      <c r="M24" s="10">
        <v>277</v>
      </c>
      <c r="N24" s="10">
        <f>SUM(L24:M24)</f>
        <v>498</v>
      </c>
      <c r="O24" s="3"/>
      <c r="P24" s="7">
        <v>107</v>
      </c>
      <c r="Q24" s="10">
        <v>0</v>
      </c>
      <c r="R24" s="10">
        <v>1</v>
      </c>
      <c r="S24" s="10">
        <f>SUM(Q24:R24)</f>
        <v>1</v>
      </c>
      <c r="U24" s="4" t="s">
        <v>5</v>
      </c>
      <c r="V24" s="19">
        <f>V5/$V$8*100</f>
        <v>56.436276468238113</v>
      </c>
      <c r="W24" s="19">
        <f>W5/$W$8*100</f>
        <v>48.031385736303768</v>
      </c>
      <c r="X24" s="19">
        <f>X5/$X$8*100</f>
        <v>51.957893165105084</v>
      </c>
      <c r="Z24" s="6" t="s">
        <v>30</v>
      </c>
    </row>
    <row r="25" spans="1:29" ht="15" customHeight="1" x14ac:dyDescent="0.15">
      <c r="A25" s="7">
        <v>18</v>
      </c>
      <c r="B25" s="10">
        <v>123</v>
      </c>
      <c r="C25" s="10">
        <v>113</v>
      </c>
      <c r="D25" s="10">
        <f>SUM(B25:C25)</f>
        <v>236</v>
      </c>
      <c r="E25" s="3"/>
      <c r="F25" s="7">
        <v>48</v>
      </c>
      <c r="G25" s="10">
        <v>177</v>
      </c>
      <c r="H25" s="10">
        <v>162</v>
      </c>
      <c r="I25" s="10">
        <f>SUM(G25:H25)</f>
        <v>339</v>
      </c>
      <c r="J25" s="3"/>
      <c r="K25" s="7">
        <v>78</v>
      </c>
      <c r="L25" s="10">
        <v>199</v>
      </c>
      <c r="M25" s="10">
        <v>269</v>
      </c>
      <c r="N25" s="10">
        <f>SUM(L25:M25)</f>
        <v>468</v>
      </c>
      <c r="O25" s="3"/>
      <c r="P25" s="7">
        <v>108</v>
      </c>
      <c r="Q25" s="10">
        <v>0</v>
      </c>
      <c r="R25" s="10">
        <v>0</v>
      </c>
      <c r="S25" s="10">
        <f>SUM(Q25:R25)</f>
        <v>0</v>
      </c>
      <c r="U25" s="8" t="s">
        <v>6</v>
      </c>
      <c r="V25" s="19">
        <f>V6/$V$8*100</f>
        <v>15.269676388334</v>
      </c>
      <c r="W25" s="19">
        <f>W6/$W$8*100</f>
        <v>17.535379010788844</v>
      </c>
      <c r="X25" s="19">
        <f>X6/$X$8*100</f>
        <v>16.476912165441039</v>
      </c>
      <c r="Z25" s="4" t="s">
        <v>21</v>
      </c>
      <c r="AA25" s="5" t="s">
        <v>22</v>
      </c>
      <c r="AB25" s="5" t="s">
        <v>23</v>
      </c>
      <c r="AC25" s="5" t="s">
        <v>24</v>
      </c>
    </row>
    <row r="26" spans="1:29" ht="15" customHeight="1" x14ac:dyDescent="0.15">
      <c r="A26" s="7">
        <v>19</v>
      </c>
      <c r="B26" s="10">
        <v>115</v>
      </c>
      <c r="C26" s="10">
        <v>120</v>
      </c>
      <c r="D26" s="10">
        <f>SUM(B26:C26)</f>
        <v>235</v>
      </c>
      <c r="E26" s="3"/>
      <c r="F26" s="7">
        <v>49</v>
      </c>
      <c r="G26" s="10">
        <v>158</v>
      </c>
      <c r="H26" s="10">
        <v>172</v>
      </c>
      <c r="I26" s="10">
        <f>SUM(G26:H26)</f>
        <v>330</v>
      </c>
      <c r="J26" s="3"/>
      <c r="K26" s="7">
        <v>79</v>
      </c>
      <c r="L26" s="10">
        <v>186</v>
      </c>
      <c r="M26" s="10">
        <v>246</v>
      </c>
      <c r="N26" s="10">
        <f>SUM(L26:M26)</f>
        <v>432</v>
      </c>
      <c r="O26" s="3"/>
      <c r="P26" s="7">
        <v>109</v>
      </c>
      <c r="Q26" s="10">
        <v>0</v>
      </c>
      <c r="R26" s="10">
        <v>0</v>
      </c>
      <c r="S26" s="10">
        <f>SUM(Q26:R26)</f>
        <v>0</v>
      </c>
      <c r="U26" s="4" t="s">
        <v>7</v>
      </c>
      <c r="V26" s="19">
        <f>V7/$V$8*100</f>
        <v>17.483020375549341</v>
      </c>
      <c r="W26" s="19">
        <f>W7/$W$8*100</f>
        <v>25.634019896314982</v>
      </c>
      <c r="X26" s="19">
        <f>X7/$X$8*100</f>
        <v>21.82612266228676</v>
      </c>
      <c r="Z26" s="4" t="s">
        <v>25</v>
      </c>
      <c r="AA26" s="10">
        <v>138</v>
      </c>
      <c r="AB26" s="10">
        <v>110</v>
      </c>
      <c r="AC26" s="10">
        <f>SUM(AA26:AB26)</f>
        <v>248</v>
      </c>
    </row>
    <row r="27" spans="1:29" ht="15" customHeight="1" x14ac:dyDescent="0.15">
      <c r="A27" s="7"/>
      <c r="B27" s="11">
        <f>SUM(B22:B26)</f>
        <v>635</v>
      </c>
      <c r="C27" s="11">
        <f>SUM(C22:C26)</f>
        <v>557</v>
      </c>
      <c r="D27" s="11">
        <f>SUM(D22:D26)</f>
        <v>1192</v>
      </c>
      <c r="E27" s="3"/>
      <c r="F27" s="7"/>
      <c r="G27" s="11">
        <f>SUM(G22:G26)</f>
        <v>743</v>
      </c>
      <c r="H27" s="11">
        <f>SUM(H22:H26)</f>
        <v>757</v>
      </c>
      <c r="I27" s="11">
        <f>SUM(I22:I26)</f>
        <v>1500</v>
      </c>
      <c r="J27" s="3"/>
      <c r="K27" s="7"/>
      <c r="L27" s="11">
        <f>SUM(L22:L26)</f>
        <v>1030</v>
      </c>
      <c r="M27" s="11">
        <f>SUM(M22:M26)</f>
        <v>1374</v>
      </c>
      <c r="N27" s="11">
        <f>SUM(N22:N26)</f>
        <v>2404</v>
      </c>
      <c r="O27" s="3"/>
      <c r="P27" s="7"/>
      <c r="Q27" s="12">
        <f>SUM(Q22:Q26)</f>
        <v>0</v>
      </c>
      <c r="R27" s="12">
        <f>SUM(R22:R26)</f>
        <v>2</v>
      </c>
      <c r="S27" s="12">
        <f>SUM(S22:S26)</f>
        <v>2</v>
      </c>
      <c r="U27" s="17" t="s">
        <v>3</v>
      </c>
      <c r="V27" s="20">
        <f>SUM(V23:V26)</f>
        <v>100.00000000000001</v>
      </c>
      <c r="W27" s="20">
        <f>SUM(W23:W26)</f>
        <v>100</v>
      </c>
      <c r="X27" s="20">
        <f>SUM(X23:X26)</f>
        <v>100</v>
      </c>
      <c r="Z27" s="26" t="s">
        <v>26</v>
      </c>
      <c r="AA27" s="10">
        <v>736</v>
      </c>
      <c r="AB27" s="10">
        <v>658</v>
      </c>
      <c r="AC27" s="10">
        <f>SUM(AA27:AB27)</f>
        <v>1394</v>
      </c>
    </row>
    <row r="28" spans="1:29" ht="15" customHeight="1" x14ac:dyDescent="0.15">
      <c r="A28" s="7">
        <v>20</v>
      </c>
      <c r="B28" s="10">
        <v>102</v>
      </c>
      <c r="C28" s="10">
        <v>125</v>
      </c>
      <c r="D28" s="10">
        <f>SUM(B28:C28)</f>
        <v>227</v>
      </c>
      <c r="E28" s="3"/>
      <c r="F28" s="7">
        <v>50</v>
      </c>
      <c r="G28" s="10">
        <v>176</v>
      </c>
      <c r="H28" s="10">
        <v>160</v>
      </c>
      <c r="I28" s="10">
        <f>SUM(G28:H28)</f>
        <v>336</v>
      </c>
      <c r="J28" s="3"/>
      <c r="K28" s="7">
        <v>80</v>
      </c>
      <c r="L28" s="10">
        <v>175</v>
      </c>
      <c r="M28" s="10">
        <v>248</v>
      </c>
      <c r="N28" s="10">
        <f>SUM(L28:M28)</f>
        <v>423</v>
      </c>
      <c r="O28" s="3"/>
      <c r="P28" s="7">
        <v>110</v>
      </c>
      <c r="Q28" s="14">
        <v>0</v>
      </c>
      <c r="R28" s="14">
        <v>0</v>
      </c>
      <c r="S28" s="15">
        <f>SUM(Q28:R28)</f>
        <v>0</v>
      </c>
      <c r="U28" s="4" t="s">
        <v>8</v>
      </c>
      <c r="V28" s="19">
        <f t="shared" ref="V28:V39" si="1">V9/$V$8*100</f>
        <v>34.182980423491813</v>
      </c>
      <c r="W28" s="19">
        <f t="shared" ref="W28:W39" si="2">W9/$W$8*100</f>
        <v>29.648311615524729</v>
      </c>
      <c r="X28" s="19">
        <f t="shared" ref="X28:X39" si="3">X9/$X$8*100</f>
        <v>31.766769942887009</v>
      </c>
      <c r="Z28" s="4" t="s">
        <v>32</v>
      </c>
      <c r="AA28" s="10">
        <v>181</v>
      </c>
      <c r="AB28" s="10">
        <v>231</v>
      </c>
      <c r="AC28" s="10">
        <f>SUM(AA28:AB28)</f>
        <v>412</v>
      </c>
    </row>
    <row r="29" spans="1:29" ht="15" customHeight="1" x14ac:dyDescent="0.15">
      <c r="A29" s="7">
        <v>21</v>
      </c>
      <c r="B29" s="10">
        <v>106</v>
      </c>
      <c r="C29" s="10">
        <v>111</v>
      </c>
      <c r="D29" s="10">
        <f>SUM(B29:C29)</f>
        <v>217</v>
      </c>
      <c r="E29" s="3"/>
      <c r="F29" s="7">
        <v>51</v>
      </c>
      <c r="G29" s="10">
        <v>173</v>
      </c>
      <c r="H29" s="10">
        <v>195</v>
      </c>
      <c r="I29" s="10">
        <f>SUM(G29:H29)</f>
        <v>368</v>
      </c>
      <c r="J29" s="3"/>
      <c r="K29" s="7">
        <v>81</v>
      </c>
      <c r="L29" s="10">
        <v>146</v>
      </c>
      <c r="M29" s="10">
        <v>246</v>
      </c>
      <c r="N29" s="10">
        <f>SUM(L29:M29)</f>
        <v>392</v>
      </c>
      <c r="O29" s="3"/>
      <c r="P29" s="7">
        <v>111</v>
      </c>
      <c r="Q29" s="14">
        <v>0</v>
      </c>
      <c r="R29" s="14">
        <v>0</v>
      </c>
      <c r="S29" s="15">
        <f>SUM(Q29:R29)</f>
        <v>0</v>
      </c>
      <c r="U29" s="4" t="s">
        <v>9</v>
      </c>
      <c r="V29" s="19">
        <f t="shared" si="1"/>
        <v>66.935677187375148</v>
      </c>
      <c r="W29" s="19">
        <f t="shared" si="2"/>
        <v>72.817710522628559</v>
      </c>
      <c r="X29" s="19">
        <f t="shared" si="3"/>
        <v>70.069804770614809</v>
      </c>
      <c r="Z29" s="4" t="s">
        <v>7</v>
      </c>
      <c r="AA29" s="10">
        <v>253</v>
      </c>
      <c r="AB29" s="10">
        <v>397</v>
      </c>
      <c r="AC29" s="10">
        <f>SUM(AA29:AB29)</f>
        <v>650</v>
      </c>
    </row>
    <row r="30" spans="1:29" ht="15" customHeight="1" x14ac:dyDescent="0.15">
      <c r="A30" s="7">
        <v>22</v>
      </c>
      <c r="B30" s="10">
        <v>117</v>
      </c>
      <c r="C30" s="10">
        <v>121</v>
      </c>
      <c r="D30" s="10">
        <f>SUM(B30:C30)</f>
        <v>238</v>
      </c>
      <c r="E30" s="3"/>
      <c r="F30" s="7">
        <v>52</v>
      </c>
      <c r="G30" s="10">
        <v>200</v>
      </c>
      <c r="H30" s="10">
        <v>175</v>
      </c>
      <c r="I30" s="10">
        <f>SUM(G30:H30)</f>
        <v>375</v>
      </c>
      <c r="J30" s="3"/>
      <c r="K30" s="7">
        <v>82</v>
      </c>
      <c r="L30" s="10">
        <v>151</v>
      </c>
      <c r="M30" s="10">
        <v>264</v>
      </c>
      <c r="N30" s="10">
        <f>SUM(L30:M30)</f>
        <v>415</v>
      </c>
      <c r="O30" s="3"/>
      <c r="P30" s="7">
        <v>112</v>
      </c>
      <c r="Q30" s="14">
        <v>0</v>
      </c>
      <c r="R30" s="14">
        <v>0</v>
      </c>
      <c r="S30" s="15">
        <f>SUM(Q30:R30)</f>
        <v>0</v>
      </c>
      <c r="U30" s="4" t="s">
        <v>10</v>
      </c>
      <c r="V30" s="19">
        <f t="shared" si="1"/>
        <v>56.89972033559728</v>
      </c>
      <c r="W30" s="19">
        <f t="shared" si="2"/>
        <v>63.612161972817717</v>
      </c>
      <c r="X30" s="19">
        <f t="shared" si="3"/>
        <v>60.476314905371609</v>
      </c>
      <c r="Z30" s="9" t="s">
        <v>24</v>
      </c>
      <c r="AA30" s="11">
        <f>SUM(AA26:AA29)</f>
        <v>1308</v>
      </c>
      <c r="AB30" s="11">
        <f>SUM(AB26:AB29)</f>
        <v>1396</v>
      </c>
      <c r="AC30" s="11">
        <f>SUM(AC26:AC29)</f>
        <v>2704</v>
      </c>
    </row>
    <row r="31" spans="1:29" ht="15" customHeight="1" x14ac:dyDescent="0.15">
      <c r="A31" s="7">
        <v>23</v>
      </c>
      <c r="B31" s="10">
        <v>112</v>
      </c>
      <c r="C31" s="10">
        <v>104</v>
      </c>
      <c r="D31" s="10">
        <f>SUM(B31:C31)</f>
        <v>216</v>
      </c>
      <c r="E31" s="3"/>
      <c r="F31" s="7">
        <v>53</v>
      </c>
      <c r="G31" s="10">
        <v>188</v>
      </c>
      <c r="H31" s="10">
        <v>171</v>
      </c>
      <c r="I31" s="10">
        <f>SUM(G31:H31)</f>
        <v>359</v>
      </c>
      <c r="J31" s="3"/>
      <c r="K31" s="7">
        <v>83</v>
      </c>
      <c r="L31" s="10">
        <v>107</v>
      </c>
      <c r="M31" s="10">
        <v>215</v>
      </c>
      <c r="N31" s="10">
        <f>SUM(L31:M31)</f>
        <v>322</v>
      </c>
      <c r="O31" s="3"/>
      <c r="P31" s="7">
        <v>113</v>
      </c>
      <c r="Q31" s="14">
        <v>0</v>
      </c>
      <c r="R31" s="14">
        <v>0</v>
      </c>
      <c r="S31" s="15">
        <f>SUM(Q31:R31)</f>
        <v>0</v>
      </c>
      <c r="U31" s="4" t="s">
        <v>11</v>
      </c>
      <c r="V31" s="19">
        <f t="shared" si="1"/>
        <v>39.049141030763082</v>
      </c>
      <c r="W31" s="19">
        <f t="shared" si="2"/>
        <v>49.453551912568308</v>
      </c>
      <c r="X31" s="19">
        <f t="shared" si="3"/>
        <v>44.592929933928104</v>
      </c>
      <c r="Z31" s="6"/>
    </row>
    <row r="32" spans="1:29" ht="15" customHeight="1" x14ac:dyDescent="0.15">
      <c r="A32" s="7">
        <v>24</v>
      </c>
      <c r="B32" s="10">
        <v>93</v>
      </c>
      <c r="C32" s="10">
        <v>110</v>
      </c>
      <c r="D32" s="10">
        <f>SUM(B32:C32)</f>
        <v>203</v>
      </c>
      <c r="E32" s="3"/>
      <c r="F32" s="7">
        <v>54</v>
      </c>
      <c r="G32" s="10">
        <v>232</v>
      </c>
      <c r="H32" s="10">
        <v>188</v>
      </c>
      <c r="I32" s="10">
        <f>SUM(G32:H32)</f>
        <v>420</v>
      </c>
      <c r="J32" s="3"/>
      <c r="K32" s="7">
        <v>84</v>
      </c>
      <c r="L32" s="10">
        <v>93</v>
      </c>
      <c r="M32" s="10">
        <v>187</v>
      </c>
      <c r="N32" s="10">
        <f>SUM(L32:M32)</f>
        <v>280</v>
      </c>
      <c r="O32" s="3"/>
      <c r="P32" s="7">
        <v>114</v>
      </c>
      <c r="Q32" s="14">
        <v>0</v>
      </c>
      <c r="R32" s="14">
        <v>0</v>
      </c>
      <c r="S32" s="15">
        <f>SUM(Q32:R32)</f>
        <v>0</v>
      </c>
      <c r="U32" s="9" t="s">
        <v>12</v>
      </c>
      <c r="V32" s="20">
        <f t="shared" si="1"/>
        <v>32.752696763883336</v>
      </c>
      <c r="W32" s="20">
        <f t="shared" si="2"/>
        <v>43.169398907103826</v>
      </c>
      <c r="X32" s="20">
        <f t="shared" si="3"/>
        <v>38.303034827727799</v>
      </c>
      <c r="Z32" s="6"/>
      <c r="AA32" s="31"/>
      <c r="AB32" s="30"/>
      <c r="AC32" s="30"/>
    </row>
    <row r="33" spans="1:29" ht="15" customHeight="1" x14ac:dyDescent="0.15">
      <c r="A33" s="7"/>
      <c r="B33" s="11">
        <f>SUM(B28:B32)</f>
        <v>530</v>
      </c>
      <c r="C33" s="11">
        <f>SUM(C28:C32)</f>
        <v>571</v>
      </c>
      <c r="D33" s="11">
        <f>SUM(D28:D32)</f>
        <v>1101</v>
      </c>
      <c r="E33" s="3"/>
      <c r="F33" s="7"/>
      <c r="G33" s="11">
        <f>SUM(G28:G32)</f>
        <v>969</v>
      </c>
      <c r="H33" s="11">
        <f>SUM(H28:H32)</f>
        <v>889</v>
      </c>
      <c r="I33" s="11">
        <f>SUM(I28:I32)</f>
        <v>1858</v>
      </c>
      <c r="J33" s="3"/>
      <c r="K33" s="7"/>
      <c r="L33" s="11">
        <f>SUM(L28:L32)</f>
        <v>672</v>
      </c>
      <c r="M33" s="11">
        <f>SUM(M28:M32)</f>
        <v>1160</v>
      </c>
      <c r="N33" s="11">
        <f>SUM(N28:N32)</f>
        <v>1832</v>
      </c>
      <c r="O33" s="3"/>
      <c r="P33" s="7"/>
      <c r="Q33" s="16">
        <f>SUM(Q28:Q32)</f>
        <v>0</v>
      </c>
      <c r="R33" s="16">
        <f>SUM(R28:R32)</f>
        <v>0</v>
      </c>
      <c r="S33" s="16">
        <f>SUM(S28:S32)</f>
        <v>0</v>
      </c>
      <c r="U33" s="4" t="s">
        <v>13</v>
      </c>
      <c r="V33" s="19">
        <f t="shared" si="1"/>
        <v>25.769077107471034</v>
      </c>
      <c r="W33" s="19">
        <f t="shared" si="2"/>
        <v>35.182849936948294</v>
      </c>
      <c r="X33" s="19">
        <f t="shared" si="3"/>
        <v>30.785023703759006</v>
      </c>
      <c r="Z33" s="6" t="s">
        <v>3</v>
      </c>
    </row>
    <row r="34" spans="1:29" ht="15" customHeight="1" x14ac:dyDescent="0.15">
      <c r="A34" s="7">
        <v>25</v>
      </c>
      <c r="B34" s="10">
        <v>99</v>
      </c>
      <c r="C34" s="10">
        <v>89</v>
      </c>
      <c r="D34" s="10">
        <f>SUM(B34:C34)</f>
        <v>188</v>
      </c>
      <c r="E34" s="3"/>
      <c r="F34" s="7">
        <v>55</v>
      </c>
      <c r="G34" s="10">
        <v>206</v>
      </c>
      <c r="H34" s="10">
        <v>209</v>
      </c>
      <c r="I34" s="10">
        <f>SUM(G34:H34)</f>
        <v>415</v>
      </c>
      <c r="J34" s="3"/>
      <c r="K34" s="7">
        <v>85</v>
      </c>
      <c r="L34" s="10">
        <v>84</v>
      </c>
      <c r="M34" s="10">
        <v>170</v>
      </c>
      <c r="N34" s="10">
        <f>SUM(L34:M34)</f>
        <v>254</v>
      </c>
      <c r="O34" s="3"/>
      <c r="P34" s="7">
        <v>115</v>
      </c>
      <c r="Q34" s="14">
        <v>0</v>
      </c>
      <c r="R34" s="14">
        <v>0</v>
      </c>
      <c r="S34" s="14">
        <f>SUM(Q34:R34)</f>
        <v>0</v>
      </c>
      <c r="U34" s="4" t="s">
        <v>14</v>
      </c>
      <c r="V34" s="19">
        <f t="shared" si="1"/>
        <v>17.483020375549341</v>
      </c>
      <c r="W34" s="19">
        <f t="shared" si="2"/>
        <v>25.634019896314982</v>
      </c>
      <c r="X34" s="19">
        <f t="shared" si="3"/>
        <v>21.82612266228676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29" ht="15" customHeight="1" x14ac:dyDescent="0.15">
      <c r="A35" s="7">
        <v>26</v>
      </c>
      <c r="B35" s="10">
        <v>109</v>
      </c>
      <c r="C35" s="10">
        <v>93</v>
      </c>
      <c r="D35" s="10">
        <f>SUM(B35:C35)</f>
        <v>202</v>
      </c>
      <c r="E35" s="3"/>
      <c r="F35" s="7">
        <v>56</v>
      </c>
      <c r="G35" s="10">
        <v>259</v>
      </c>
      <c r="H35" s="10">
        <v>200</v>
      </c>
      <c r="I35" s="10">
        <f>SUM(G35:H35)</f>
        <v>459</v>
      </c>
      <c r="J35" s="3"/>
      <c r="K35" s="7">
        <v>86</v>
      </c>
      <c r="L35" s="10">
        <v>83</v>
      </c>
      <c r="M35" s="10">
        <v>164</v>
      </c>
      <c r="N35" s="10">
        <f>SUM(L35:M35)</f>
        <v>247</v>
      </c>
      <c r="O35" s="3"/>
      <c r="P35" s="7">
        <v>116</v>
      </c>
      <c r="Q35" s="14">
        <v>0</v>
      </c>
      <c r="R35" s="14">
        <v>0</v>
      </c>
      <c r="S35" s="14">
        <f>SUM(Q35:R35)</f>
        <v>0</v>
      </c>
      <c r="U35" s="4" t="s">
        <v>15</v>
      </c>
      <c r="V35" s="19">
        <f t="shared" si="1"/>
        <v>9.2528965241709944</v>
      </c>
      <c r="W35" s="19">
        <f t="shared" si="2"/>
        <v>16.00812666386437</v>
      </c>
      <c r="X35" s="19">
        <f t="shared" si="3"/>
        <v>12.852290119078727</v>
      </c>
      <c r="Z35" s="4" t="s">
        <v>25</v>
      </c>
      <c r="AA35" s="10">
        <f t="shared" ref="AA35:AB38" si="4">SUM(AA5,AA12,AA19,AA26)</f>
        <v>1353</v>
      </c>
      <c r="AB35" s="10">
        <f t="shared" si="4"/>
        <v>1256</v>
      </c>
      <c r="AC35" s="10">
        <f>SUM(AA35:AB35)</f>
        <v>2609</v>
      </c>
    </row>
    <row r="36" spans="1:29" ht="15" customHeight="1" x14ac:dyDescent="0.15">
      <c r="A36" s="7">
        <v>27</v>
      </c>
      <c r="B36" s="10">
        <v>121</v>
      </c>
      <c r="C36" s="10">
        <v>114</v>
      </c>
      <c r="D36" s="10">
        <f>SUM(B36:C36)</f>
        <v>235</v>
      </c>
      <c r="E36" s="3"/>
      <c r="F36" s="7">
        <v>57</v>
      </c>
      <c r="G36" s="10">
        <v>256</v>
      </c>
      <c r="H36" s="10">
        <v>217</v>
      </c>
      <c r="I36" s="10">
        <f>SUM(G36:H36)</f>
        <v>473</v>
      </c>
      <c r="J36" s="3"/>
      <c r="K36" s="7">
        <v>87</v>
      </c>
      <c r="L36" s="10">
        <v>76</v>
      </c>
      <c r="M36" s="10">
        <v>136</v>
      </c>
      <c r="N36" s="10">
        <f>SUM(L36:M36)</f>
        <v>212</v>
      </c>
      <c r="O36" s="3"/>
      <c r="P36" s="7">
        <v>117</v>
      </c>
      <c r="Q36" s="14">
        <v>0</v>
      </c>
      <c r="R36" s="14">
        <v>0</v>
      </c>
      <c r="S36" s="14">
        <f>SUM(Q36:R36)</f>
        <v>0</v>
      </c>
      <c r="U36" s="4" t="s">
        <v>16</v>
      </c>
      <c r="V36" s="19">
        <f t="shared" si="1"/>
        <v>3.8833399920095886</v>
      </c>
      <c r="W36" s="19">
        <f t="shared" si="2"/>
        <v>7.881462799495587</v>
      </c>
      <c r="X36" s="19">
        <f t="shared" si="3"/>
        <v>6.0136623240882452</v>
      </c>
      <c r="Z36" s="26" t="s">
        <v>26</v>
      </c>
      <c r="AA36" s="10">
        <f t="shared" si="4"/>
        <v>7063</v>
      </c>
      <c r="AB36" s="10">
        <f t="shared" si="4"/>
        <v>6857</v>
      </c>
      <c r="AC36" s="13">
        <f>SUM(AA36:AB36)</f>
        <v>13920</v>
      </c>
    </row>
    <row r="37" spans="1:29" ht="15" customHeight="1" x14ac:dyDescent="0.15">
      <c r="A37" s="7">
        <v>28</v>
      </c>
      <c r="B37" s="10">
        <v>101</v>
      </c>
      <c r="C37" s="10">
        <v>95</v>
      </c>
      <c r="D37" s="10">
        <f>SUM(B37:C37)</f>
        <v>196</v>
      </c>
      <c r="E37" s="3"/>
      <c r="F37" s="7">
        <v>58</v>
      </c>
      <c r="G37" s="10">
        <v>284</v>
      </c>
      <c r="H37" s="10">
        <v>263</v>
      </c>
      <c r="I37" s="10">
        <f>SUM(G37:H37)</f>
        <v>547</v>
      </c>
      <c r="J37" s="3"/>
      <c r="K37" s="7">
        <v>88</v>
      </c>
      <c r="L37" s="10">
        <v>45</v>
      </c>
      <c r="M37" s="10">
        <v>102</v>
      </c>
      <c r="N37" s="10">
        <f>SUM(L37:M37)</f>
        <v>147</v>
      </c>
      <c r="O37" s="3"/>
      <c r="P37" s="7">
        <v>118</v>
      </c>
      <c r="Q37" s="14">
        <v>0</v>
      </c>
      <c r="R37" s="14">
        <v>0</v>
      </c>
      <c r="S37" s="14">
        <f>SUM(Q37:R37)</f>
        <v>0</v>
      </c>
      <c r="U37" s="4" t="s">
        <v>17</v>
      </c>
      <c r="V37" s="19">
        <f t="shared" si="1"/>
        <v>1.2305233719536557</v>
      </c>
      <c r="W37" s="19">
        <f t="shared" si="2"/>
        <v>3.1175563962449209</v>
      </c>
      <c r="X37" s="19">
        <f t="shared" si="3"/>
        <v>2.2359923849341148</v>
      </c>
      <c r="Z37" s="4" t="s">
        <v>31</v>
      </c>
      <c r="AA37" s="10">
        <f t="shared" si="4"/>
        <v>1912</v>
      </c>
      <c r="AB37" s="10">
        <f t="shared" si="4"/>
        <v>2505</v>
      </c>
      <c r="AC37" s="13">
        <f>SUM(AA37:AB37)</f>
        <v>4417</v>
      </c>
    </row>
    <row r="38" spans="1:29" ht="15" customHeight="1" x14ac:dyDescent="0.15">
      <c r="A38" s="7">
        <v>29</v>
      </c>
      <c r="B38" s="10">
        <v>128</v>
      </c>
      <c r="C38" s="10">
        <v>109</v>
      </c>
      <c r="D38" s="10">
        <f>SUM(B38:C38)</f>
        <v>237</v>
      </c>
      <c r="E38" s="3"/>
      <c r="F38" s="7">
        <v>59</v>
      </c>
      <c r="G38" s="10">
        <v>260</v>
      </c>
      <c r="H38" s="10">
        <v>243</v>
      </c>
      <c r="I38" s="10">
        <f>SUM(G38:H38)</f>
        <v>503</v>
      </c>
      <c r="J38" s="3"/>
      <c r="K38" s="7">
        <v>89</v>
      </c>
      <c r="L38" s="10">
        <v>44</v>
      </c>
      <c r="M38" s="10">
        <v>108</v>
      </c>
      <c r="N38" s="10">
        <f>SUM(L38:M38)</f>
        <v>152</v>
      </c>
      <c r="O38" s="3"/>
      <c r="P38" s="7">
        <v>119</v>
      </c>
      <c r="Q38" s="14">
        <v>0</v>
      </c>
      <c r="R38" s="14">
        <v>0</v>
      </c>
      <c r="S38" s="14">
        <f>SUM(Q38:R38)</f>
        <v>0</v>
      </c>
      <c r="U38" s="4" t="s">
        <v>18</v>
      </c>
      <c r="V38" s="19">
        <f t="shared" si="1"/>
        <v>0.24770275669196962</v>
      </c>
      <c r="W38" s="19">
        <f t="shared" si="2"/>
        <v>0.77063191817290178</v>
      </c>
      <c r="X38" s="19">
        <f t="shared" si="3"/>
        <v>0.52633543618649448</v>
      </c>
      <c r="Z38" s="4" t="s">
        <v>7</v>
      </c>
      <c r="AA38" s="10">
        <f t="shared" si="4"/>
        <v>2187</v>
      </c>
      <c r="AB38" s="10">
        <f t="shared" si="4"/>
        <v>3656</v>
      </c>
      <c r="AC38" s="13">
        <f>SUM(AA38:AB38)</f>
        <v>5843</v>
      </c>
    </row>
    <row r="39" spans="1:29" ht="15" customHeight="1" x14ac:dyDescent="0.15">
      <c r="A39" s="7"/>
      <c r="B39" s="11">
        <f>SUM(B34:B38)</f>
        <v>558</v>
      </c>
      <c r="C39" s="11">
        <f>SUM(C34:C38)</f>
        <v>500</v>
      </c>
      <c r="D39" s="11">
        <f>SUM(D34:D38)</f>
        <v>1058</v>
      </c>
      <c r="E39" s="3"/>
      <c r="F39" s="7"/>
      <c r="G39" s="11">
        <f>SUM(G34:G38)</f>
        <v>1265</v>
      </c>
      <c r="H39" s="11">
        <f>SUM(H34:H38)</f>
        <v>1132</v>
      </c>
      <c r="I39" s="11">
        <f>SUM(I34:I38)</f>
        <v>2397</v>
      </c>
      <c r="J39" s="3"/>
      <c r="K39" s="7"/>
      <c r="L39" s="11">
        <f>SUM(L34:L38)</f>
        <v>332</v>
      </c>
      <c r="M39" s="11">
        <f>SUM(M34:M38)</f>
        <v>680</v>
      </c>
      <c r="N39" s="11">
        <f>SUM(N34:N38)</f>
        <v>1012</v>
      </c>
      <c r="O39" s="3"/>
      <c r="P39" s="7"/>
      <c r="Q39" s="16">
        <f>SUM(Q34:Q38)</f>
        <v>0</v>
      </c>
      <c r="R39" s="16">
        <f>SUM(R34:R38)</f>
        <v>0</v>
      </c>
      <c r="S39" s="16">
        <f>SUM(S34:S38)</f>
        <v>0</v>
      </c>
      <c r="U39" s="4" t="s">
        <v>19</v>
      </c>
      <c r="V39" s="19">
        <f t="shared" si="1"/>
        <v>1.5980823012385136E-2</v>
      </c>
      <c r="W39" s="19">
        <f t="shared" si="2"/>
        <v>0.12610340479192939</v>
      </c>
      <c r="X39" s="19">
        <f t="shared" si="3"/>
        <v>7.4657508678935391E-2</v>
      </c>
      <c r="Z39" s="9" t="s">
        <v>24</v>
      </c>
      <c r="AA39" s="11">
        <f>SUM(AA35:AA38)</f>
        <v>12515</v>
      </c>
      <c r="AB39" s="11">
        <f>SUM(AB35:AB38)</f>
        <v>14274</v>
      </c>
      <c r="AC39" s="11">
        <f>SUM(AC35:AC38)</f>
        <v>26789</v>
      </c>
    </row>
    <row r="40" spans="1:29" x14ac:dyDescent="0.15">
      <c r="AA40" s="30"/>
      <c r="AB40" s="30"/>
      <c r="AC40" s="30"/>
    </row>
    <row r="41" spans="1:29" x14ac:dyDescent="0.15">
      <c r="AA41" s="30"/>
      <c r="AB41" s="30"/>
      <c r="AC41" s="30"/>
    </row>
    <row r="42" spans="1:29" x14ac:dyDescent="0.15">
      <c r="AA42" s="30"/>
      <c r="AB42" s="30"/>
      <c r="AC42" s="30"/>
    </row>
    <row r="81" spans="7:9" x14ac:dyDescent="0.15">
      <c r="G81" s="23"/>
      <c r="H81" s="23"/>
      <c r="I81" s="23"/>
    </row>
    <row r="93" spans="7:9" x14ac:dyDescent="0.15">
      <c r="G93" s="23"/>
      <c r="H93" s="23"/>
      <c r="I93" s="23"/>
    </row>
    <row r="119" spans="10:10" x14ac:dyDescent="0.15">
      <c r="J119" s="1"/>
    </row>
    <row r="120" spans="10:10" x14ac:dyDescent="0.15">
      <c r="J120" s="1"/>
    </row>
    <row r="121" spans="10:10" x14ac:dyDescent="0.15">
      <c r="J121" s="1"/>
    </row>
  </sheetData>
  <phoneticPr fontId="3"/>
  <printOptions horizontalCentered="1" verticalCentered="1"/>
  <pageMargins left="0.19685039370078741" right="0.19685039370078741" top="0.59055118110236227" bottom="0.39370078740157483" header="0.78740157480314965" footer="0.51181102362204722"/>
  <pageSetup paperSize="9" scale="79" orientation="landscape" r:id="rId1"/>
  <headerFooter alignWithMargins="0">
    <oddHeader>&amp;C&amp;"游ゴシック,標準"&amp;16大分県　竹田市（タケタシ）【442089】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0"/>
  <sheetViews>
    <sheetView showZeros="0" zoomScale="85" zoomScaleNormal="85" workbookViewId="0">
      <selection activeCell="F1" sqref="F1"/>
    </sheetView>
  </sheetViews>
  <sheetFormatPr defaultRowHeight="13.5" x14ac:dyDescent="0.15"/>
  <cols>
    <col min="1" max="1" width="6.25" bestFit="1" customWidth="1"/>
    <col min="2" max="4" width="7" customWidth="1"/>
    <col min="5" max="5" width="0.875" customWidth="1"/>
    <col min="6" max="6" width="6.25" bestFit="1" customWidth="1"/>
    <col min="7" max="9" width="7.625" bestFit="1" customWidth="1"/>
    <col min="10" max="10" width="0.875" customWidth="1"/>
    <col min="11" max="11" width="6.25" bestFit="1" customWidth="1"/>
    <col min="12" max="14" width="7" customWidth="1"/>
    <col min="15" max="15" width="0.875" customWidth="1"/>
    <col min="16" max="16" width="6.25" bestFit="1" customWidth="1"/>
    <col min="17" max="19" width="6.75" customWidth="1"/>
    <col min="20" max="20" width="0.875" customWidth="1"/>
    <col min="21" max="21" width="11" bestFit="1" customWidth="1"/>
    <col min="22" max="22" width="8" customWidth="1"/>
    <col min="23" max="24" width="8.625" bestFit="1" customWidth="1"/>
    <col min="25" max="25" width="2.625" customWidth="1"/>
    <col min="26" max="26" width="10" bestFit="1" customWidth="1"/>
    <col min="27" max="27" width="8.625" bestFit="1" customWidth="1"/>
    <col min="28" max="29" width="8" bestFit="1" customWidth="1"/>
  </cols>
  <sheetData>
    <row r="1" spans="1:29" ht="17.25" x14ac:dyDescent="0.2">
      <c r="A1" s="21" t="s">
        <v>20</v>
      </c>
    </row>
    <row r="2" spans="1:29" ht="13.5" customHeight="1" x14ac:dyDescent="0.15">
      <c r="X2" s="22" t="s">
        <v>39</v>
      </c>
    </row>
    <row r="3" spans="1:29" ht="1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5"/>
      <c r="F3" s="4" t="s">
        <v>0</v>
      </c>
      <c r="G3" s="5" t="s">
        <v>1</v>
      </c>
      <c r="H3" s="5" t="s">
        <v>2</v>
      </c>
      <c r="I3" s="5" t="s">
        <v>3</v>
      </c>
      <c r="J3" s="25"/>
      <c r="K3" s="4" t="s">
        <v>0</v>
      </c>
      <c r="L3" s="5" t="s">
        <v>1</v>
      </c>
      <c r="M3" s="5" t="s">
        <v>2</v>
      </c>
      <c r="N3" s="5" t="s">
        <v>3</v>
      </c>
      <c r="O3" s="25"/>
      <c r="P3" s="4" t="s">
        <v>0</v>
      </c>
      <c r="Q3" s="5" t="s">
        <v>1</v>
      </c>
      <c r="R3" s="5" t="s">
        <v>2</v>
      </c>
      <c r="S3" s="5" t="s">
        <v>3</v>
      </c>
      <c r="T3" s="6"/>
      <c r="U3" s="4" t="s">
        <v>0</v>
      </c>
      <c r="V3" s="5" t="s">
        <v>1</v>
      </c>
      <c r="W3" s="5" t="s">
        <v>2</v>
      </c>
      <c r="X3" s="5" t="s">
        <v>3</v>
      </c>
      <c r="Z3" s="6" t="s">
        <v>27</v>
      </c>
    </row>
    <row r="4" spans="1:29" ht="15" customHeight="1" x14ac:dyDescent="0.15">
      <c r="A4" s="7">
        <v>0</v>
      </c>
      <c r="B4" s="10">
        <v>89</v>
      </c>
      <c r="C4" s="10">
        <v>74</v>
      </c>
      <c r="D4" s="10">
        <f>SUM(B4:C4)</f>
        <v>163</v>
      </c>
      <c r="E4" s="3"/>
      <c r="F4" s="7">
        <v>30</v>
      </c>
      <c r="G4" s="10">
        <v>116</v>
      </c>
      <c r="H4" s="10">
        <v>93</v>
      </c>
      <c r="I4" s="10">
        <f>SUM(G4:H4)</f>
        <v>209</v>
      </c>
      <c r="J4" s="3"/>
      <c r="K4" s="7">
        <v>60</v>
      </c>
      <c r="L4" s="10">
        <v>247</v>
      </c>
      <c r="M4" s="10">
        <v>244</v>
      </c>
      <c r="N4" s="10">
        <f>SUM(L4:M4)</f>
        <v>491</v>
      </c>
      <c r="O4" s="3"/>
      <c r="P4" s="7">
        <v>90</v>
      </c>
      <c r="Q4" s="10">
        <v>35</v>
      </c>
      <c r="R4" s="10">
        <v>82</v>
      </c>
      <c r="S4" s="10">
        <f>SUM(Q4:R4)</f>
        <v>117</v>
      </c>
      <c r="U4" s="4" t="s">
        <v>4</v>
      </c>
      <c r="V4" s="15">
        <f>SUM(B9,B15,B21)</f>
        <v>1358</v>
      </c>
      <c r="W4" s="15">
        <f>SUM(C9,C15,C21)</f>
        <v>1259</v>
      </c>
      <c r="X4" s="15">
        <f>SUM(V4:W4)</f>
        <v>2617</v>
      </c>
      <c r="Z4" s="4" t="s">
        <v>21</v>
      </c>
      <c r="AA4" s="5" t="s">
        <v>22</v>
      </c>
      <c r="AB4" s="5" t="s">
        <v>23</v>
      </c>
      <c r="AC4" s="5" t="s">
        <v>24</v>
      </c>
    </row>
    <row r="5" spans="1:29" ht="15" customHeight="1" x14ac:dyDescent="0.15">
      <c r="A5" s="7">
        <v>1</v>
      </c>
      <c r="B5" s="10">
        <v>75</v>
      </c>
      <c r="C5" s="10">
        <v>79</v>
      </c>
      <c r="D5" s="10">
        <f>SUM(B5:C5)</f>
        <v>154</v>
      </c>
      <c r="E5" s="3"/>
      <c r="F5" s="7">
        <v>31</v>
      </c>
      <c r="G5" s="10">
        <v>113</v>
      </c>
      <c r="H5" s="10">
        <v>98</v>
      </c>
      <c r="I5" s="10">
        <f>SUM(G5:H5)</f>
        <v>211</v>
      </c>
      <c r="J5" s="3"/>
      <c r="K5" s="7">
        <v>61</v>
      </c>
      <c r="L5" s="10">
        <v>121</v>
      </c>
      <c r="M5" s="10">
        <v>117</v>
      </c>
      <c r="N5" s="10">
        <f>SUM(L5:M5)</f>
        <v>238</v>
      </c>
      <c r="O5" s="3"/>
      <c r="P5" s="7">
        <v>91</v>
      </c>
      <c r="Q5" s="10">
        <v>32</v>
      </c>
      <c r="R5" s="10">
        <v>79</v>
      </c>
      <c r="S5" s="10">
        <f>SUM(Q5:R5)</f>
        <v>111</v>
      </c>
      <c r="U5" s="4" t="s">
        <v>5</v>
      </c>
      <c r="V5" s="15">
        <f>SUM(B27,B33,B39,G9,G15,G21,G27,G33,G39,L9)</f>
        <v>7053</v>
      </c>
      <c r="W5" s="15">
        <f>SUM(C27,C33,C39,H9,H15,H21,H27,H33,H39,M9)</f>
        <v>6842</v>
      </c>
      <c r="X5" s="15">
        <f>SUM(V5:W5)</f>
        <v>13895</v>
      </c>
      <c r="Y5" s="2"/>
      <c r="Z5" s="4" t="s">
        <v>25</v>
      </c>
      <c r="AA5" s="10">
        <v>816</v>
      </c>
      <c r="AB5" s="10">
        <v>698</v>
      </c>
      <c r="AC5" s="10">
        <f>SUM(AA5:AB5)</f>
        <v>1514</v>
      </c>
    </row>
    <row r="6" spans="1:29" ht="15" customHeight="1" x14ac:dyDescent="0.15">
      <c r="A6" s="7">
        <v>2</v>
      </c>
      <c r="B6" s="10">
        <v>75</v>
      </c>
      <c r="C6" s="10">
        <v>57</v>
      </c>
      <c r="D6" s="10">
        <f>SUM(B6:C6)</f>
        <v>132</v>
      </c>
      <c r="E6" s="3"/>
      <c r="F6" s="7">
        <v>32</v>
      </c>
      <c r="G6" s="10">
        <v>113</v>
      </c>
      <c r="H6" s="10">
        <v>102</v>
      </c>
      <c r="I6" s="10">
        <f>SUM(G6:H6)</f>
        <v>215</v>
      </c>
      <c r="J6" s="3"/>
      <c r="K6" s="7">
        <v>62</v>
      </c>
      <c r="L6" s="10">
        <v>124</v>
      </c>
      <c r="M6" s="10">
        <v>148</v>
      </c>
      <c r="N6" s="10">
        <f>SUM(L6:M6)</f>
        <v>272</v>
      </c>
      <c r="O6" s="3"/>
      <c r="P6" s="7">
        <v>92</v>
      </c>
      <c r="Q6" s="10">
        <v>20</v>
      </c>
      <c r="R6" s="10">
        <v>73</v>
      </c>
      <c r="S6" s="10">
        <f>SUM(Q6:R6)</f>
        <v>93</v>
      </c>
      <c r="U6" s="8" t="s">
        <v>6</v>
      </c>
      <c r="V6" s="15">
        <f>SUM(L15,L21)</f>
        <v>1897</v>
      </c>
      <c r="W6" s="15">
        <f>SUM(M15,M21)</f>
        <v>2496</v>
      </c>
      <c r="X6" s="15">
        <f>SUM(V6:W6)</f>
        <v>4393</v>
      </c>
      <c r="Z6" s="26" t="s">
        <v>26</v>
      </c>
      <c r="AA6" s="10">
        <v>4075</v>
      </c>
      <c r="AB6" s="10">
        <v>4086</v>
      </c>
      <c r="AC6" s="10">
        <f>SUM(AA6:AB6)</f>
        <v>8161</v>
      </c>
    </row>
    <row r="7" spans="1:29" ht="15" customHeight="1" x14ac:dyDescent="0.15">
      <c r="A7" s="7">
        <v>3</v>
      </c>
      <c r="B7" s="10">
        <v>79</v>
      </c>
      <c r="C7" s="10">
        <v>68</v>
      </c>
      <c r="D7" s="10">
        <f>SUM(B7:C7)</f>
        <v>147</v>
      </c>
      <c r="E7" s="3"/>
      <c r="F7" s="7">
        <v>33</v>
      </c>
      <c r="G7" s="10">
        <v>113</v>
      </c>
      <c r="H7" s="10">
        <v>110</v>
      </c>
      <c r="I7" s="10">
        <f>SUM(G7:H7)</f>
        <v>223</v>
      </c>
      <c r="J7" s="3"/>
      <c r="K7" s="7">
        <v>63</v>
      </c>
      <c r="L7" s="10">
        <v>150</v>
      </c>
      <c r="M7" s="10">
        <v>202</v>
      </c>
      <c r="N7" s="10">
        <f>SUM(L7:M7)</f>
        <v>352</v>
      </c>
      <c r="O7" s="3"/>
      <c r="P7" s="7">
        <v>93</v>
      </c>
      <c r="Q7" s="10">
        <v>20</v>
      </c>
      <c r="R7" s="10">
        <v>55</v>
      </c>
      <c r="S7" s="10">
        <f>SUM(Q7:R7)</f>
        <v>75</v>
      </c>
      <c r="U7" s="4" t="s">
        <v>7</v>
      </c>
      <c r="V7" s="15">
        <f>SUM(L27,L33,L39,Q9,Q15,Q21,Q27,Q33,Q39)</f>
        <v>2195</v>
      </c>
      <c r="W7" s="15">
        <f>SUM(M27,M33,M39,R9,R15,R21,R27,R33,R39)</f>
        <v>3666</v>
      </c>
      <c r="X7" s="15">
        <f>SUM(V7:W7)</f>
        <v>5861</v>
      </c>
      <c r="Z7" s="4" t="s">
        <v>32</v>
      </c>
      <c r="AA7" s="10">
        <v>1176</v>
      </c>
      <c r="AB7" s="10">
        <v>1566</v>
      </c>
      <c r="AC7" s="10">
        <f>SUM(AA7:AB7)</f>
        <v>2742</v>
      </c>
    </row>
    <row r="8" spans="1:29" ht="15" customHeight="1" x14ac:dyDescent="0.15">
      <c r="A8" s="7">
        <v>4</v>
      </c>
      <c r="B8" s="10">
        <v>77</v>
      </c>
      <c r="C8" s="10">
        <v>84</v>
      </c>
      <c r="D8" s="10">
        <f>SUM(B8:C8)</f>
        <v>161</v>
      </c>
      <c r="E8" s="3"/>
      <c r="F8" s="7">
        <v>34</v>
      </c>
      <c r="G8" s="10">
        <v>102</v>
      </c>
      <c r="H8" s="10">
        <v>96</v>
      </c>
      <c r="I8" s="10">
        <f>SUM(G8:H8)</f>
        <v>198</v>
      </c>
      <c r="J8" s="3"/>
      <c r="K8" s="7">
        <v>64</v>
      </c>
      <c r="L8" s="10">
        <v>162</v>
      </c>
      <c r="M8" s="10">
        <v>201</v>
      </c>
      <c r="N8" s="10">
        <f>SUM(L8:M8)</f>
        <v>363</v>
      </c>
      <c r="O8" s="3"/>
      <c r="P8" s="7">
        <v>94</v>
      </c>
      <c r="Q8" s="10">
        <v>16</v>
      </c>
      <c r="R8" s="10">
        <v>45</v>
      </c>
      <c r="S8" s="10">
        <f>SUM(Q8:R8)</f>
        <v>61</v>
      </c>
      <c r="U8" s="17" t="s">
        <v>3</v>
      </c>
      <c r="V8" s="12">
        <f>SUM(V4:V7)</f>
        <v>12503</v>
      </c>
      <c r="W8" s="12">
        <f>SUM(W4:W7)</f>
        <v>14263</v>
      </c>
      <c r="X8" s="12">
        <f>SUM(X4:X7)</f>
        <v>26766</v>
      </c>
      <c r="Z8" s="4" t="s">
        <v>7</v>
      </c>
      <c r="AA8" s="10">
        <v>1289</v>
      </c>
      <c r="AB8" s="10">
        <v>2239</v>
      </c>
      <c r="AC8" s="10">
        <f>SUM(AA8:AB8)</f>
        <v>3528</v>
      </c>
    </row>
    <row r="9" spans="1:29" ht="15" customHeight="1" x14ac:dyDescent="0.15">
      <c r="A9" s="7"/>
      <c r="B9" s="11">
        <f>SUM(B4:B8)</f>
        <v>395</v>
      </c>
      <c r="C9" s="11">
        <f>SUM(C4:C8)</f>
        <v>362</v>
      </c>
      <c r="D9" s="11">
        <f>SUM(D4:D8)</f>
        <v>757</v>
      </c>
      <c r="E9" s="3"/>
      <c r="F9" s="7"/>
      <c r="G9" s="11">
        <f>SUM(G4:G8)</f>
        <v>557</v>
      </c>
      <c r="H9" s="11">
        <f>SUM(H4:H8)</f>
        <v>499</v>
      </c>
      <c r="I9" s="11">
        <f>SUM(I4:I8)</f>
        <v>1056</v>
      </c>
      <c r="J9" s="3"/>
      <c r="K9" s="7"/>
      <c r="L9" s="12">
        <f>SUM(L4:L8)</f>
        <v>804</v>
      </c>
      <c r="M9" s="12">
        <f>SUM(M4:M8)</f>
        <v>912</v>
      </c>
      <c r="N9" s="12">
        <f>SUM(N4:N8)</f>
        <v>1716</v>
      </c>
      <c r="O9" s="3"/>
      <c r="P9" s="7"/>
      <c r="Q9" s="11">
        <f>SUM(Q4:Q8)</f>
        <v>123</v>
      </c>
      <c r="R9" s="11">
        <f>SUM(R4:R8)</f>
        <v>334</v>
      </c>
      <c r="S9" s="11">
        <f>SUM(S4:S8)</f>
        <v>457</v>
      </c>
      <c r="U9" s="4" t="s">
        <v>8</v>
      </c>
      <c r="V9" s="15">
        <f>SUM(G21,G27,G33,G39,L9)</f>
        <v>4277</v>
      </c>
      <c r="W9" s="15">
        <f>SUM(H21,H27,H33,H39,M9)</f>
        <v>4223</v>
      </c>
      <c r="X9" s="18">
        <f t="shared" ref="X9:X20" si="0">SUM(V9:W9)</f>
        <v>8500</v>
      </c>
      <c r="Z9" s="9" t="s">
        <v>24</v>
      </c>
      <c r="AA9" s="11">
        <f>SUM(AA5:AA8)</f>
        <v>7356</v>
      </c>
      <c r="AB9" s="11">
        <f>SUM(AB5:AB8)</f>
        <v>8589</v>
      </c>
      <c r="AC9" s="11">
        <f>SUM(AC5:AC8)</f>
        <v>15945</v>
      </c>
    </row>
    <row r="10" spans="1:29" ht="15" customHeight="1" x14ac:dyDescent="0.15">
      <c r="A10" s="7">
        <v>5</v>
      </c>
      <c r="B10" s="10">
        <v>71</v>
      </c>
      <c r="C10" s="10">
        <v>85</v>
      </c>
      <c r="D10" s="10">
        <f>SUM(B10:C10)</f>
        <v>156</v>
      </c>
      <c r="E10" s="3"/>
      <c r="F10" s="7">
        <v>35</v>
      </c>
      <c r="G10" s="10">
        <v>108</v>
      </c>
      <c r="H10" s="10">
        <v>104</v>
      </c>
      <c r="I10" s="10">
        <f>SUM(G10:H10)</f>
        <v>212</v>
      </c>
      <c r="J10" s="3"/>
      <c r="K10" s="7">
        <v>65</v>
      </c>
      <c r="L10" s="10">
        <v>166</v>
      </c>
      <c r="M10" s="10">
        <v>236</v>
      </c>
      <c r="N10" s="10">
        <f>SUM(L10:M10)</f>
        <v>402</v>
      </c>
      <c r="O10" s="3"/>
      <c r="P10" s="7">
        <v>95</v>
      </c>
      <c r="Q10" s="10">
        <v>11</v>
      </c>
      <c r="R10" s="10">
        <v>34</v>
      </c>
      <c r="S10" s="10">
        <f>SUM(Q10:R10)</f>
        <v>45</v>
      </c>
      <c r="U10" s="4" t="s">
        <v>9</v>
      </c>
      <c r="V10" s="15">
        <f>SUM(G21,G27,G33,G39,L9,L15,L21,L27,L33,L39,Q9,Q15,Q21,Q27,Q33,Q39)</f>
        <v>8369</v>
      </c>
      <c r="W10" s="15">
        <f>SUM(H21,H27,H33,H39,M9,M15,M21,M27,M33,M39,R9,R15,R21,R27,R33,R39)</f>
        <v>10385</v>
      </c>
      <c r="X10" s="18">
        <f t="shared" si="0"/>
        <v>18754</v>
      </c>
      <c r="Z10" s="6" t="s">
        <v>28</v>
      </c>
    </row>
    <row r="11" spans="1:29" ht="15" customHeight="1" x14ac:dyDescent="0.15">
      <c r="A11" s="7">
        <v>6</v>
      </c>
      <c r="B11" s="10">
        <v>75</v>
      </c>
      <c r="C11" s="10">
        <v>88</v>
      </c>
      <c r="D11" s="10">
        <f>SUM(B11:C11)</f>
        <v>163</v>
      </c>
      <c r="E11" s="3"/>
      <c r="F11" s="7">
        <v>36</v>
      </c>
      <c r="G11" s="10">
        <v>106</v>
      </c>
      <c r="H11" s="10">
        <v>89</v>
      </c>
      <c r="I11" s="10">
        <f>SUM(G11:H11)</f>
        <v>195</v>
      </c>
      <c r="J11" s="3"/>
      <c r="K11" s="7">
        <v>66</v>
      </c>
      <c r="L11" s="10">
        <v>176</v>
      </c>
      <c r="M11" s="10">
        <v>232</v>
      </c>
      <c r="N11" s="10">
        <f>SUM(L11:M11)</f>
        <v>408</v>
      </c>
      <c r="O11" s="3"/>
      <c r="P11" s="7">
        <v>96</v>
      </c>
      <c r="Q11" s="10">
        <v>8</v>
      </c>
      <c r="R11" s="10">
        <v>20</v>
      </c>
      <c r="S11" s="10">
        <f>SUM(Q11:R11)</f>
        <v>28</v>
      </c>
      <c r="U11" s="4" t="s">
        <v>10</v>
      </c>
      <c r="V11" s="15">
        <f>SUM(,G33,G39,L9,L15,L21,L27,L33,L39,Q9,Q15,Q21,Q27,Q33,Q39)</f>
        <v>7119</v>
      </c>
      <c r="W11" s="15">
        <f>SUM(,H33,H39,M9,M15,M21,M27,M33,M39,R9,R15,R21,R27,R33,R39)</f>
        <v>9077</v>
      </c>
      <c r="X11" s="18">
        <f t="shared" si="0"/>
        <v>16196</v>
      </c>
      <c r="Z11" s="4" t="s">
        <v>21</v>
      </c>
      <c r="AA11" s="5" t="s">
        <v>22</v>
      </c>
      <c r="AB11" s="5" t="s">
        <v>23</v>
      </c>
      <c r="AC11" s="5" t="s">
        <v>24</v>
      </c>
    </row>
    <row r="12" spans="1:29" ht="15" customHeight="1" x14ac:dyDescent="0.15">
      <c r="A12" s="7">
        <v>7</v>
      </c>
      <c r="B12" s="10">
        <v>91</v>
      </c>
      <c r="C12" s="10">
        <v>89</v>
      </c>
      <c r="D12" s="10">
        <f>SUM(B12:C12)</f>
        <v>180</v>
      </c>
      <c r="E12" s="3"/>
      <c r="F12" s="7">
        <v>37</v>
      </c>
      <c r="G12" s="10">
        <v>103</v>
      </c>
      <c r="H12" s="10">
        <v>91</v>
      </c>
      <c r="I12" s="10">
        <f>SUM(G12:H12)</f>
        <v>194</v>
      </c>
      <c r="J12" s="3"/>
      <c r="K12" s="7">
        <v>67</v>
      </c>
      <c r="L12" s="10">
        <v>161</v>
      </c>
      <c r="M12" s="10">
        <v>219</v>
      </c>
      <c r="N12" s="10">
        <f>SUM(L12:M12)</f>
        <v>380</v>
      </c>
      <c r="O12" s="3"/>
      <c r="P12" s="7">
        <v>97</v>
      </c>
      <c r="Q12" s="10">
        <v>2</v>
      </c>
      <c r="R12" s="10">
        <v>17</v>
      </c>
      <c r="S12" s="10">
        <f>SUM(Q12:R12)</f>
        <v>19</v>
      </c>
      <c r="U12" s="4" t="s">
        <v>11</v>
      </c>
      <c r="V12" s="15">
        <f>SUM(L9,L15,L21,L27,L33,L39,Q9,Q15,Q21,Q27,Q33,Q39)</f>
        <v>4896</v>
      </c>
      <c r="W12" s="15">
        <f>SUM(M9,M15,M21,M27,M33,M39,R9,R15,R21,R27,R33,R39)</f>
        <v>7074</v>
      </c>
      <c r="X12" s="18">
        <f t="shared" si="0"/>
        <v>11970</v>
      </c>
      <c r="Z12" s="4" t="s">
        <v>25</v>
      </c>
      <c r="AA12" s="10">
        <v>163</v>
      </c>
      <c r="AB12" s="10">
        <v>197</v>
      </c>
      <c r="AC12" s="10">
        <f>SUM(AA12:AB12)</f>
        <v>360</v>
      </c>
    </row>
    <row r="13" spans="1:29" ht="15" customHeight="1" x14ac:dyDescent="0.15">
      <c r="A13" s="7">
        <v>8</v>
      </c>
      <c r="B13" s="10">
        <v>85</v>
      </c>
      <c r="C13" s="10">
        <v>90</v>
      </c>
      <c r="D13" s="10">
        <f>SUM(B13:C13)</f>
        <v>175</v>
      </c>
      <c r="E13" s="3"/>
      <c r="F13" s="7">
        <v>38</v>
      </c>
      <c r="G13" s="10">
        <v>105</v>
      </c>
      <c r="H13" s="10">
        <v>107</v>
      </c>
      <c r="I13" s="10">
        <f>SUM(G13:H13)</f>
        <v>212</v>
      </c>
      <c r="J13" s="3"/>
      <c r="K13" s="7">
        <v>68</v>
      </c>
      <c r="L13" s="10">
        <v>166</v>
      </c>
      <c r="M13" s="10">
        <v>231</v>
      </c>
      <c r="N13" s="10">
        <f>SUM(L13:M13)</f>
        <v>397</v>
      </c>
      <c r="O13" s="3"/>
      <c r="P13" s="7">
        <v>98</v>
      </c>
      <c r="Q13" s="10">
        <v>8</v>
      </c>
      <c r="R13" s="10">
        <v>11</v>
      </c>
      <c r="S13" s="10">
        <f>SUM(Q13:R13)</f>
        <v>19</v>
      </c>
      <c r="U13" s="9" t="s">
        <v>12</v>
      </c>
      <c r="V13" s="12">
        <f>SUM(L15,L21,L27,L33,L39,Q9,Q15,Q21,Q27,Q33,Q39)</f>
        <v>4092</v>
      </c>
      <c r="W13" s="12">
        <f>SUM(M15,M21,M27,M33,M39,R9,R15,R21,R27,R33,R39)</f>
        <v>6162</v>
      </c>
      <c r="X13" s="12">
        <f t="shared" si="0"/>
        <v>10254</v>
      </c>
      <c r="Z13" s="26" t="s">
        <v>26</v>
      </c>
      <c r="AA13" s="10">
        <v>930</v>
      </c>
      <c r="AB13" s="10">
        <v>911</v>
      </c>
      <c r="AC13" s="10">
        <f>SUM(AA13:AB13)</f>
        <v>1841</v>
      </c>
    </row>
    <row r="14" spans="1:29" ht="15" customHeight="1" x14ac:dyDescent="0.15">
      <c r="A14" s="7">
        <v>9</v>
      </c>
      <c r="B14" s="10">
        <v>85</v>
      </c>
      <c r="C14" s="10">
        <v>79</v>
      </c>
      <c r="D14" s="10">
        <f>SUM(B14:C14)</f>
        <v>164</v>
      </c>
      <c r="E14" s="3"/>
      <c r="F14" s="7">
        <v>39</v>
      </c>
      <c r="G14" s="10">
        <v>88</v>
      </c>
      <c r="H14" s="10">
        <v>113</v>
      </c>
      <c r="I14" s="10">
        <f>SUM(G14:H14)</f>
        <v>201</v>
      </c>
      <c r="J14" s="3"/>
      <c r="K14" s="7">
        <v>69</v>
      </c>
      <c r="L14" s="10">
        <v>192</v>
      </c>
      <c r="M14" s="10">
        <v>217</v>
      </c>
      <c r="N14" s="10">
        <f>SUM(L14:M14)</f>
        <v>409</v>
      </c>
      <c r="O14" s="3"/>
      <c r="P14" s="7">
        <v>99</v>
      </c>
      <c r="Q14" s="10">
        <v>1</v>
      </c>
      <c r="R14" s="10">
        <v>10</v>
      </c>
      <c r="S14" s="10">
        <f>SUM(Q14:R14)</f>
        <v>11</v>
      </c>
      <c r="U14" s="4" t="s">
        <v>13</v>
      </c>
      <c r="V14" s="15">
        <f>SUM(L21,L27,L33,L39,Q9,Q15,Q21,Q27,Q33,Q39)</f>
        <v>3231</v>
      </c>
      <c r="W14" s="15">
        <f>SUM(M21,M27,M33,M39,R9,R15,R21,R27,R33,R39)</f>
        <v>5027</v>
      </c>
      <c r="X14" s="18">
        <f t="shared" si="0"/>
        <v>8258</v>
      </c>
      <c r="Z14" s="4" t="s">
        <v>31</v>
      </c>
      <c r="AA14" s="10">
        <v>241</v>
      </c>
      <c r="AB14" s="10">
        <v>308</v>
      </c>
      <c r="AC14" s="10">
        <f>SUM(AA14:AB14)</f>
        <v>549</v>
      </c>
    </row>
    <row r="15" spans="1:29" ht="15" customHeight="1" x14ac:dyDescent="0.15">
      <c r="A15" s="7"/>
      <c r="B15" s="11">
        <f>SUM(B10:B14)</f>
        <v>407</v>
      </c>
      <c r="C15" s="11">
        <f>SUM(C10:C14)</f>
        <v>431</v>
      </c>
      <c r="D15" s="11">
        <f>SUM(D10:D14)</f>
        <v>838</v>
      </c>
      <c r="E15" s="3"/>
      <c r="F15" s="7"/>
      <c r="G15" s="11">
        <f>SUM(G10:G14)</f>
        <v>510</v>
      </c>
      <c r="H15" s="11">
        <f>SUM(H10:H14)</f>
        <v>504</v>
      </c>
      <c r="I15" s="11">
        <f>SUM(I10:I14)</f>
        <v>1014</v>
      </c>
      <c r="J15" s="3"/>
      <c r="K15" s="7"/>
      <c r="L15" s="11">
        <f>SUM(L10:L14)</f>
        <v>861</v>
      </c>
      <c r="M15" s="11">
        <f>SUM(M10:M14)</f>
        <v>1135</v>
      </c>
      <c r="N15" s="11">
        <f>SUM(N10:N14)</f>
        <v>1996</v>
      </c>
      <c r="O15" s="3"/>
      <c r="P15" s="7"/>
      <c r="Q15" s="11">
        <f>SUM(Q10:Q14)</f>
        <v>30</v>
      </c>
      <c r="R15" s="11">
        <f>SUM(R10:R14)</f>
        <v>92</v>
      </c>
      <c r="S15" s="11">
        <f>SUM(S10:S14)</f>
        <v>122</v>
      </c>
      <c r="U15" s="4" t="s">
        <v>14</v>
      </c>
      <c r="V15" s="15">
        <f>SUM(L27,L33,L39,Q9,Q15,Q21,Q27,Q33,Q39)</f>
        <v>2195</v>
      </c>
      <c r="W15" s="15">
        <f>SUM(M27,M33,M39,R9,R15,R21,R27,R33,R39)</f>
        <v>3666</v>
      </c>
      <c r="X15" s="18">
        <f t="shared" si="0"/>
        <v>5861</v>
      </c>
      <c r="Z15" s="4" t="s">
        <v>7</v>
      </c>
      <c r="AA15" s="10">
        <v>270</v>
      </c>
      <c r="AB15" s="10">
        <v>429</v>
      </c>
      <c r="AC15" s="10">
        <f>SUM(AA15:AB15)</f>
        <v>699</v>
      </c>
    </row>
    <row r="16" spans="1:29" ht="15" customHeight="1" x14ac:dyDescent="0.15">
      <c r="A16" s="7">
        <v>10</v>
      </c>
      <c r="B16" s="10">
        <v>113</v>
      </c>
      <c r="C16" s="10">
        <v>84</v>
      </c>
      <c r="D16" s="10">
        <f>SUM(B16:C16)</f>
        <v>197</v>
      </c>
      <c r="E16" s="3"/>
      <c r="F16" s="7">
        <v>40</v>
      </c>
      <c r="G16" s="10">
        <v>106</v>
      </c>
      <c r="H16" s="10">
        <v>129</v>
      </c>
      <c r="I16" s="10">
        <f>SUM(G16:H16)</f>
        <v>235</v>
      </c>
      <c r="J16" s="3"/>
      <c r="K16" s="7">
        <v>70</v>
      </c>
      <c r="L16" s="10">
        <v>222</v>
      </c>
      <c r="M16" s="10">
        <v>264</v>
      </c>
      <c r="N16" s="10">
        <f>SUM(L16:M16)</f>
        <v>486</v>
      </c>
      <c r="O16" s="3"/>
      <c r="P16" s="7">
        <v>100</v>
      </c>
      <c r="Q16" s="10">
        <v>2</v>
      </c>
      <c r="R16" s="10">
        <v>8</v>
      </c>
      <c r="S16" s="10">
        <f>SUM(Q16:R16)</f>
        <v>10</v>
      </c>
      <c r="U16" s="4" t="s">
        <v>15</v>
      </c>
      <c r="V16" s="15">
        <f>SUM(L33,L39,Q9,Q15,Q21,Q27,Q33,Q39)</f>
        <v>1167</v>
      </c>
      <c r="W16" s="15">
        <f>SUM(M33,M39,R9,R15,R21,R27,R33,R39)</f>
        <v>2294</v>
      </c>
      <c r="X16" s="18">
        <f t="shared" si="0"/>
        <v>3461</v>
      </c>
      <c r="Z16" s="9" t="s">
        <v>24</v>
      </c>
      <c r="AA16" s="11">
        <f>SUM(AA12:AA15)</f>
        <v>1604</v>
      </c>
      <c r="AB16" s="11">
        <f>SUM(AB12:AB15)</f>
        <v>1845</v>
      </c>
      <c r="AC16" s="11">
        <f>SUM(AC12:AC15)</f>
        <v>3449</v>
      </c>
    </row>
    <row r="17" spans="1:29" ht="15" customHeight="1" x14ac:dyDescent="0.15">
      <c r="A17" s="7">
        <v>11</v>
      </c>
      <c r="B17" s="10">
        <v>89</v>
      </c>
      <c r="C17" s="10">
        <v>99</v>
      </c>
      <c r="D17" s="10">
        <f>SUM(B17:C17)</f>
        <v>188</v>
      </c>
      <c r="E17" s="3"/>
      <c r="F17" s="7">
        <v>41</v>
      </c>
      <c r="G17" s="10">
        <v>80</v>
      </c>
      <c r="H17" s="10">
        <v>65</v>
      </c>
      <c r="I17" s="10">
        <f>SUM(G17:H17)</f>
        <v>145</v>
      </c>
      <c r="J17" s="3"/>
      <c r="K17" s="7">
        <v>71</v>
      </c>
      <c r="L17" s="10">
        <v>182</v>
      </c>
      <c r="M17" s="10">
        <v>259</v>
      </c>
      <c r="N17" s="10">
        <f>SUM(L17:M17)</f>
        <v>441</v>
      </c>
      <c r="O17" s="3"/>
      <c r="P17" s="7">
        <v>101</v>
      </c>
      <c r="Q17" s="10">
        <v>0</v>
      </c>
      <c r="R17" s="10">
        <v>1</v>
      </c>
      <c r="S17" s="10">
        <f>SUM(Q17:R17)</f>
        <v>1</v>
      </c>
      <c r="U17" s="4" t="s">
        <v>16</v>
      </c>
      <c r="V17" s="15">
        <f>SUM(L39,Q9,Q15,Q21,Q27,Q33,Q39)</f>
        <v>484</v>
      </c>
      <c r="W17" s="15">
        <f>SUM(M39,R9,R15,R21,R27,R33,R39)</f>
        <v>1130</v>
      </c>
      <c r="X17" s="18">
        <f t="shared" si="0"/>
        <v>1614</v>
      </c>
      <c r="Z17" s="6" t="s">
        <v>29</v>
      </c>
    </row>
    <row r="18" spans="1:29" ht="15" customHeight="1" x14ac:dyDescent="0.15">
      <c r="A18" s="7">
        <v>12</v>
      </c>
      <c r="B18" s="10">
        <v>104</v>
      </c>
      <c r="C18" s="10">
        <v>88</v>
      </c>
      <c r="D18" s="10">
        <f>SUM(B18:C18)</f>
        <v>192</v>
      </c>
      <c r="E18" s="3"/>
      <c r="F18" s="7">
        <v>42</v>
      </c>
      <c r="G18" s="10">
        <v>99</v>
      </c>
      <c r="H18" s="10">
        <v>108</v>
      </c>
      <c r="I18" s="10">
        <f>SUM(G18:H18)</f>
        <v>207</v>
      </c>
      <c r="J18" s="3"/>
      <c r="K18" s="7">
        <v>72</v>
      </c>
      <c r="L18" s="10">
        <v>204</v>
      </c>
      <c r="M18" s="10">
        <v>272</v>
      </c>
      <c r="N18" s="13">
        <f>SUM(L18:M18)</f>
        <v>476</v>
      </c>
      <c r="O18" s="3"/>
      <c r="P18" s="7">
        <v>102</v>
      </c>
      <c r="Q18" s="10">
        <v>0</v>
      </c>
      <c r="R18" s="10">
        <v>3</v>
      </c>
      <c r="S18" s="10">
        <f>SUM(Q18:R18)</f>
        <v>3</v>
      </c>
      <c r="U18" s="4" t="s">
        <v>17</v>
      </c>
      <c r="V18" s="15">
        <f>SUM(Q9,Q15,Q21,Q27,Q33,Q39)</f>
        <v>155</v>
      </c>
      <c r="W18" s="15">
        <f>SUM(R9,R15,R21,R27,R33,R39)</f>
        <v>445</v>
      </c>
      <c r="X18" s="18">
        <f t="shared" si="0"/>
        <v>600</v>
      </c>
      <c r="Z18" s="4" t="s">
        <v>21</v>
      </c>
      <c r="AA18" s="5" t="s">
        <v>22</v>
      </c>
      <c r="AB18" s="5" t="s">
        <v>23</v>
      </c>
      <c r="AC18" s="5" t="s">
        <v>24</v>
      </c>
    </row>
    <row r="19" spans="1:29" ht="15" customHeight="1" x14ac:dyDescent="0.15">
      <c r="A19" s="7">
        <v>13</v>
      </c>
      <c r="B19" s="10">
        <v>129</v>
      </c>
      <c r="C19" s="10">
        <v>96</v>
      </c>
      <c r="D19" s="10">
        <f>SUM(B19:C19)</f>
        <v>225</v>
      </c>
      <c r="E19" s="3"/>
      <c r="F19" s="7">
        <v>43</v>
      </c>
      <c r="G19" s="10">
        <v>103</v>
      </c>
      <c r="H19" s="10">
        <v>125</v>
      </c>
      <c r="I19" s="10">
        <f>SUM(G19:H19)</f>
        <v>228</v>
      </c>
      <c r="J19" s="3"/>
      <c r="K19" s="7">
        <v>73</v>
      </c>
      <c r="L19" s="10">
        <v>197</v>
      </c>
      <c r="M19" s="10">
        <v>293</v>
      </c>
      <c r="N19" s="10">
        <f>SUM(L19:M19)</f>
        <v>490</v>
      </c>
      <c r="O19" s="3"/>
      <c r="P19" s="7">
        <v>103</v>
      </c>
      <c r="Q19" s="10">
        <v>0</v>
      </c>
      <c r="R19" s="10">
        <v>5</v>
      </c>
      <c r="S19" s="10">
        <f>SUM(Q19:R19)</f>
        <v>5</v>
      </c>
      <c r="U19" s="4" t="s">
        <v>18</v>
      </c>
      <c r="V19" s="15">
        <f>SUM(Q15,Q21,Q27,Q33,Q39)</f>
        <v>32</v>
      </c>
      <c r="W19" s="15">
        <f>SUM(R15,R21,R27,R33,R39)</f>
        <v>111</v>
      </c>
      <c r="X19" s="18">
        <f t="shared" si="0"/>
        <v>143</v>
      </c>
      <c r="Z19" s="4" t="s">
        <v>25</v>
      </c>
      <c r="AA19" s="10">
        <v>241</v>
      </c>
      <c r="AB19" s="10">
        <v>255</v>
      </c>
      <c r="AC19" s="10">
        <f>SUM(AA19:AB19)</f>
        <v>496</v>
      </c>
    </row>
    <row r="20" spans="1:29" ht="15" customHeight="1" x14ac:dyDescent="0.15">
      <c r="A20" s="7">
        <v>14</v>
      </c>
      <c r="B20" s="10">
        <v>121</v>
      </c>
      <c r="C20" s="10">
        <v>99</v>
      </c>
      <c r="D20" s="10">
        <f>SUM(B20:C20)</f>
        <v>220</v>
      </c>
      <c r="E20" s="3"/>
      <c r="F20" s="7">
        <v>44</v>
      </c>
      <c r="G20" s="10">
        <v>124</v>
      </c>
      <c r="H20" s="10">
        <v>129</v>
      </c>
      <c r="I20" s="10">
        <f>SUM(G20:H20)</f>
        <v>253</v>
      </c>
      <c r="J20" s="3"/>
      <c r="K20" s="7">
        <v>74</v>
      </c>
      <c r="L20" s="10">
        <v>231</v>
      </c>
      <c r="M20" s="10">
        <v>273</v>
      </c>
      <c r="N20" s="10">
        <f>SUM(L20:M20)</f>
        <v>504</v>
      </c>
      <c r="O20" s="3"/>
      <c r="P20" s="7">
        <v>104</v>
      </c>
      <c r="Q20" s="10">
        <v>0</v>
      </c>
      <c r="R20" s="10">
        <v>0</v>
      </c>
      <c r="S20" s="10">
        <f>SUM(Q20:R20)</f>
        <v>0</v>
      </c>
      <c r="U20" s="4" t="s">
        <v>19</v>
      </c>
      <c r="V20" s="15">
        <f>SUM(Q21,Q27,Q33,Q39)</f>
        <v>2</v>
      </c>
      <c r="W20" s="15">
        <f>SUM(R21,R27,R33,R39)</f>
        <v>19</v>
      </c>
      <c r="X20" s="18">
        <f t="shared" si="0"/>
        <v>21</v>
      </c>
      <c r="Z20" s="26" t="s">
        <v>26</v>
      </c>
      <c r="AA20" s="10">
        <v>1314</v>
      </c>
      <c r="AB20" s="10">
        <v>1185</v>
      </c>
      <c r="AC20" s="10">
        <f>SUM(AA20:AB20)</f>
        <v>2499</v>
      </c>
    </row>
    <row r="21" spans="1:29" ht="15" customHeight="1" x14ac:dyDescent="0.15">
      <c r="A21" s="7"/>
      <c r="B21" s="11">
        <f>SUM(B16:B20)</f>
        <v>556</v>
      </c>
      <c r="C21" s="11">
        <f>SUM(C16:C20)</f>
        <v>466</v>
      </c>
      <c r="D21" s="11">
        <f>SUM(D16:D20)</f>
        <v>1022</v>
      </c>
      <c r="E21" s="3"/>
      <c r="F21" s="7"/>
      <c r="G21" s="11">
        <f>SUM(G16:G20)</f>
        <v>512</v>
      </c>
      <c r="H21" s="11">
        <f>SUM(H16:H20)</f>
        <v>556</v>
      </c>
      <c r="I21" s="11">
        <f>SUM(I16:I20)</f>
        <v>1068</v>
      </c>
      <c r="J21" s="3"/>
      <c r="K21" s="7"/>
      <c r="L21" s="12">
        <f>SUM(L16:L20)</f>
        <v>1036</v>
      </c>
      <c r="M21" s="12">
        <f>SUM(M16:M20)</f>
        <v>1361</v>
      </c>
      <c r="N21" s="12">
        <f>SUM(N16:N20)</f>
        <v>2397</v>
      </c>
      <c r="O21" s="24"/>
      <c r="P21" s="7"/>
      <c r="Q21" s="11">
        <f>SUM(Q16:Q20)</f>
        <v>2</v>
      </c>
      <c r="R21" s="11">
        <f>SUM(R16:R20)</f>
        <v>17</v>
      </c>
      <c r="S21" s="11">
        <f>SUM(S16:S20)</f>
        <v>19</v>
      </c>
      <c r="Z21" s="4" t="s">
        <v>31</v>
      </c>
      <c r="AA21" s="10">
        <v>300</v>
      </c>
      <c r="AB21" s="10">
        <v>391</v>
      </c>
      <c r="AC21" s="10">
        <f>SUM(AA21:AB21)</f>
        <v>691</v>
      </c>
    </row>
    <row r="22" spans="1:29" ht="15" customHeight="1" x14ac:dyDescent="0.15">
      <c r="A22" s="7">
        <v>15</v>
      </c>
      <c r="B22" s="10">
        <v>118</v>
      </c>
      <c r="C22" s="10">
        <v>114</v>
      </c>
      <c r="D22" s="10">
        <f>SUM(B22:C22)</f>
        <v>232</v>
      </c>
      <c r="E22" s="3"/>
      <c r="F22" s="7">
        <v>45</v>
      </c>
      <c r="G22" s="10">
        <v>123</v>
      </c>
      <c r="H22" s="10">
        <v>109</v>
      </c>
      <c r="I22" s="10">
        <f>SUM(G22:H22)</f>
        <v>232</v>
      </c>
      <c r="J22" s="3"/>
      <c r="K22" s="7">
        <v>75</v>
      </c>
      <c r="L22" s="10">
        <v>215</v>
      </c>
      <c r="M22" s="10">
        <v>266</v>
      </c>
      <c r="N22" s="10">
        <f>SUM(L22:M22)</f>
        <v>481</v>
      </c>
      <c r="O22" s="3"/>
      <c r="P22" s="7">
        <v>105</v>
      </c>
      <c r="Q22" s="10">
        <v>0</v>
      </c>
      <c r="R22" s="10">
        <v>1</v>
      </c>
      <c r="S22" s="10">
        <f>SUM(Q22:R22)</f>
        <v>1</v>
      </c>
      <c r="U22" s="4" t="s">
        <v>0</v>
      </c>
      <c r="V22" s="5" t="s">
        <v>1</v>
      </c>
      <c r="W22" s="5" t="s">
        <v>2</v>
      </c>
      <c r="X22" s="5" t="s">
        <v>3</v>
      </c>
      <c r="Z22" s="4" t="s">
        <v>7</v>
      </c>
      <c r="AA22" s="10">
        <v>383</v>
      </c>
      <c r="AB22" s="10">
        <v>603</v>
      </c>
      <c r="AC22" s="10">
        <f>SUM(AA22:AB22)</f>
        <v>986</v>
      </c>
    </row>
    <row r="23" spans="1:29" ht="15" customHeight="1" x14ac:dyDescent="0.15">
      <c r="A23" s="7">
        <v>16</v>
      </c>
      <c r="B23" s="10">
        <v>144</v>
      </c>
      <c r="C23" s="10">
        <v>104</v>
      </c>
      <c r="D23" s="10">
        <f>SUM(B23:C23)</f>
        <v>248</v>
      </c>
      <c r="E23" s="3"/>
      <c r="F23" s="7">
        <v>46</v>
      </c>
      <c r="G23" s="10">
        <v>138</v>
      </c>
      <c r="H23" s="10">
        <v>166</v>
      </c>
      <c r="I23" s="10">
        <f>SUM(G23:H23)</f>
        <v>304</v>
      </c>
      <c r="J23" s="3"/>
      <c r="K23" s="7">
        <v>76</v>
      </c>
      <c r="L23" s="10">
        <v>208</v>
      </c>
      <c r="M23" s="10">
        <v>304</v>
      </c>
      <c r="N23" s="10">
        <f>SUM(L23:M23)</f>
        <v>512</v>
      </c>
      <c r="O23" s="3"/>
      <c r="P23" s="7">
        <v>106</v>
      </c>
      <c r="Q23" s="10">
        <v>0</v>
      </c>
      <c r="R23" s="10">
        <v>0</v>
      </c>
      <c r="S23" s="10">
        <f>SUM(Q23:R23)</f>
        <v>0</v>
      </c>
      <c r="U23" s="4" t="s">
        <v>4</v>
      </c>
      <c r="V23" s="19">
        <f>V4/$V$8*100</f>
        <v>10.861393265616252</v>
      </c>
      <c r="W23" s="19">
        <f>W4/$W$8*100</f>
        <v>8.8270349856271473</v>
      </c>
      <c r="X23" s="19">
        <f>X4/$X$8*100</f>
        <v>9.7773294478069186</v>
      </c>
      <c r="Z23" s="9" t="s">
        <v>24</v>
      </c>
      <c r="AA23" s="11">
        <f>SUM(AA19:AA22)</f>
        <v>2238</v>
      </c>
      <c r="AB23" s="11">
        <f>SUM(AB19:AB22)</f>
        <v>2434</v>
      </c>
      <c r="AC23" s="11">
        <f>SUM(AC19:AC22)</f>
        <v>4672</v>
      </c>
    </row>
    <row r="24" spans="1:29" ht="15" customHeight="1" x14ac:dyDescent="0.15">
      <c r="A24" s="7">
        <v>17</v>
      </c>
      <c r="B24" s="10">
        <v>128</v>
      </c>
      <c r="C24" s="10">
        <v>105</v>
      </c>
      <c r="D24" s="10">
        <f>SUM(B24:C24)</f>
        <v>233</v>
      </c>
      <c r="E24" s="3"/>
      <c r="F24" s="7">
        <v>47</v>
      </c>
      <c r="G24" s="10">
        <v>145</v>
      </c>
      <c r="H24" s="10">
        <v>139</v>
      </c>
      <c r="I24" s="10">
        <f>SUM(G24:H24)</f>
        <v>284</v>
      </c>
      <c r="J24" s="3"/>
      <c r="K24" s="7">
        <v>77</v>
      </c>
      <c r="L24" s="10">
        <v>223</v>
      </c>
      <c r="M24" s="10">
        <v>281</v>
      </c>
      <c r="N24" s="10">
        <f>SUM(L24:M24)</f>
        <v>504</v>
      </c>
      <c r="O24" s="3"/>
      <c r="P24" s="7">
        <v>107</v>
      </c>
      <c r="Q24" s="10">
        <v>0</v>
      </c>
      <c r="R24" s="10">
        <v>1</v>
      </c>
      <c r="S24" s="10">
        <f>SUM(Q24:R24)</f>
        <v>1</v>
      </c>
      <c r="U24" s="4" t="s">
        <v>5</v>
      </c>
      <c r="V24" s="19">
        <f>V5/$V$8*100</f>
        <v>56.410461489242579</v>
      </c>
      <c r="W24" s="19">
        <f>W5/$W$8*100</f>
        <v>47.970272733646496</v>
      </c>
      <c r="X24" s="19">
        <f>X5/$X$8*100</f>
        <v>51.912874542329824</v>
      </c>
      <c r="Z24" s="6" t="s">
        <v>30</v>
      </c>
    </row>
    <row r="25" spans="1:29" ht="15" customHeight="1" x14ac:dyDescent="0.15">
      <c r="A25" s="7">
        <v>18</v>
      </c>
      <c r="B25" s="10">
        <v>120</v>
      </c>
      <c r="C25" s="10">
        <v>112</v>
      </c>
      <c r="D25" s="10">
        <f>SUM(B25:C25)</f>
        <v>232</v>
      </c>
      <c r="E25" s="3"/>
      <c r="F25" s="7">
        <v>48</v>
      </c>
      <c r="G25" s="10">
        <v>176</v>
      </c>
      <c r="H25" s="10">
        <v>169</v>
      </c>
      <c r="I25" s="10">
        <f>SUM(G25:H25)</f>
        <v>345</v>
      </c>
      <c r="J25" s="3"/>
      <c r="K25" s="7">
        <v>78</v>
      </c>
      <c r="L25" s="10">
        <v>195</v>
      </c>
      <c r="M25" s="10">
        <v>271</v>
      </c>
      <c r="N25" s="10">
        <f>SUM(L25:M25)</f>
        <v>466</v>
      </c>
      <c r="O25" s="3"/>
      <c r="P25" s="7">
        <v>108</v>
      </c>
      <c r="Q25" s="10">
        <v>0</v>
      </c>
      <c r="R25" s="10">
        <v>0</v>
      </c>
      <c r="S25" s="10">
        <f>SUM(Q25:R25)</f>
        <v>0</v>
      </c>
      <c r="U25" s="8" t="s">
        <v>6</v>
      </c>
      <c r="V25" s="19">
        <f>V6/$V$8*100</f>
        <v>15.172358633927857</v>
      </c>
      <c r="W25" s="19">
        <f>W6/$W$8*100</f>
        <v>17.499824721306879</v>
      </c>
      <c r="X25" s="19">
        <f>X6/$X$8*100</f>
        <v>16.412613016513486</v>
      </c>
      <c r="Z25" s="4" t="s">
        <v>21</v>
      </c>
      <c r="AA25" s="5" t="s">
        <v>22</v>
      </c>
      <c r="AB25" s="5" t="s">
        <v>23</v>
      </c>
      <c r="AC25" s="5" t="s">
        <v>24</v>
      </c>
    </row>
    <row r="26" spans="1:29" ht="15" customHeight="1" x14ac:dyDescent="0.15">
      <c r="A26" s="7">
        <v>19</v>
      </c>
      <c r="B26" s="10">
        <v>123</v>
      </c>
      <c r="C26" s="10">
        <v>116</v>
      </c>
      <c r="D26" s="10">
        <f>SUM(B26:C26)</f>
        <v>239</v>
      </c>
      <c r="E26" s="3"/>
      <c r="F26" s="7">
        <v>49</v>
      </c>
      <c r="G26" s="10">
        <v>156</v>
      </c>
      <c r="H26" s="10">
        <v>169</v>
      </c>
      <c r="I26" s="10">
        <f>SUM(G26:H26)</f>
        <v>325</v>
      </c>
      <c r="J26" s="3"/>
      <c r="K26" s="7">
        <v>79</v>
      </c>
      <c r="L26" s="10">
        <v>187</v>
      </c>
      <c r="M26" s="10">
        <v>250</v>
      </c>
      <c r="N26" s="10">
        <f>SUM(L26:M26)</f>
        <v>437</v>
      </c>
      <c r="O26" s="3"/>
      <c r="P26" s="7">
        <v>109</v>
      </c>
      <c r="Q26" s="10">
        <v>0</v>
      </c>
      <c r="R26" s="10">
        <v>0</v>
      </c>
      <c r="S26" s="10">
        <f>SUM(Q26:R26)</f>
        <v>0</v>
      </c>
      <c r="U26" s="4" t="s">
        <v>7</v>
      </c>
      <c r="V26" s="19">
        <f>V7/$V$8*100</f>
        <v>17.555786611213307</v>
      </c>
      <c r="W26" s="19">
        <f>W7/$W$8*100</f>
        <v>25.702867559419477</v>
      </c>
      <c r="X26" s="19">
        <f>X7/$X$8*100</f>
        <v>21.897182993349773</v>
      </c>
      <c r="Z26" s="4" t="s">
        <v>25</v>
      </c>
      <c r="AA26" s="10">
        <v>138</v>
      </c>
      <c r="AB26" s="10">
        <v>109</v>
      </c>
      <c r="AC26" s="10">
        <f>SUM(AA26:AB26)</f>
        <v>247</v>
      </c>
    </row>
    <row r="27" spans="1:29" ht="15" customHeight="1" x14ac:dyDescent="0.15">
      <c r="A27" s="7"/>
      <c r="B27" s="11">
        <f>SUM(B22:B26)</f>
        <v>633</v>
      </c>
      <c r="C27" s="11">
        <f>SUM(C22:C26)</f>
        <v>551</v>
      </c>
      <c r="D27" s="11">
        <f>SUM(D22:D26)</f>
        <v>1184</v>
      </c>
      <c r="E27" s="3"/>
      <c r="F27" s="7"/>
      <c r="G27" s="11">
        <f>SUM(G22:G26)</f>
        <v>738</v>
      </c>
      <c r="H27" s="11">
        <f>SUM(H22:H26)</f>
        <v>752</v>
      </c>
      <c r="I27" s="11">
        <f>SUM(I22:I26)</f>
        <v>1490</v>
      </c>
      <c r="J27" s="3"/>
      <c r="K27" s="7"/>
      <c r="L27" s="11">
        <f>SUM(L22:L26)</f>
        <v>1028</v>
      </c>
      <c r="M27" s="11">
        <f>SUM(M22:M26)</f>
        <v>1372</v>
      </c>
      <c r="N27" s="11">
        <f>SUM(N22:N26)</f>
        <v>2400</v>
      </c>
      <c r="O27" s="3"/>
      <c r="P27" s="7"/>
      <c r="Q27" s="12">
        <f>SUM(Q22:Q26)</f>
        <v>0</v>
      </c>
      <c r="R27" s="12">
        <f>SUM(R22:R26)</f>
        <v>2</v>
      </c>
      <c r="S27" s="12">
        <f>SUM(S22:S26)</f>
        <v>2</v>
      </c>
      <c r="U27" s="17" t="s">
        <v>3</v>
      </c>
      <c r="V27" s="20">
        <f>SUM(V23:V26)</f>
        <v>100</v>
      </c>
      <c r="W27" s="20">
        <f>SUM(W23:W26)</f>
        <v>100</v>
      </c>
      <c r="X27" s="20">
        <f>SUM(X23:X26)</f>
        <v>100</v>
      </c>
      <c r="Z27" s="26" t="s">
        <v>26</v>
      </c>
      <c r="AA27" s="10">
        <v>734</v>
      </c>
      <c r="AB27" s="10">
        <v>660</v>
      </c>
      <c r="AC27" s="10">
        <f>SUM(AA27:AB27)</f>
        <v>1394</v>
      </c>
    </row>
    <row r="28" spans="1:29" ht="15" customHeight="1" x14ac:dyDescent="0.15">
      <c r="A28" s="7">
        <v>20</v>
      </c>
      <c r="B28" s="10">
        <v>103</v>
      </c>
      <c r="C28" s="10">
        <v>125</v>
      </c>
      <c r="D28" s="10">
        <f>SUM(B28:C28)</f>
        <v>228</v>
      </c>
      <c r="E28" s="3"/>
      <c r="F28" s="7">
        <v>50</v>
      </c>
      <c r="G28" s="10">
        <v>175</v>
      </c>
      <c r="H28" s="10">
        <v>159</v>
      </c>
      <c r="I28" s="10">
        <f>SUM(G28:H28)</f>
        <v>334</v>
      </c>
      <c r="J28" s="3"/>
      <c r="K28" s="7">
        <v>80</v>
      </c>
      <c r="L28" s="10">
        <v>176</v>
      </c>
      <c r="M28" s="10">
        <v>249</v>
      </c>
      <c r="N28" s="10">
        <f>SUM(L28:M28)</f>
        <v>425</v>
      </c>
      <c r="O28" s="3"/>
      <c r="P28" s="7">
        <v>110</v>
      </c>
      <c r="Q28" s="14">
        <v>0</v>
      </c>
      <c r="R28" s="14">
        <v>0</v>
      </c>
      <c r="S28" s="15">
        <f>SUM(Q28:R28)</f>
        <v>0</v>
      </c>
      <c r="U28" s="4" t="s">
        <v>8</v>
      </c>
      <c r="V28" s="19">
        <f t="shared" ref="V28:V39" si="1">V9/$V$8*100</f>
        <v>34.207790130368707</v>
      </c>
      <c r="W28" s="19">
        <f t="shared" ref="W28:W39" si="2">W9/$W$8*100</f>
        <v>29.608076842179067</v>
      </c>
      <c r="X28" s="19">
        <f t="shared" ref="X28:X39" si="3">X9/$X$8*100</f>
        <v>31.756706269147429</v>
      </c>
      <c r="Z28" s="4" t="s">
        <v>32</v>
      </c>
      <c r="AA28" s="10">
        <v>180</v>
      </c>
      <c r="AB28" s="10">
        <v>231</v>
      </c>
      <c r="AC28" s="10">
        <f>SUM(AA28:AB28)</f>
        <v>411</v>
      </c>
    </row>
    <row r="29" spans="1:29" ht="15" customHeight="1" x14ac:dyDescent="0.15">
      <c r="A29" s="7">
        <v>21</v>
      </c>
      <c r="B29" s="10">
        <v>103</v>
      </c>
      <c r="C29" s="10">
        <v>111</v>
      </c>
      <c r="D29" s="10">
        <f>SUM(B29:C29)</f>
        <v>214</v>
      </c>
      <c r="E29" s="3"/>
      <c r="F29" s="7">
        <v>51</v>
      </c>
      <c r="G29" s="10">
        <v>171</v>
      </c>
      <c r="H29" s="10">
        <v>191</v>
      </c>
      <c r="I29" s="10">
        <f>SUM(G29:H29)</f>
        <v>362</v>
      </c>
      <c r="J29" s="3"/>
      <c r="K29" s="7">
        <v>81</v>
      </c>
      <c r="L29" s="10">
        <v>151</v>
      </c>
      <c r="M29" s="10">
        <v>247</v>
      </c>
      <c r="N29" s="10">
        <f>SUM(L29:M29)</f>
        <v>398</v>
      </c>
      <c r="O29" s="3"/>
      <c r="P29" s="7">
        <v>111</v>
      </c>
      <c r="Q29" s="14">
        <v>0</v>
      </c>
      <c r="R29" s="14">
        <v>0</v>
      </c>
      <c r="S29" s="15">
        <f>SUM(Q29:R29)</f>
        <v>0</v>
      </c>
      <c r="U29" s="4" t="s">
        <v>9</v>
      </c>
      <c r="V29" s="19">
        <f t="shared" si="1"/>
        <v>66.935935375509885</v>
      </c>
      <c r="W29" s="19">
        <f t="shared" si="2"/>
        <v>72.810769122905413</v>
      </c>
      <c r="X29" s="19">
        <f t="shared" si="3"/>
        <v>70.066502279010692</v>
      </c>
      <c r="Z29" s="4" t="s">
        <v>7</v>
      </c>
      <c r="AA29" s="10">
        <v>253</v>
      </c>
      <c r="AB29" s="10">
        <v>395</v>
      </c>
      <c r="AC29" s="10">
        <f>SUM(AA29:AB29)</f>
        <v>648</v>
      </c>
    </row>
    <row r="30" spans="1:29" ht="15" customHeight="1" x14ac:dyDescent="0.15">
      <c r="A30" s="7">
        <v>22</v>
      </c>
      <c r="B30" s="10">
        <v>108</v>
      </c>
      <c r="C30" s="10">
        <v>125</v>
      </c>
      <c r="D30" s="10">
        <f>SUM(B30:C30)</f>
        <v>233</v>
      </c>
      <c r="E30" s="3"/>
      <c r="F30" s="7">
        <v>52</v>
      </c>
      <c r="G30" s="10">
        <v>202</v>
      </c>
      <c r="H30" s="10">
        <v>177</v>
      </c>
      <c r="I30" s="10">
        <f>SUM(G30:H30)</f>
        <v>379</v>
      </c>
      <c r="J30" s="3"/>
      <c r="K30" s="7">
        <v>82</v>
      </c>
      <c r="L30" s="10">
        <v>153</v>
      </c>
      <c r="M30" s="10">
        <v>264</v>
      </c>
      <c r="N30" s="10">
        <f>SUM(L30:M30)</f>
        <v>417</v>
      </c>
      <c r="O30" s="3"/>
      <c r="P30" s="7">
        <v>112</v>
      </c>
      <c r="Q30" s="14">
        <v>0</v>
      </c>
      <c r="R30" s="14">
        <v>0</v>
      </c>
      <c r="S30" s="15">
        <f>SUM(Q30:R30)</f>
        <v>0</v>
      </c>
      <c r="U30" s="4" t="s">
        <v>10</v>
      </c>
      <c r="V30" s="19">
        <f t="shared" si="1"/>
        <v>56.938334799648082</v>
      </c>
      <c r="W30" s="19">
        <f t="shared" si="2"/>
        <v>63.640187898759024</v>
      </c>
      <c r="X30" s="19">
        <f t="shared" si="3"/>
        <v>60.509601733542553</v>
      </c>
      <c r="Z30" s="9" t="s">
        <v>24</v>
      </c>
      <c r="AA30" s="11">
        <f>SUM(AA26:AA29)</f>
        <v>1305</v>
      </c>
      <c r="AB30" s="11">
        <f>SUM(AB26:AB29)</f>
        <v>1395</v>
      </c>
      <c r="AC30" s="11">
        <f>SUM(AC26:AC29)</f>
        <v>2700</v>
      </c>
    </row>
    <row r="31" spans="1:29" ht="15" customHeight="1" x14ac:dyDescent="0.15">
      <c r="A31" s="7">
        <v>23</v>
      </c>
      <c r="B31" s="10">
        <v>118</v>
      </c>
      <c r="C31" s="10">
        <v>99</v>
      </c>
      <c r="D31" s="10">
        <f>SUM(B31:C31)</f>
        <v>217</v>
      </c>
      <c r="E31" s="3"/>
      <c r="F31" s="7">
        <v>53</v>
      </c>
      <c r="G31" s="10">
        <v>183</v>
      </c>
      <c r="H31" s="10">
        <v>168</v>
      </c>
      <c r="I31" s="10">
        <f>SUM(G31:H31)</f>
        <v>351</v>
      </c>
      <c r="J31" s="3"/>
      <c r="K31" s="7">
        <v>83</v>
      </c>
      <c r="L31" s="10">
        <v>104</v>
      </c>
      <c r="M31" s="10">
        <v>213</v>
      </c>
      <c r="N31" s="10">
        <f>SUM(L31:M31)</f>
        <v>317</v>
      </c>
      <c r="O31" s="3"/>
      <c r="P31" s="7">
        <v>113</v>
      </c>
      <c r="Q31" s="14">
        <v>0</v>
      </c>
      <c r="R31" s="14">
        <v>0</v>
      </c>
      <c r="S31" s="15">
        <f>SUM(Q31:R31)</f>
        <v>0</v>
      </c>
      <c r="U31" s="4" t="s">
        <v>11</v>
      </c>
      <c r="V31" s="19">
        <f t="shared" si="1"/>
        <v>39.158601935535472</v>
      </c>
      <c r="W31" s="19">
        <f t="shared" si="2"/>
        <v>49.596859005819255</v>
      </c>
      <c r="X31" s="19">
        <f t="shared" si="3"/>
        <v>44.720914593140556</v>
      </c>
      <c r="Z31" s="6"/>
    </row>
    <row r="32" spans="1:29" ht="15" customHeight="1" x14ac:dyDescent="0.15">
      <c r="A32" s="7">
        <v>24</v>
      </c>
      <c r="B32" s="10">
        <v>96</v>
      </c>
      <c r="C32" s="10">
        <v>109</v>
      </c>
      <c r="D32" s="10">
        <f>SUM(B32:C32)</f>
        <v>205</v>
      </c>
      <c r="E32" s="3"/>
      <c r="F32" s="7">
        <v>54</v>
      </c>
      <c r="G32" s="10">
        <v>237</v>
      </c>
      <c r="H32" s="10">
        <v>183</v>
      </c>
      <c r="I32" s="10">
        <f>SUM(G32:H32)</f>
        <v>420</v>
      </c>
      <c r="J32" s="3"/>
      <c r="K32" s="7">
        <v>84</v>
      </c>
      <c r="L32" s="10">
        <v>99</v>
      </c>
      <c r="M32" s="10">
        <v>191</v>
      </c>
      <c r="N32" s="10">
        <f>SUM(L32:M32)</f>
        <v>290</v>
      </c>
      <c r="O32" s="3"/>
      <c r="P32" s="7">
        <v>114</v>
      </c>
      <c r="Q32" s="14">
        <v>0</v>
      </c>
      <c r="R32" s="14">
        <v>0</v>
      </c>
      <c r="S32" s="15">
        <f>SUM(Q32:R32)</f>
        <v>0</v>
      </c>
      <c r="U32" s="9" t="s">
        <v>12</v>
      </c>
      <c r="V32" s="20">
        <f t="shared" si="1"/>
        <v>32.728145245141164</v>
      </c>
      <c r="W32" s="20">
        <f t="shared" si="2"/>
        <v>43.20269228072636</v>
      </c>
      <c r="X32" s="20">
        <f t="shared" si="3"/>
        <v>38.309796009863263</v>
      </c>
      <c r="Z32" s="6"/>
      <c r="AA32" s="31"/>
      <c r="AB32" s="30"/>
      <c r="AC32" s="30"/>
    </row>
    <row r="33" spans="1:29" ht="15" customHeight="1" x14ac:dyDescent="0.15">
      <c r="A33" s="7"/>
      <c r="B33" s="11">
        <f>SUM(B28:B32)</f>
        <v>528</v>
      </c>
      <c r="C33" s="11">
        <f>SUM(C28:C32)</f>
        <v>569</v>
      </c>
      <c r="D33" s="11">
        <f>SUM(D28:D32)</f>
        <v>1097</v>
      </c>
      <c r="E33" s="3"/>
      <c r="F33" s="7"/>
      <c r="G33" s="11">
        <f>SUM(G28:G32)</f>
        <v>968</v>
      </c>
      <c r="H33" s="11">
        <f>SUM(H28:H32)</f>
        <v>878</v>
      </c>
      <c r="I33" s="11">
        <f>SUM(I28:I32)</f>
        <v>1846</v>
      </c>
      <c r="J33" s="3"/>
      <c r="K33" s="7"/>
      <c r="L33" s="11">
        <f>SUM(L28:L32)</f>
        <v>683</v>
      </c>
      <c r="M33" s="11">
        <f>SUM(M28:M32)</f>
        <v>1164</v>
      </c>
      <c r="N33" s="11">
        <f>SUM(N28:N32)</f>
        <v>1847</v>
      </c>
      <c r="O33" s="3"/>
      <c r="P33" s="7"/>
      <c r="Q33" s="16">
        <f>SUM(Q28:Q32)</f>
        <v>0</v>
      </c>
      <c r="R33" s="16">
        <f>SUM(R28:R32)</f>
        <v>0</v>
      </c>
      <c r="S33" s="16">
        <f>SUM(S28:S32)</f>
        <v>0</v>
      </c>
      <c r="U33" s="4" t="s">
        <v>13</v>
      </c>
      <c r="V33" s="19">
        <f t="shared" si="1"/>
        <v>25.841797968487562</v>
      </c>
      <c r="W33" s="19">
        <f t="shared" si="2"/>
        <v>35.245039612984648</v>
      </c>
      <c r="X33" s="19">
        <f t="shared" si="3"/>
        <v>30.852574161249347</v>
      </c>
      <c r="Z33" s="6" t="s">
        <v>3</v>
      </c>
    </row>
    <row r="34" spans="1:29" ht="15" customHeight="1" x14ac:dyDescent="0.15">
      <c r="A34" s="7">
        <v>25</v>
      </c>
      <c r="B34" s="10">
        <v>96</v>
      </c>
      <c r="C34" s="10">
        <v>95</v>
      </c>
      <c r="D34" s="10">
        <f>SUM(B34:C34)</f>
        <v>191</v>
      </c>
      <c r="E34" s="3"/>
      <c r="F34" s="7">
        <v>55</v>
      </c>
      <c r="G34" s="10">
        <v>209</v>
      </c>
      <c r="H34" s="10">
        <v>219</v>
      </c>
      <c r="I34" s="10">
        <f>SUM(G34:H34)</f>
        <v>428</v>
      </c>
      <c r="J34" s="3"/>
      <c r="K34" s="7">
        <v>85</v>
      </c>
      <c r="L34" s="10">
        <v>80</v>
      </c>
      <c r="M34" s="10">
        <v>173</v>
      </c>
      <c r="N34" s="10">
        <f>SUM(L34:M34)</f>
        <v>253</v>
      </c>
      <c r="O34" s="3"/>
      <c r="P34" s="7">
        <v>115</v>
      </c>
      <c r="Q34" s="14">
        <v>0</v>
      </c>
      <c r="R34" s="14">
        <v>0</v>
      </c>
      <c r="S34" s="14">
        <f>SUM(Q34:R34)</f>
        <v>0</v>
      </c>
      <c r="U34" s="4" t="s">
        <v>14</v>
      </c>
      <c r="V34" s="19">
        <f t="shared" si="1"/>
        <v>17.555786611213307</v>
      </c>
      <c r="W34" s="19">
        <f t="shared" si="2"/>
        <v>25.702867559419477</v>
      </c>
      <c r="X34" s="19">
        <f t="shared" si="3"/>
        <v>21.897182993349773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29" ht="15" customHeight="1" x14ac:dyDescent="0.15">
      <c r="A35" s="7">
        <v>26</v>
      </c>
      <c r="B35" s="10">
        <v>107</v>
      </c>
      <c r="C35" s="10">
        <v>84</v>
      </c>
      <c r="D35" s="10">
        <f>SUM(B35:C35)</f>
        <v>191</v>
      </c>
      <c r="E35" s="3"/>
      <c r="F35" s="7">
        <v>56</v>
      </c>
      <c r="G35" s="10">
        <v>256</v>
      </c>
      <c r="H35" s="10">
        <v>194</v>
      </c>
      <c r="I35" s="10">
        <f>SUM(G35:H35)</f>
        <v>450</v>
      </c>
      <c r="J35" s="3"/>
      <c r="K35" s="7">
        <v>86</v>
      </c>
      <c r="L35" s="10">
        <v>84</v>
      </c>
      <c r="M35" s="10">
        <v>162</v>
      </c>
      <c r="N35" s="10">
        <f>SUM(L35:M35)</f>
        <v>246</v>
      </c>
      <c r="O35" s="3"/>
      <c r="P35" s="7">
        <v>116</v>
      </c>
      <c r="Q35" s="14">
        <v>0</v>
      </c>
      <c r="R35" s="14">
        <v>0</v>
      </c>
      <c r="S35" s="14">
        <f>SUM(Q35:R35)</f>
        <v>0</v>
      </c>
      <c r="U35" s="4" t="s">
        <v>15</v>
      </c>
      <c r="V35" s="19">
        <f t="shared" si="1"/>
        <v>9.3337598976245708</v>
      </c>
      <c r="W35" s="19">
        <f t="shared" si="2"/>
        <v>16.083572880880599</v>
      </c>
      <c r="X35" s="19">
        <f t="shared" si="3"/>
        <v>12.930583576178734</v>
      </c>
      <c r="Z35" s="4" t="s">
        <v>25</v>
      </c>
      <c r="AA35" s="10">
        <f t="shared" ref="AA35:AB38" si="4">SUM(AA5,AA12,AA19,AA26)</f>
        <v>1358</v>
      </c>
      <c r="AB35" s="10">
        <f t="shared" si="4"/>
        <v>1259</v>
      </c>
      <c r="AC35" s="10">
        <f>SUM(AA35:AB35)</f>
        <v>2617</v>
      </c>
    </row>
    <row r="36" spans="1:29" ht="15" customHeight="1" x14ac:dyDescent="0.15">
      <c r="A36" s="7">
        <v>27</v>
      </c>
      <c r="B36" s="10">
        <v>116</v>
      </c>
      <c r="C36" s="10">
        <v>117</v>
      </c>
      <c r="D36" s="10">
        <f>SUM(B36:C36)</f>
        <v>233</v>
      </c>
      <c r="E36" s="3"/>
      <c r="F36" s="7">
        <v>57</v>
      </c>
      <c r="G36" s="10">
        <v>248</v>
      </c>
      <c r="H36" s="10">
        <v>217</v>
      </c>
      <c r="I36" s="10">
        <f>SUM(G36:H36)</f>
        <v>465</v>
      </c>
      <c r="J36" s="3"/>
      <c r="K36" s="7">
        <v>87</v>
      </c>
      <c r="L36" s="10">
        <v>78</v>
      </c>
      <c r="M36" s="10">
        <v>135</v>
      </c>
      <c r="N36" s="10">
        <f>SUM(L36:M36)</f>
        <v>213</v>
      </c>
      <c r="O36" s="3"/>
      <c r="P36" s="7">
        <v>117</v>
      </c>
      <c r="Q36" s="14">
        <v>0</v>
      </c>
      <c r="R36" s="14">
        <v>0</v>
      </c>
      <c r="S36" s="14">
        <f>SUM(Q36:R36)</f>
        <v>0</v>
      </c>
      <c r="U36" s="4" t="s">
        <v>16</v>
      </c>
      <c r="V36" s="19">
        <f t="shared" si="1"/>
        <v>3.8710709429736858</v>
      </c>
      <c r="W36" s="19">
        <f t="shared" si="2"/>
        <v>7.9225969291172964</v>
      </c>
      <c r="X36" s="19">
        <f t="shared" si="3"/>
        <v>6.0300381080475232</v>
      </c>
      <c r="Z36" s="26" t="s">
        <v>26</v>
      </c>
      <c r="AA36" s="10">
        <f t="shared" si="4"/>
        <v>7053</v>
      </c>
      <c r="AB36" s="10">
        <f t="shared" si="4"/>
        <v>6842</v>
      </c>
      <c r="AC36" s="13">
        <f>SUM(AA36:AB36)</f>
        <v>13895</v>
      </c>
    </row>
    <row r="37" spans="1:29" ht="15" customHeight="1" x14ac:dyDescent="0.15">
      <c r="A37" s="7">
        <v>28</v>
      </c>
      <c r="B37" s="10">
        <v>112</v>
      </c>
      <c r="C37" s="10">
        <v>94</v>
      </c>
      <c r="D37" s="10">
        <f>SUM(B37:C37)</f>
        <v>206</v>
      </c>
      <c r="E37" s="3"/>
      <c r="F37" s="7">
        <v>58</v>
      </c>
      <c r="G37" s="10">
        <v>282</v>
      </c>
      <c r="H37" s="10">
        <v>265</v>
      </c>
      <c r="I37" s="10">
        <f>SUM(G37:H37)</f>
        <v>547</v>
      </c>
      <c r="J37" s="3"/>
      <c r="K37" s="7">
        <v>88</v>
      </c>
      <c r="L37" s="10">
        <v>41</v>
      </c>
      <c r="M37" s="10">
        <v>106</v>
      </c>
      <c r="N37" s="10">
        <f>SUM(L37:M37)</f>
        <v>147</v>
      </c>
      <c r="O37" s="3"/>
      <c r="P37" s="7">
        <v>118</v>
      </c>
      <c r="Q37" s="14">
        <v>0</v>
      </c>
      <c r="R37" s="14">
        <v>0</v>
      </c>
      <c r="S37" s="14">
        <f>SUM(Q37:R37)</f>
        <v>0</v>
      </c>
      <c r="U37" s="4" t="s">
        <v>17</v>
      </c>
      <c r="V37" s="19">
        <f t="shared" si="1"/>
        <v>1.2397024714068623</v>
      </c>
      <c r="W37" s="19">
        <f t="shared" si="2"/>
        <v>3.1199607375727409</v>
      </c>
      <c r="X37" s="19">
        <f t="shared" si="3"/>
        <v>2.2416498542927594</v>
      </c>
      <c r="Z37" s="4" t="s">
        <v>31</v>
      </c>
      <c r="AA37" s="10">
        <f t="shared" si="4"/>
        <v>1897</v>
      </c>
      <c r="AB37" s="10">
        <f t="shared" si="4"/>
        <v>2496</v>
      </c>
      <c r="AC37" s="13">
        <f>SUM(AA37:AB37)</f>
        <v>4393</v>
      </c>
    </row>
    <row r="38" spans="1:29" ht="15" customHeight="1" x14ac:dyDescent="0.15">
      <c r="A38" s="7">
        <v>29</v>
      </c>
      <c r="B38" s="10">
        <v>117</v>
      </c>
      <c r="C38" s="10">
        <v>106</v>
      </c>
      <c r="D38" s="10">
        <f>SUM(B38:C38)</f>
        <v>223</v>
      </c>
      <c r="E38" s="3"/>
      <c r="F38" s="7">
        <v>59</v>
      </c>
      <c r="G38" s="10">
        <v>260</v>
      </c>
      <c r="H38" s="10">
        <v>230</v>
      </c>
      <c r="I38" s="10">
        <f>SUM(G38:H38)</f>
        <v>490</v>
      </c>
      <c r="J38" s="3"/>
      <c r="K38" s="7">
        <v>89</v>
      </c>
      <c r="L38" s="10">
        <v>46</v>
      </c>
      <c r="M38" s="10">
        <v>109</v>
      </c>
      <c r="N38" s="10">
        <f>SUM(L38:M38)</f>
        <v>155</v>
      </c>
      <c r="O38" s="3"/>
      <c r="P38" s="7">
        <v>119</v>
      </c>
      <c r="Q38" s="14">
        <v>0</v>
      </c>
      <c r="R38" s="14">
        <v>0</v>
      </c>
      <c r="S38" s="14">
        <f>SUM(Q38:R38)</f>
        <v>0</v>
      </c>
      <c r="U38" s="4" t="s">
        <v>18</v>
      </c>
      <c r="V38" s="19">
        <f t="shared" si="1"/>
        <v>0.25593857474206189</v>
      </c>
      <c r="W38" s="19">
        <f t="shared" si="2"/>
        <v>0.77823739746196452</v>
      </c>
      <c r="X38" s="19">
        <f t="shared" si="3"/>
        <v>0.53425988193977436</v>
      </c>
      <c r="Z38" s="4" t="s">
        <v>7</v>
      </c>
      <c r="AA38" s="10">
        <f t="shared" si="4"/>
        <v>2195</v>
      </c>
      <c r="AB38" s="10">
        <f t="shared" si="4"/>
        <v>3666</v>
      </c>
      <c r="AC38" s="13">
        <f>SUM(AA38:AB38)</f>
        <v>5861</v>
      </c>
    </row>
    <row r="39" spans="1:29" ht="15" customHeight="1" x14ac:dyDescent="0.15">
      <c r="A39" s="7"/>
      <c r="B39" s="11">
        <f>SUM(B34:B38)</f>
        <v>548</v>
      </c>
      <c r="C39" s="11">
        <f>SUM(C34:C38)</f>
        <v>496</v>
      </c>
      <c r="D39" s="11">
        <f>SUM(D34:D38)</f>
        <v>1044</v>
      </c>
      <c r="E39" s="3"/>
      <c r="F39" s="7"/>
      <c r="G39" s="11">
        <f>SUM(G34:G38)</f>
        <v>1255</v>
      </c>
      <c r="H39" s="11">
        <f>SUM(H34:H38)</f>
        <v>1125</v>
      </c>
      <c r="I39" s="11">
        <f>SUM(I34:I38)</f>
        <v>2380</v>
      </c>
      <c r="J39" s="3"/>
      <c r="K39" s="7"/>
      <c r="L39" s="11">
        <f>SUM(L34:L38)</f>
        <v>329</v>
      </c>
      <c r="M39" s="11">
        <f>SUM(M34:M38)</f>
        <v>685</v>
      </c>
      <c r="N39" s="11">
        <f>SUM(N34:N38)</f>
        <v>1014</v>
      </c>
      <c r="O39" s="3"/>
      <c r="P39" s="7"/>
      <c r="Q39" s="16">
        <f>SUM(Q34:Q38)</f>
        <v>0</v>
      </c>
      <c r="R39" s="16">
        <f>SUM(R34:R38)</f>
        <v>0</v>
      </c>
      <c r="S39" s="16">
        <f>SUM(S34:S38)</f>
        <v>0</v>
      </c>
      <c r="U39" s="4" t="s">
        <v>19</v>
      </c>
      <c r="V39" s="19">
        <f t="shared" si="1"/>
        <v>1.5996160921378868E-2</v>
      </c>
      <c r="W39" s="19">
        <f t="shared" si="2"/>
        <v>0.1332118067727687</v>
      </c>
      <c r="X39" s="19">
        <f t="shared" si="3"/>
        <v>7.8457744900246582E-2</v>
      </c>
      <c r="Z39" s="9" t="s">
        <v>24</v>
      </c>
      <c r="AA39" s="11">
        <f>SUM(AA35:AA38)</f>
        <v>12503</v>
      </c>
      <c r="AB39" s="11">
        <f>SUM(AB35:AB38)</f>
        <v>14263</v>
      </c>
      <c r="AC39" s="11">
        <f>SUM(AC35:AC38)</f>
        <v>26766</v>
      </c>
    </row>
    <row r="40" spans="1:29" x14ac:dyDescent="0.15">
      <c r="AA40" s="30"/>
      <c r="AB40" s="30"/>
      <c r="AC40" s="30"/>
    </row>
  </sheetData>
  <phoneticPr fontId="3"/>
  <printOptions horizontalCentered="1" verticalCentered="1"/>
  <pageMargins left="0.19685039370078741" right="0.19685039370078741" top="0.59055118110236227" bottom="0.39370078740157483" header="0.78740157480314965" footer="0.51181102362204722"/>
  <pageSetup paperSize="9" scale="78" orientation="landscape" r:id="rId1"/>
  <headerFooter alignWithMargins="0">
    <oddHeader>&amp;C&amp;"游ゴシック,標準"&amp;16大分県　竹田市（タケタシ）【442089】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0"/>
  <sheetViews>
    <sheetView showZeros="0" zoomScale="85" zoomScaleNormal="85" workbookViewId="0">
      <selection activeCell="F1" sqref="F1"/>
    </sheetView>
  </sheetViews>
  <sheetFormatPr defaultRowHeight="13.5" x14ac:dyDescent="0.15"/>
  <cols>
    <col min="1" max="1" width="6.25" bestFit="1" customWidth="1"/>
    <col min="2" max="4" width="7" customWidth="1"/>
    <col min="5" max="5" width="0.875" customWidth="1"/>
    <col min="6" max="6" width="6.25" bestFit="1" customWidth="1"/>
    <col min="7" max="9" width="7.625" bestFit="1" customWidth="1"/>
    <col min="10" max="10" width="0.875" customWidth="1"/>
    <col min="11" max="11" width="6.25" bestFit="1" customWidth="1"/>
    <col min="12" max="14" width="7" customWidth="1"/>
    <col min="15" max="15" width="0.875" customWidth="1"/>
    <col min="16" max="16" width="6.25" bestFit="1" customWidth="1"/>
    <col min="17" max="19" width="6.75" customWidth="1"/>
    <col min="20" max="20" width="0.875" customWidth="1"/>
    <col min="21" max="21" width="11" bestFit="1" customWidth="1"/>
    <col min="22" max="22" width="8" customWidth="1"/>
    <col min="23" max="24" width="8.625" bestFit="1" customWidth="1"/>
    <col min="25" max="25" width="2.625" customWidth="1"/>
    <col min="26" max="26" width="10" bestFit="1" customWidth="1"/>
    <col min="27" max="27" width="8.625" bestFit="1" customWidth="1"/>
    <col min="28" max="29" width="8" bestFit="1" customWidth="1"/>
  </cols>
  <sheetData>
    <row r="1" spans="1:29" ht="17.25" x14ac:dyDescent="0.2">
      <c r="A1" s="21" t="s">
        <v>20</v>
      </c>
    </row>
    <row r="2" spans="1:29" ht="13.5" customHeight="1" x14ac:dyDescent="0.15">
      <c r="X2" s="22" t="s">
        <v>40</v>
      </c>
    </row>
    <row r="3" spans="1:29" ht="1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5"/>
      <c r="F3" s="4" t="s">
        <v>0</v>
      </c>
      <c r="G3" s="5" t="s">
        <v>1</v>
      </c>
      <c r="H3" s="5" t="s">
        <v>2</v>
      </c>
      <c r="I3" s="5" t="s">
        <v>3</v>
      </c>
      <c r="J3" s="25"/>
      <c r="K3" s="4" t="s">
        <v>0</v>
      </c>
      <c r="L3" s="5" t="s">
        <v>1</v>
      </c>
      <c r="M3" s="5" t="s">
        <v>2</v>
      </c>
      <c r="N3" s="5" t="s">
        <v>3</v>
      </c>
      <c r="O3" s="25"/>
      <c r="P3" s="4" t="s">
        <v>0</v>
      </c>
      <c r="Q3" s="5" t="s">
        <v>1</v>
      </c>
      <c r="R3" s="5" t="s">
        <v>2</v>
      </c>
      <c r="S3" s="5" t="s">
        <v>3</v>
      </c>
      <c r="T3" s="6"/>
      <c r="U3" s="4" t="s">
        <v>0</v>
      </c>
      <c r="V3" s="5" t="s">
        <v>1</v>
      </c>
      <c r="W3" s="5" t="s">
        <v>2</v>
      </c>
      <c r="X3" s="5" t="s">
        <v>3</v>
      </c>
      <c r="Z3" s="6" t="s">
        <v>27</v>
      </c>
    </row>
    <row r="4" spans="1:29" ht="15" customHeight="1" x14ac:dyDescent="0.15">
      <c r="A4" s="7">
        <v>0</v>
      </c>
      <c r="B4" s="10">
        <v>84</v>
      </c>
      <c r="C4" s="10">
        <v>72</v>
      </c>
      <c r="D4" s="10">
        <f>SUM(B4:C4)</f>
        <v>156</v>
      </c>
      <c r="E4" s="3"/>
      <c r="F4" s="7">
        <v>30</v>
      </c>
      <c r="G4" s="10">
        <v>112</v>
      </c>
      <c r="H4" s="10">
        <v>89</v>
      </c>
      <c r="I4" s="10">
        <f>SUM(G4:H4)</f>
        <v>201</v>
      </c>
      <c r="J4" s="3"/>
      <c r="K4" s="7">
        <v>60</v>
      </c>
      <c r="L4" s="10">
        <v>254</v>
      </c>
      <c r="M4" s="10">
        <v>246</v>
      </c>
      <c r="N4" s="10">
        <f>SUM(L4:M4)</f>
        <v>500</v>
      </c>
      <c r="O4" s="3"/>
      <c r="P4" s="7">
        <v>90</v>
      </c>
      <c r="Q4" s="10">
        <v>37</v>
      </c>
      <c r="R4" s="10">
        <v>78</v>
      </c>
      <c r="S4" s="10">
        <f>SUM(Q4:R4)</f>
        <v>115</v>
      </c>
      <c r="U4" s="4" t="s">
        <v>4</v>
      </c>
      <c r="V4" s="15">
        <f>SUM(B9,B15,B21)</f>
        <v>1358</v>
      </c>
      <c r="W4" s="15">
        <f>SUM(C9,C15,C21)</f>
        <v>1247</v>
      </c>
      <c r="X4" s="15">
        <f>SUM(V4:W4)</f>
        <v>2605</v>
      </c>
      <c r="Z4" s="4" t="s">
        <v>21</v>
      </c>
      <c r="AA4" s="5" t="s">
        <v>22</v>
      </c>
      <c r="AB4" s="5" t="s">
        <v>23</v>
      </c>
      <c r="AC4" s="5" t="s">
        <v>24</v>
      </c>
    </row>
    <row r="5" spans="1:29" ht="15" customHeight="1" x14ac:dyDescent="0.15">
      <c r="A5" s="7">
        <v>1</v>
      </c>
      <c r="B5" s="10">
        <v>79</v>
      </c>
      <c r="C5" s="10">
        <v>80</v>
      </c>
      <c r="D5" s="10">
        <f>SUM(B5:C5)</f>
        <v>159</v>
      </c>
      <c r="E5" s="3"/>
      <c r="F5" s="7">
        <v>31</v>
      </c>
      <c r="G5" s="10">
        <v>117</v>
      </c>
      <c r="H5" s="10">
        <v>97</v>
      </c>
      <c r="I5" s="10">
        <f>SUM(G5:H5)</f>
        <v>214</v>
      </c>
      <c r="J5" s="3"/>
      <c r="K5" s="7">
        <v>61</v>
      </c>
      <c r="L5" s="10">
        <v>133</v>
      </c>
      <c r="M5" s="10">
        <v>128</v>
      </c>
      <c r="N5" s="10">
        <f>SUM(L5:M5)</f>
        <v>261</v>
      </c>
      <c r="O5" s="3"/>
      <c r="P5" s="7">
        <v>91</v>
      </c>
      <c r="Q5" s="10">
        <v>28</v>
      </c>
      <c r="R5" s="10">
        <v>87</v>
      </c>
      <c r="S5" s="10">
        <f>SUM(Q5:R5)</f>
        <v>115</v>
      </c>
      <c r="U5" s="4" t="s">
        <v>5</v>
      </c>
      <c r="V5" s="15">
        <f>SUM(B27,B33,B39,G9,G15,G21,G27,G33,G39,L9)</f>
        <v>7026</v>
      </c>
      <c r="W5" s="15">
        <f>SUM(C27,C33,C39,H9,H15,H21,H27,H33,H39,M9)</f>
        <v>6834</v>
      </c>
      <c r="X5" s="15">
        <f>SUM(V5:W5)</f>
        <v>13860</v>
      </c>
      <c r="Y5" s="2"/>
      <c r="Z5" s="4" t="s">
        <v>25</v>
      </c>
      <c r="AA5" s="10">
        <v>816</v>
      </c>
      <c r="AB5" s="10">
        <v>696</v>
      </c>
      <c r="AC5" s="10">
        <f>SUM(AA5:AB5)</f>
        <v>1512</v>
      </c>
    </row>
    <row r="6" spans="1:29" ht="15" customHeight="1" x14ac:dyDescent="0.15">
      <c r="A6" s="7">
        <v>2</v>
      </c>
      <c r="B6" s="10">
        <v>70</v>
      </c>
      <c r="C6" s="10">
        <v>52</v>
      </c>
      <c r="D6" s="10">
        <f>SUM(B6:C6)</f>
        <v>122</v>
      </c>
      <c r="E6" s="3"/>
      <c r="F6" s="7">
        <v>32</v>
      </c>
      <c r="G6" s="10">
        <v>111</v>
      </c>
      <c r="H6" s="10">
        <v>103</v>
      </c>
      <c r="I6" s="10">
        <f>SUM(G6:H6)</f>
        <v>214</v>
      </c>
      <c r="J6" s="3"/>
      <c r="K6" s="7">
        <v>62</v>
      </c>
      <c r="L6" s="10">
        <v>121</v>
      </c>
      <c r="M6" s="10">
        <v>143</v>
      </c>
      <c r="N6" s="10">
        <f>SUM(L6:M6)</f>
        <v>264</v>
      </c>
      <c r="O6" s="3"/>
      <c r="P6" s="7">
        <v>92</v>
      </c>
      <c r="Q6" s="10">
        <v>24</v>
      </c>
      <c r="R6" s="10">
        <v>71</v>
      </c>
      <c r="S6" s="10">
        <f>SUM(Q6:R6)</f>
        <v>95</v>
      </c>
      <c r="U6" s="8" t="s">
        <v>6</v>
      </c>
      <c r="V6" s="15">
        <f>SUM(L15,L21)</f>
        <v>1901</v>
      </c>
      <c r="W6" s="15">
        <f>SUM(M15,M21)</f>
        <v>2480</v>
      </c>
      <c r="X6" s="15">
        <f>SUM(V6:W6)</f>
        <v>4381</v>
      </c>
      <c r="Z6" s="26" t="s">
        <v>26</v>
      </c>
      <c r="AA6" s="33">
        <v>4061</v>
      </c>
      <c r="AB6" s="10">
        <v>4082</v>
      </c>
      <c r="AC6" s="10">
        <f>SUM(AA6:AB6)</f>
        <v>8143</v>
      </c>
    </row>
    <row r="7" spans="1:29" ht="15" customHeight="1" x14ac:dyDescent="0.15">
      <c r="A7" s="7">
        <v>3</v>
      </c>
      <c r="B7" s="10">
        <v>84</v>
      </c>
      <c r="C7" s="10">
        <v>70</v>
      </c>
      <c r="D7" s="10">
        <f>SUM(B7:C7)</f>
        <v>154</v>
      </c>
      <c r="E7" s="3"/>
      <c r="F7" s="7">
        <v>33</v>
      </c>
      <c r="G7" s="10">
        <v>112</v>
      </c>
      <c r="H7" s="10">
        <v>113</v>
      </c>
      <c r="I7" s="10">
        <f>SUM(G7:H7)</f>
        <v>225</v>
      </c>
      <c r="J7" s="3"/>
      <c r="K7" s="7">
        <v>63</v>
      </c>
      <c r="L7" s="10">
        <v>144</v>
      </c>
      <c r="M7" s="10">
        <v>189</v>
      </c>
      <c r="N7" s="10">
        <f>SUM(L7:M7)</f>
        <v>333</v>
      </c>
      <c r="O7" s="3"/>
      <c r="P7" s="7">
        <v>93</v>
      </c>
      <c r="Q7" s="10">
        <v>16</v>
      </c>
      <c r="R7" s="10">
        <v>53</v>
      </c>
      <c r="S7" s="10">
        <f>SUM(Q7:R7)</f>
        <v>69</v>
      </c>
      <c r="U7" s="4" t="s">
        <v>7</v>
      </c>
      <c r="V7" s="15">
        <f>SUM(L27,L33,L39,Q9,Q15,Q21,Q27,Q33,Q39)</f>
        <v>2192</v>
      </c>
      <c r="W7" s="15">
        <f>SUM(M27,M33,M39,R9,R15,R21,R27,R33,R39)</f>
        <v>3679</v>
      </c>
      <c r="X7" s="15">
        <f>SUM(V7:W7)</f>
        <v>5871</v>
      </c>
      <c r="Z7" s="4" t="s">
        <v>32</v>
      </c>
      <c r="AA7" s="10">
        <v>1181</v>
      </c>
      <c r="AB7" s="10">
        <v>1557</v>
      </c>
      <c r="AC7" s="10">
        <f>SUM(AA7:AB7)</f>
        <v>2738</v>
      </c>
    </row>
    <row r="8" spans="1:29" ht="15" customHeight="1" x14ac:dyDescent="0.15">
      <c r="A8" s="7">
        <v>4</v>
      </c>
      <c r="B8" s="10">
        <v>72</v>
      </c>
      <c r="C8" s="10">
        <v>82</v>
      </c>
      <c r="D8" s="10">
        <f>SUM(B8:C8)</f>
        <v>154</v>
      </c>
      <c r="E8" s="3"/>
      <c r="F8" s="7">
        <v>34</v>
      </c>
      <c r="G8" s="10">
        <v>105</v>
      </c>
      <c r="H8" s="10">
        <v>93</v>
      </c>
      <c r="I8" s="10">
        <f>SUM(G8:H8)</f>
        <v>198</v>
      </c>
      <c r="J8" s="3"/>
      <c r="K8" s="7">
        <v>64</v>
      </c>
      <c r="L8" s="10">
        <v>160</v>
      </c>
      <c r="M8" s="10">
        <v>210</v>
      </c>
      <c r="N8" s="10">
        <f>SUM(L8:M8)</f>
        <v>370</v>
      </c>
      <c r="O8" s="3"/>
      <c r="P8" s="7">
        <v>94</v>
      </c>
      <c r="Q8" s="10">
        <v>17</v>
      </c>
      <c r="R8" s="10">
        <v>46</v>
      </c>
      <c r="S8" s="10">
        <f>SUM(Q8:R8)</f>
        <v>63</v>
      </c>
      <c r="U8" s="17" t="s">
        <v>3</v>
      </c>
      <c r="V8" s="12">
        <f>SUM(V4:V7)</f>
        <v>12477</v>
      </c>
      <c r="W8" s="12">
        <f>SUM(W4:W7)</f>
        <v>14240</v>
      </c>
      <c r="X8" s="12">
        <f>SUM(X4:X7)</f>
        <v>26717</v>
      </c>
      <c r="Z8" s="4" t="s">
        <v>7</v>
      </c>
      <c r="AA8" s="10">
        <v>1286</v>
      </c>
      <c r="AB8" s="10">
        <v>2246</v>
      </c>
      <c r="AC8" s="10">
        <f>SUM(AA8:AB8)</f>
        <v>3532</v>
      </c>
    </row>
    <row r="9" spans="1:29" ht="15" customHeight="1" x14ac:dyDescent="0.15">
      <c r="A9" s="7"/>
      <c r="B9" s="11">
        <f>SUM(B4:B8)</f>
        <v>389</v>
      </c>
      <c r="C9" s="11">
        <f>SUM(C4:C8)</f>
        <v>356</v>
      </c>
      <c r="D9" s="11">
        <f>SUM(D4:D8)</f>
        <v>745</v>
      </c>
      <c r="E9" s="3"/>
      <c r="F9" s="7"/>
      <c r="G9" s="11">
        <f>SUM(G4:G8)</f>
        <v>557</v>
      </c>
      <c r="H9" s="11">
        <f>SUM(H4:H8)</f>
        <v>495</v>
      </c>
      <c r="I9" s="11">
        <f>SUM(I4:I8)</f>
        <v>1052</v>
      </c>
      <c r="J9" s="3"/>
      <c r="K9" s="7"/>
      <c r="L9" s="12">
        <f>SUM(L4:L8)</f>
        <v>812</v>
      </c>
      <c r="M9" s="12">
        <f>SUM(M4:M8)</f>
        <v>916</v>
      </c>
      <c r="N9" s="12">
        <f>SUM(N4:N8)</f>
        <v>1728</v>
      </c>
      <c r="O9" s="3"/>
      <c r="P9" s="7"/>
      <c r="Q9" s="11">
        <f>SUM(Q4:Q8)</f>
        <v>122</v>
      </c>
      <c r="R9" s="11">
        <f>SUM(R4:R8)</f>
        <v>335</v>
      </c>
      <c r="S9" s="11">
        <f>SUM(S4:S8)</f>
        <v>457</v>
      </c>
      <c r="U9" s="4" t="s">
        <v>8</v>
      </c>
      <c r="V9" s="15">
        <f>SUM(G21,G27,G33,G39,L9)</f>
        <v>4260</v>
      </c>
      <c r="W9" s="15">
        <f>SUM(H21,H27,H33,H39,M9)</f>
        <v>4214</v>
      </c>
      <c r="X9" s="18">
        <f t="shared" ref="X9:X20" si="0">SUM(V9:W9)</f>
        <v>8474</v>
      </c>
      <c r="Z9" s="9" t="s">
        <v>24</v>
      </c>
      <c r="AA9" s="11">
        <f>SUM(AA5:AA8)</f>
        <v>7344</v>
      </c>
      <c r="AB9" s="11">
        <f>SUM(AB5:AB8)</f>
        <v>8581</v>
      </c>
      <c r="AC9" s="11">
        <f>SUM(AC5:AC8)</f>
        <v>15925</v>
      </c>
    </row>
    <row r="10" spans="1:29" ht="15" customHeight="1" x14ac:dyDescent="0.15">
      <c r="A10" s="7">
        <v>5</v>
      </c>
      <c r="B10" s="10">
        <v>72</v>
      </c>
      <c r="C10" s="10">
        <v>85</v>
      </c>
      <c r="D10" s="10">
        <f>SUM(B10:C10)</f>
        <v>157</v>
      </c>
      <c r="E10" s="3"/>
      <c r="F10" s="7">
        <v>35</v>
      </c>
      <c r="G10" s="10">
        <v>107</v>
      </c>
      <c r="H10" s="10">
        <v>104</v>
      </c>
      <c r="I10" s="10">
        <f>SUM(G10:H10)</f>
        <v>211</v>
      </c>
      <c r="J10" s="3"/>
      <c r="K10" s="7">
        <v>65</v>
      </c>
      <c r="L10" s="10">
        <v>172</v>
      </c>
      <c r="M10" s="10">
        <v>235</v>
      </c>
      <c r="N10" s="10">
        <f>SUM(L10:M10)</f>
        <v>407</v>
      </c>
      <c r="O10" s="3"/>
      <c r="P10" s="7">
        <v>95</v>
      </c>
      <c r="Q10" s="10">
        <v>13</v>
      </c>
      <c r="R10" s="10">
        <v>35</v>
      </c>
      <c r="S10" s="10">
        <f>SUM(Q10:R10)</f>
        <v>48</v>
      </c>
      <c r="U10" s="4" t="s">
        <v>9</v>
      </c>
      <c r="V10" s="15">
        <f>SUM(G21,G27,G33,G39,L9,L15,L21,L27,L33,L39,Q9,Q15,Q21,Q27,Q33,Q39)</f>
        <v>8353</v>
      </c>
      <c r="W10" s="15">
        <f>SUM(H21,H27,H33,H39,M9,M15,M21,M27,M33,M39,R9,R15,R21,R27,R33,R39)</f>
        <v>10373</v>
      </c>
      <c r="X10" s="18">
        <f t="shared" si="0"/>
        <v>18726</v>
      </c>
      <c r="Z10" s="6" t="s">
        <v>28</v>
      </c>
    </row>
    <row r="11" spans="1:29" ht="15" customHeight="1" x14ac:dyDescent="0.15">
      <c r="A11" s="7">
        <v>6</v>
      </c>
      <c r="B11" s="10">
        <v>79</v>
      </c>
      <c r="C11" s="10">
        <v>85</v>
      </c>
      <c r="D11" s="10">
        <f>SUM(B11:C11)</f>
        <v>164</v>
      </c>
      <c r="E11" s="3"/>
      <c r="F11" s="7">
        <v>36</v>
      </c>
      <c r="G11" s="10">
        <v>105</v>
      </c>
      <c r="H11" s="10">
        <v>88</v>
      </c>
      <c r="I11" s="10">
        <f>SUM(G11:H11)</f>
        <v>193</v>
      </c>
      <c r="J11" s="3"/>
      <c r="K11" s="7">
        <v>66</v>
      </c>
      <c r="L11" s="10">
        <v>168</v>
      </c>
      <c r="M11" s="10">
        <v>224</v>
      </c>
      <c r="N11" s="10">
        <f>SUM(L11:M11)</f>
        <v>392</v>
      </c>
      <c r="O11" s="3"/>
      <c r="P11" s="7">
        <v>96</v>
      </c>
      <c r="Q11" s="10">
        <v>8</v>
      </c>
      <c r="R11" s="10">
        <v>20</v>
      </c>
      <c r="S11" s="10">
        <f>SUM(Q11:R11)</f>
        <v>28</v>
      </c>
      <c r="U11" s="4" t="s">
        <v>10</v>
      </c>
      <c r="V11" s="15">
        <f>SUM(,G33,G39,L9,L15,L21,L27,L33,L39,Q9,Q15,Q21,Q27,Q33,Q39)</f>
        <v>7110</v>
      </c>
      <c r="W11" s="15">
        <f>SUM(,H33,H39,M9,M15,M21,M27,M33,M39,R9,R15,R21,R27,R33,R39)</f>
        <v>9065</v>
      </c>
      <c r="X11" s="18">
        <f t="shared" si="0"/>
        <v>16175</v>
      </c>
      <c r="Z11" s="4" t="s">
        <v>21</v>
      </c>
      <c r="AA11" s="5" t="s">
        <v>22</v>
      </c>
      <c r="AB11" s="5" t="s">
        <v>23</v>
      </c>
      <c r="AC11" s="5" t="s">
        <v>24</v>
      </c>
    </row>
    <row r="12" spans="1:29" ht="15" customHeight="1" x14ac:dyDescent="0.15">
      <c r="A12" s="7">
        <v>7</v>
      </c>
      <c r="B12" s="10">
        <v>88</v>
      </c>
      <c r="C12" s="10">
        <v>88</v>
      </c>
      <c r="D12" s="10">
        <f>SUM(B12:C12)</f>
        <v>176</v>
      </c>
      <c r="E12" s="3"/>
      <c r="F12" s="7">
        <v>37</v>
      </c>
      <c r="G12" s="10">
        <v>104</v>
      </c>
      <c r="H12" s="10">
        <v>88</v>
      </c>
      <c r="I12" s="10">
        <f>SUM(G12:H12)</f>
        <v>192</v>
      </c>
      <c r="J12" s="3"/>
      <c r="K12" s="7">
        <v>67</v>
      </c>
      <c r="L12" s="10">
        <v>168</v>
      </c>
      <c r="M12" s="10">
        <v>225</v>
      </c>
      <c r="N12" s="10">
        <f>SUM(L12:M12)</f>
        <v>393</v>
      </c>
      <c r="O12" s="3"/>
      <c r="P12" s="7">
        <v>97</v>
      </c>
      <c r="Q12" s="10">
        <v>2</v>
      </c>
      <c r="R12" s="10">
        <v>18</v>
      </c>
      <c r="S12" s="10">
        <f>SUM(Q12:R12)</f>
        <v>20</v>
      </c>
      <c r="U12" s="4" t="s">
        <v>11</v>
      </c>
      <c r="V12" s="15">
        <f>SUM(L9,L15,L21,L27,L33,L39,Q9,Q15,Q21,Q27,Q33,Q39)</f>
        <v>4905</v>
      </c>
      <c r="W12" s="15">
        <f>SUM(M9,M15,M21,M27,M33,M39,R9,R15,R21,R27,R33,R39)</f>
        <v>7075</v>
      </c>
      <c r="X12" s="18">
        <f t="shared" si="0"/>
        <v>11980</v>
      </c>
      <c r="Z12" s="4" t="s">
        <v>25</v>
      </c>
      <c r="AA12" s="10">
        <v>163</v>
      </c>
      <c r="AB12" s="10">
        <v>190</v>
      </c>
      <c r="AC12" s="10">
        <f>SUM(AA12:AB12)</f>
        <v>353</v>
      </c>
    </row>
    <row r="13" spans="1:29" ht="15" customHeight="1" x14ac:dyDescent="0.15">
      <c r="A13" s="7">
        <v>8</v>
      </c>
      <c r="B13" s="10">
        <v>86</v>
      </c>
      <c r="C13" s="10">
        <v>96</v>
      </c>
      <c r="D13" s="10">
        <f>SUM(B13:C13)</f>
        <v>182</v>
      </c>
      <c r="E13" s="3"/>
      <c r="F13" s="7">
        <v>38</v>
      </c>
      <c r="G13" s="10">
        <v>103</v>
      </c>
      <c r="H13" s="10">
        <v>111</v>
      </c>
      <c r="I13" s="10">
        <f>SUM(G13:H13)</f>
        <v>214</v>
      </c>
      <c r="J13" s="3"/>
      <c r="K13" s="7">
        <v>68</v>
      </c>
      <c r="L13" s="10">
        <v>169</v>
      </c>
      <c r="M13" s="10">
        <v>223</v>
      </c>
      <c r="N13" s="10">
        <f>SUM(L13:M13)</f>
        <v>392</v>
      </c>
      <c r="O13" s="3"/>
      <c r="P13" s="7">
        <v>98</v>
      </c>
      <c r="Q13" s="10">
        <v>7</v>
      </c>
      <c r="R13" s="10">
        <v>10</v>
      </c>
      <c r="S13" s="10">
        <f>SUM(Q13:R13)</f>
        <v>17</v>
      </c>
      <c r="U13" s="9" t="s">
        <v>12</v>
      </c>
      <c r="V13" s="12">
        <f>SUM(L15,L21,L27,L33,L39,Q9,Q15,Q21,Q27,Q33,Q39)</f>
        <v>4093</v>
      </c>
      <c r="W13" s="12">
        <f>SUM(M15,M21,M27,M33,M39,R9,R15,R21,R27,R33,R39)</f>
        <v>6159</v>
      </c>
      <c r="X13" s="12">
        <f t="shared" si="0"/>
        <v>10252</v>
      </c>
      <c r="Z13" s="26" t="s">
        <v>26</v>
      </c>
      <c r="AA13" s="10">
        <v>925</v>
      </c>
      <c r="AB13" s="10">
        <v>907</v>
      </c>
      <c r="AC13" s="10">
        <f>SUM(AA13:AB13)</f>
        <v>1832</v>
      </c>
    </row>
    <row r="14" spans="1:29" ht="15" customHeight="1" x14ac:dyDescent="0.15">
      <c r="A14" s="7">
        <v>9</v>
      </c>
      <c r="B14" s="10">
        <v>83</v>
      </c>
      <c r="C14" s="10">
        <v>79</v>
      </c>
      <c r="D14" s="10">
        <f>SUM(B14:C14)</f>
        <v>162</v>
      </c>
      <c r="E14" s="3"/>
      <c r="F14" s="7">
        <v>39</v>
      </c>
      <c r="G14" s="10">
        <v>92</v>
      </c>
      <c r="H14" s="10">
        <v>112</v>
      </c>
      <c r="I14" s="10">
        <f>SUM(G14:H14)</f>
        <v>204</v>
      </c>
      <c r="J14" s="3"/>
      <c r="K14" s="7">
        <v>69</v>
      </c>
      <c r="L14" s="10">
        <v>176</v>
      </c>
      <c r="M14" s="10">
        <v>221</v>
      </c>
      <c r="N14" s="10">
        <f>SUM(L14:M14)</f>
        <v>397</v>
      </c>
      <c r="O14" s="3"/>
      <c r="P14" s="7">
        <v>99</v>
      </c>
      <c r="Q14" s="10">
        <v>2</v>
      </c>
      <c r="R14" s="10">
        <v>10</v>
      </c>
      <c r="S14" s="10">
        <f>SUM(Q14:R14)</f>
        <v>12</v>
      </c>
      <c r="U14" s="4" t="s">
        <v>13</v>
      </c>
      <c r="V14" s="15">
        <f>SUM(L21,L27,L33,L39,Q9,Q15,Q21,Q27,Q33,Q39)</f>
        <v>3240</v>
      </c>
      <c r="W14" s="15">
        <f>SUM(M21,M27,M33,M39,R9,R15,R21,R27,R33,R39)</f>
        <v>5031</v>
      </c>
      <c r="X14" s="18">
        <f t="shared" si="0"/>
        <v>8271</v>
      </c>
      <c r="Z14" s="4" t="s">
        <v>31</v>
      </c>
      <c r="AA14" s="10">
        <v>242</v>
      </c>
      <c r="AB14" s="10">
        <v>304</v>
      </c>
      <c r="AC14" s="10">
        <f>SUM(AA14:AB14)</f>
        <v>546</v>
      </c>
    </row>
    <row r="15" spans="1:29" ht="15" customHeight="1" x14ac:dyDescent="0.15">
      <c r="A15" s="7"/>
      <c r="B15" s="11">
        <f>SUM(B10:B14)</f>
        <v>408</v>
      </c>
      <c r="C15" s="11">
        <f>SUM(C10:C14)</f>
        <v>433</v>
      </c>
      <c r="D15" s="11">
        <f>SUM(D10:D14)</f>
        <v>841</v>
      </c>
      <c r="E15" s="3"/>
      <c r="F15" s="7"/>
      <c r="G15" s="11">
        <f>SUM(G10:G14)</f>
        <v>511</v>
      </c>
      <c r="H15" s="11">
        <f>SUM(H10:H14)</f>
        <v>503</v>
      </c>
      <c r="I15" s="11">
        <f>SUM(I10:I14)</f>
        <v>1014</v>
      </c>
      <c r="J15" s="3"/>
      <c r="K15" s="7"/>
      <c r="L15" s="11">
        <f>SUM(L10:L14)</f>
        <v>853</v>
      </c>
      <c r="M15" s="11">
        <f>SUM(M10:M14)</f>
        <v>1128</v>
      </c>
      <c r="N15" s="11">
        <f>SUM(N10:N14)</f>
        <v>1981</v>
      </c>
      <c r="O15" s="3"/>
      <c r="P15" s="7"/>
      <c r="Q15" s="11">
        <f>SUM(Q10:Q14)</f>
        <v>32</v>
      </c>
      <c r="R15" s="11">
        <f>SUM(R10:R14)</f>
        <v>93</v>
      </c>
      <c r="S15" s="11">
        <f>SUM(S10:S14)</f>
        <v>125</v>
      </c>
      <c r="U15" s="4" t="s">
        <v>14</v>
      </c>
      <c r="V15" s="15">
        <f>SUM(L27,L33,L39,Q9,Q15,Q21,Q27,Q33,Q39)</f>
        <v>2192</v>
      </c>
      <c r="W15" s="15">
        <f>SUM(M27,M33,M39,R9,R15,R21,R27,R33,R39)</f>
        <v>3679</v>
      </c>
      <c r="X15" s="18">
        <f t="shared" si="0"/>
        <v>5871</v>
      </c>
      <c r="Z15" s="4" t="s">
        <v>7</v>
      </c>
      <c r="AA15" s="10">
        <v>268</v>
      </c>
      <c r="AB15" s="10">
        <v>431</v>
      </c>
      <c r="AC15" s="10">
        <f>SUM(AA15:AB15)</f>
        <v>699</v>
      </c>
    </row>
    <row r="16" spans="1:29" ht="15" customHeight="1" x14ac:dyDescent="0.15">
      <c r="A16" s="7">
        <v>10</v>
      </c>
      <c r="B16" s="10">
        <v>114</v>
      </c>
      <c r="C16" s="10">
        <v>82</v>
      </c>
      <c r="D16" s="10">
        <f>SUM(B16:C16)</f>
        <v>196</v>
      </c>
      <c r="E16" s="3"/>
      <c r="F16" s="7">
        <v>40</v>
      </c>
      <c r="G16" s="10">
        <v>101</v>
      </c>
      <c r="H16" s="10">
        <v>127</v>
      </c>
      <c r="I16" s="10">
        <f>SUM(G16:H16)</f>
        <v>228</v>
      </c>
      <c r="J16" s="3"/>
      <c r="K16" s="7">
        <v>70</v>
      </c>
      <c r="L16" s="10">
        <v>234</v>
      </c>
      <c r="M16" s="10">
        <v>265</v>
      </c>
      <c r="N16" s="10">
        <f>SUM(L16:M16)</f>
        <v>499</v>
      </c>
      <c r="O16" s="3"/>
      <c r="P16" s="7">
        <v>100</v>
      </c>
      <c r="Q16" s="10">
        <v>2</v>
      </c>
      <c r="R16" s="10">
        <v>8</v>
      </c>
      <c r="S16" s="10">
        <f>SUM(Q16:R16)</f>
        <v>10</v>
      </c>
      <c r="U16" s="4" t="s">
        <v>15</v>
      </c>
      <c r="V16" s="15">
        <f>SUM(L33,L39,Q9,Q15,Q21,Q27,Q33,Q39)</f>
        <v>1161</v>
      </c>
      <c r="W16" s="15">
        <f>SUM(M33,M39,R9,R15,R21,R27,R33,R39)</f>
        <v>2291</v>
      </c>
      <c r="X16" s="18">
        <f t="shared" si="0"/>
        <v>3452</v>
      </c>
      <c r="Z16" s="9" t="s">
        <v>24</v>
      </c>
      <c r="AA16" s="11">
        <f>SUM(AA12:AA15)</f>
        <v>1598</v>
      </c>
      <c r="AB16" s="11">
        <f>SUM(AB12:AB15)</f>
        <v>1832</v>
      </c>
      <c r="AC16" s="11">
        <f>SUM(AC12:AC15)</f>
        <v>3430</v>
      </c>
    </row>
    <row r="17" spans="1:29" ht="15" customHeight="1" x14ac:dyDescent="0.15">
      <c r="A17" s="7">
        <v>11</v>
      </c>
      <c r="B17" s="10">
        <v>87</v>
      </c>
      <c r="C17" s="10">
        <v>97</v>
      </c>
      <c r="D17" s="10">
        <f>SUM(B17:C17)</f>
        <v>184</v>
      </c>
      <c r="E17" s="3"/>
      <c r="F17" s="7">
        <v>41</v>
      </c>
      <c r="G17" s="10">
        <v>84</v>
      </c>
      <c r="H17" s="10">
        <v>71</v>
      </c>
      <c r="I17" s="10">
        <f>SUM(G17:H17)</f>
        <v>155</v>
      </c>
      <c r="J17" s="3"/>
      <c r="K17" s="7">
        <v>71</v>
      </c>
      <c r="L17" s="10">
        <v>176</v>
      </c>
      <c r="M17" s="10">
        <v>255</v>
      </c>
      <c r="N17" s="10">
        <f>SUM(L17:M17)</f>
        <v>431</v>
      </c>
      <c r="O17" s="3"/>
      <c r="P17" s="7">
        <v>101</v>
      </c>
      <c r="Q17" s="10">
        <v>0</v>
      </c>
      <c r="R17" s="10">
        <v>2</v>
      </c>
      <c r="S17" s="10">
        <f>SUM(Q17:R17)</f>
        <v>2</v>
      </c>
      <c r="U17" s="4" t="s">
        <v>16</v>
      </c>
      <c r="V17" s="15">
        <f>SUM(L39,Q9,Q15,Q21,Q27,Q33,Q39)</f>
        <v>487</v>
      </c>
      <c r="W17" s="15">
        <f>SUM(M39,R9,R15,R21,R27,R33,R39)</f>
        <v>1134</v>
      </c>
      <c r="X17" s="18">
        <f t="shared" si="0"/>
        <v>1621</v>
      </c>
      <c r="Z17" s="6" t="s">
        <v>29</v>
      </c>
    </row>
    <row r="18" spans="1:29" ht="15" customHeight="1" x14ac:dyDescent="0.15">
      <c r="A18" s="7">
        <v>12</v>
      </c>
      <c r="B18" s="10">
        <v>102</v>
      </c>
      <c r="C18" s="10">
        <v>85</v>
      </c>
      <c r="D18" s="10">
        <f>SUM(B18:C18)</f>
        <v>187</v>
      </c>
      <c r="E18" s="3"/>
      <c r="F18" s="7">
        <v>42</v>
      </c>
      <c r="G18" s="10">
        <v>95</v>
      </c>
      <c r="H18" s="10">
        <v>101</v>
      </c>
      <c r="I18" s="10">
        <f>SUM(G18:H18)</f>
        <v>196</v>
      </c>
      <c r="J18" s="3"/>
      <c r="K18" s="7">
        <v>72</v>
      </c>
      <c r="L18" s="10">
        <v>209</v>
      </c>
      <c r="M18" s="10">
        <v>268</v>
      </c>
      <c r="N18" s="13">
        <f>SUM(L18:M18)</f>
        <v>477</v>
      </c>
      <c r="O18" s="3"/>
      <c r="P18" s="7">
        <v>102</v>
      </c>
      <c r="Q18" s="10">
        <v>0</v>
      </c>
      <c r="R18" s="10">
        <v>3</v>
      </c>
      <c r="S18" s="10">
        <f>SUM(Q18:R18)</f>
        <v>3</v>
      </c>
      <c r="U18" s="4" t="s">
        <v>17</v>
      </c>
      <c r="V18" s="15">
        <f>SUM(Q9,Q15,Q21,Q27,Q33,Q39)</f>
        <v>156</v>
      </c>
      <c r="W18" s="15">
        <f>SUM(R9,R15,R21,R27,R33,R39)</f>
        <v>447</v>
      </c>
      <c r="X18" s="18">
        <f t="shared" si="0"/>
        <v>603</v>
      </c>
      <c r="Z18" s="4" t="s">
        <v>21</v>
      </c>
      <c r="AA18" s="5" t="s">
        <v>22</v>
      </c>
      <c r="AB18" s="5" t="s">
        <v>23</v>
      </c>
      <c r="AC18" s="5" t="s">
        <v>24</v>
      </c>
    </row>
    <row r="19" spans="1:29" ht="15" customHeight="1" x14ac:dyDescent="0.15">
      <c r="A19" s="7">
        <v>13</v>
      </c>
      <c r="B19" s="10">
        <v>129</v>
      </c>
      <c r="C19" s="10">
        <v>100</v>
      </c>
      <c r="D19" s="10">
        <f>SUM(B19:C19)</f>
        <v>229</v>
      </c>
      <c r="E19" s="3"/>
      <c r="F19" s="7">
        <v>43</v>
      </c>
      <c r="G19" s="10">
        <v>106</v>
      </c>
      <c r="H19" s="10">
        <v>125</v>
      </c>
      <c r="I19" s="10">
        <f>SUM(G19:H19)</f>
        <v>231</v>
      </c>
      <c r="J19" s="3"/>
      <c r="K19" s="7">
        <v>73</v>
      </c>
      <c r="L19" s="10">
        <v>199</v>
      </c>
      <c r="M19" s="10">
        <v>299</v>
      </c>
      <c r="N19" s="10">
        <f>SUM(L19:M19)</f>
        <v>498</v>
      </c>
      <c r="O19" s="3"/>
      <c r="P19" s="7">
        <v>103</v>
      </c>
      <c r="Q19" s="10">
        <v>0</v>
      </c>
      <c r="R19" s="10">
        <v>3</v>
      </c>
      <c r="S19" s="10">
        <f>SUM(Q19:R19)</f>
        <v>3</v>
      </c>
      <c r="U19" s="4" t="s">
        <v>18</v>
      </c>
      <c r="V19" s="15">
        <f>SUM(Q15,Q21,Q27,Q33,Q39)</f>
        <v>34</v>
      </c>
      <c r="W19" s="15">
        <f>SUM(R15,R21,R27,R33,R39)</f>
        <v>112</v>
      </c>
      <c r="X19" s="18">
        <f t="shared" si="0"/>
        <v>146</v>
      </c>
      <c r="Z19" s="4" t="s">
        <v>25</v>
      </c>
      <c r="AA19" s="10">
        <v>241</v>
      </c>
      <c r="AB19" s="10">
        <v>253</v>
      </c>
      <c r="AC19" s="10">
        <f>SUM(AA19:AB19)</f>
        <v>494</v>
      </c>
    </row>
    <row r="20" spans="1:29" ht="15" customHeight="1" x14ac:dyDescent="0.15">
      <c r="A20" s="7">
        <v>14</v>
      </c>
      <c r="B20" s="10">
        <v>129</v>
      </c>
      <c r="C20" s="10">
        <v>94</v>
      </c>
      <c r="D20" s="10">
        <f>SUM(B20:C20)</f>
        <v>223</v>
      </c>
      <c r="E20" s="3"/>
      <c r="F20" s="7">
        <v>44</v>
      </c>
      <c r="G20" s="10">
        <v>118</v>
      </c>
      <c r="H20" s="10">
        <v>134</v>
      </c>
      <c r="I20" s="10">
        <f>SUM(G20:H20)</f>
        <v>252</v>
      </c>
      <c r="J20" s="3"/>
      <c r="K20" s="7">
        <v>74</v>
      </c>
      <c r="L20" s="10">
        <v>230</v>
      </c>
      <c r="M20" s="10">
        <v>265</v>
      </c>
      <c r="N20" s="10">
        <f>SUM(L20:M20)</f>
        <v>495</v>
      </c>
      <c r="O20" s="3"/>
      <c r="P20" s="7">
        <v>104</v>
      </c>
      <c r="Q20" s="10">
        <v>0</v>
      </c>
      <c r="R20" s="10">
        <v>1</v>
      </c>
      <c r="S20" s="10">
        <f>SUM(Q20:R20)</f>
        <v>1</v>
      </c>
      <c r="U20" s="4" t="s">
        <v>19</v>
      </c>
      <c r="V20" s="15">
        <f>SUM(Q21,Q27,Q33,Q39)</f>
        <v>2</v>
      </c>
      <c r="W20" s="15">
        <f>SUM(R21,R27,R33,R39)</f>
        <v>19</v>
      </c>
      <c r="X20" s="18">
        <f t="shared" si="0"/>
        <v>21</v>
      </c>
      <c r="Z20" s="26" t="s">
        <v>26</v>
      </c>
      <c r="AA20" s="10">
        <v>1308</v>
      </c>
      <c r="AB20" s="10">
        <v>1182</v>
      </c>
      <c r="AC20" s="10">
        <f>SUM(AA20:AB20)</f>
        <v>2490</v>
      </c>
    </row>
    <row r="21" spans="1:29" ht="15" customHeight="1" x14ac:dyDescent="0.15">
      <c r="A21" s="7"/>
      <c r="B21" s="11">
        <f>SUM(B16:B20)</f>
        <v>561</v>
      </c>
      <c r="C21" s="11">
        <f>SUM(C16:C20)</f>
        <v>458</v>
      </c>
      <c r="D21" s="11">
        <f>SUM(D16:D20)</f>
        <v>1019</v>
      </c>
      <c r="E21" s="3"/>
      <c r="F21" s="7"/>
      <c r="G21" s="11">
        <f>SUM(G16:G20)</f>
        <v>504</v>
      </c>
      <c r="H21" s="11">
        <f>SUM(H16:H20)</f>
        <v>558</v>
      </c>
      <c r="I21" s="11">
        <f>SUM(I16:I20)</f>
        <v>1062</v>
      </c>
      <c r="J21" s="3"/>
      <c r="K21" s="7"/>
      <c r="L21" s="12">
        <f>SUM(L16:L20)</f>
        <v>1048</v>
      </c>
      <c r="M21" s="12">
        <f>SUM(M16:M20)</f>
        <v>1352</v>
      </c>
      <c r="N21" s="12">
        <f>SUM(N16:N20)</f>
        <v>2400</v>
      </c>
      <c r="O21" s="24"/>
      <c r="P21" s="7"/>
      <c r="Q21" s="11">
        <f>SUM(Q16:Q20)</f>
        <v>2</v>
      </c>
      <c r="R21" s="11">
        <f>SUM(R16:R20)</f>
        <v>17</v>
      </c>
      <c r="S21" s="11">
        <f>SUM(S16:S20)</f>
        <v>19</v>
      </c>
      <c r="Z21" s="4" t="s">
        <v>31</v>
      </c>
      <c r="AA21" s="10">
        <v>302</v>
      </c>
      <c r="AB21" s="10">
        <v>390</v>
      </c>
      <c r="AC21" s="10">
        <f>SUM(AA21:AB21)</f>
        <v>692</v>
      </c>
    </row>
    <row r="22" spans="1:29" ht="15" customHeight="1" x14ac:dyDescent="0.15">
      <c r="A22" s="7">
        <v>15</v>
      </c>
      <c r="B22" s="10">
        <v>107</v>
      </c>
      <c r="C22" s="10">
        <v>113</v>
      </c>
      <c r="D22" s="10">
        <f>SUM(B22:C22)</f>
        <v>220</v>
      </c>
      <c r="E22" s="3"/>
      <c r="F22" s="7">
        <v>45</v>
      </c>
      <c r="G22" s="10">
        <v>123</v>
      </c>
      <c r="H22" s="10">
        <v>102</v>
      </c>
      <c r="I22" s="10">
        <f>SUM(G22:H22)</f>
        <v>225</v>
      </c>
      <c r="J22" s="3"/>
      <c r="K22" s="7">
        <v>75</v>
      </c>
      <c r="L22" s="10">
        <v>212</v>
      </c>
      <c r="M22" s="10">
        <v>265</v>
      </c>
      <c r="N22" s="10">
        <f>SUM(L22:M22)</f>
        <v>477</v>
      </c>
      <c r="O22" s="3"/>
      <c r="P22" s="7">
        <v>105</v>
      </c>
      <c r="Q22" s="10">
        <v>0</v>
      </c>
      <c r="R22" s="10">
        <v>1</v>
      </c>
      <c r="S22" s="10">
        <f>SUM(Q22:R22)</f>
        <v>1</v>
      </c>
      <c r="U22" s="4" t="s">
        <v>0</v>
      </c>
      <c r="V22" s="5" t="s">
        <v>1</v>
      </c>
      <c r="W22" s="5" t="s">
        <v>2</v>
      </c>
      <c r="X22" s="5" t="s">
        <v>3</v>
      </c>
      <c r="Z22" s="4" t="s">
        <v>7</v>
      </c>
      <c r="AA22" s="10">
        <v>382</v>
      </c>
      <c r="AB22" s="10">
        <v>604</v>
      </c>
      <c r="AC22" s="10">
        <f>SUM(AA22:AB22)</f>
        <v>986</v>
      </c>
    </row>
    <row r="23" spans="1:29" ht="15" customHeight="1" x14ac:dyDescent="0.15">
      <c r="A23" s="7">
        <v>16</v>
      </c>
      <c r="B23" s="10">
        <v>142</v>
      </c>
      <c r="C23" s="10">
        <v>109</v>
      </c>
      <c r="D23" s="10">
        <f>SUM(B23:C23)</f>
        <v>251</v>
      </c>
      <c r="E23" s="3"/>
      <c r="F23" s="7">
        <v>46</v>
      </c>
      <c r="G23" s="10">
        <v>139</v>
      </c>
      <c r="H23" s="10">
        <v>163</v>
      </c>
      <c r="I23" s="10">
        <f>SUM(G23:H23)</f>
        <v>302</v>
      </c>
      <c r="J23" s="3"/>
      <c r="K23" s="7">
        <v>76</v>
      </c>
      <c r="L23" s="10">
        <v>209</v>
      </c>
      <c r="M23" s="10">
        <v>320</v>
      </c>
      <c r="N23" s="10">
        <f>SUM(L23:M23)</f>
        <v>529</v>
      </c>
      <c r="O23" s="3"/>
      <c r="P23" s="7">
        <v>106</v>
      </c>
      <c r="Q23" s="10">
        <v>0</v>
      </c>
      <c r="R23" s="10">
        <v>0</v>
      </c>
      <c r="S23" s="10">
        <f>SUM(Q23:R23)</f>
        <v>0</v>
      </c>
      <c r="U23" s="4" t="s">
        <v>4</v>
      </c>
      <c r="V23" s="19">
        <f>V4/$V$8*100</f>
        <v>10.884026608960488</v>
      </c>
      <c r="W23" s="19">
        <f>W4/$W$8*100</f>
        <v>8.757022471910112</v>
      </c>
      <c r="X23" s="19">
        <f>X4/$X$8*100</f>
        <v>9.7503462215069057</v>
      </c>
      <c r="Z23" s="9" t="s">
        <v>24</v>
      </c>
      <c r="AA23" s="11">
        <f>SUM(AA19:AA22)</f>
        <v>2233</v>
      </c>
      <c r="AB23" s="11">
        <f>SUM(AB19:AB22)</f>
        <v>2429</v>
      </c>
      <c r="AC23" s="11">
        <f>SUM(AC19:AC22)</f>
        <v>4662</v>
      </c>
    </row>
    <row r="24" spans="1:29" ht="15" customHeight="1" x14ac:dyDescent="0.15">
      <c r="A24" s="7">
        <v>17</v>
      </c>
      <c r="B24" s="10">
        <v>137</v>
      </c>
      <c r="C24" s="10">
        <v>101</v>
      </c>
      <c r="D24" s="10">
        <f>SUM(B24:C24)</f>
        <v>238</v>
      </c>
      <c r="E24" s="3"/>
      <c r="F24" s="7">
        <v>47</v>
      </c>
      <c r="G24" s="10">
        <v>145</v>
      </c>
      <c r="H24" s="10">
        <v>142</v>
      </c>
      <c r="I24" s="10">
        <f>SUM(G24:H24)</f>
        <v>287</v>
      </c>
      <c r="J24" s="3"/>
      <c r="K24" s="7">
        <v>77</v>
      </c>
      <c r="L24" s="10">
        <v>219</v>
      </c>
      <c r="M24" s="10">
        <v>278</v>
      </c>
      <c r="N24" s="10">
        <f>SUM(L24:M24)</f>
        <v>497</v>
      </c>
      <c r="O24" s="3"/>
      <c r="P24" s="7">
        <v>107</v>
      </c>
      <c r="Q24" s="10">
        <v>0</v>
      </c>
      <c r="R24" s="10">
        <v>1</v>
      </c>
      <c r="S24" s="10">
        <f>SUM(Q24:R24)</f>
        <v>1</v>
      </c>
      <c r="U24" s="4" t="s">
        <v>5</v>
      </c>
      <c r="V24" s="19">
        <f>V5/$V$8*100</f>
        <v>56.311613368598223</v>
      </c>
      <c r="W24" s="19">
        <f>W5/$W$8*100</f>
        <v>47.991573033707866</v>
      </c>
      <c r="X24" s="19">
        <f>X5/$X$8*100</f>
        <v>51.877082007710449</v>
      </c>
      <c r="Z24" s="6" t="s">
        <v>30</v>
      </c>
    </row>
    <row r="25" spans="1:29" ht="15" customHeight="1" x14ac:dyDescent="0.15">
      <c r="A25" s="7">
        <v>18</v>
      </c>
      <c r="B25" s="10">
        <v>119</v>
      </c>
      <c r="C25" s="10">
        <v>112</v>
      </c>
      <c r="D25" s="10">
        <f>SUM(B25:C25)</f>
        <v>231</v>
      </c>
      <c r="E25" s="3"/>
      <c r="F25" s="7">
        <v>48</v>
      </c>
      <c r="G25" s="10">
        <v>165</v>
      </c>
      <c r="H25" s="10">
        <v>169</v>
      </c>
      <c r="I25" s="10">
        <f>SUM(G25:H25)</f>
        <v>334</v>
      </c>
      <c r="J25" s="3"/>
      <c r="K25" s="7">
        <v>78</v>
      </c>
      <c r="L25" s="10">
        <v>204</v>
      </c>
      <c r="M25" s="10">
        <v>272</v>
      </c>
      <c r="N25" s="10">
        <f>SUM(L25:M25)</f>
        <v>476</v>
      </c>
      <c r="O25" s="3"/>
      <c r="P25" s="7">
        <v>108</v>
      </c>
      <c r="Q25" s="10">
        <v>0</v>
      </c>
      <c r="R25" s="10">
        <v>0</v>
      </c>
      <c r="S25" s="10">
        <f>SUM(Q25:R25)</f>
        <v>0</v>
      </c>
      <c r="U25" s="8" t="s">
        <v>6</v>
      </c>
      <c r="V25" s="19">
        <f>V6/$V$8*100</f>
        <v>15.236034303117737</v>
      </c>
      <c r="W25" s="19">
        <f>W6/$W$8*100</f>
        <v>17.415730337078653</v>
      </c>
      <c r="X25" s="19">
        <f>X6/$X$8*100</f>
        <v>16.397799154096642</v>
      </c>
      <c r="Z25" s="4" t="s">
        <v>21</v>
      </c>
      <c r="AA25" s="5" t="s">
        <v>22</v>
      </c>
      <c r="AB25" s="5" t="s">
        <v>23</v>
      </c>
      <c r="AC25" s="5" t="s">
        <v>24</v>
      </c>
    </row>
    <row r="26" spans="1:29" ht="15" customHeight="1" x14ac:dyDescent="0.15">
      <c r="A26" s="7">
        <v>19</v>
      </c>
      <c r="B26" s="10">
        <v>116</v>
      </c>
      <c r="C26" s="10">
        <v>120</v>
      </c>
      <c r="D26" s="10">
        <f>SUM(B26:C26)</f>
        <v>236</v>
      </c>
      <c r="E26" s="3"/>
      <c r="F26" s="7">
        <v>49</v>
      </c>
      <c r="G26" s="10">
        <v>167</v>
      </c>
      <c r="H26" s="10">
        <v>174</v>
      </c>
      <c r="I26" s="10">
        <f>SUM(G26:H26)</f>
        <v>341</v>
      </c>
      <c r="J26" s="3"/>
      <c r="K26" s="7">
        <v>79</v>
      </c>
      <c r="L26" s="10">
        <v>187</v>
      </c>
      <c r="M26" s="10">
        <v>253</v>
      </c>
      <c r="N26" s="10">
        <f>SUM(L26:M26)</f>
        <v>440</v>
      </c>
      <c r="O26" s="3"/>
      <c r="P26" s="7">
        <v>109</v>
      </c>
      <c r="Q26" s="10">
        <v>0</v>
      </c>
      <c r="R26" s="10">
        <v>0</v>
      </c>
      <c r="S26" s="10">
        <f>SUM(Q26:R26)</f>
        <v>0</v>
      </c>
      <c r="U26" s="4" t="s">
        <v>7</v>
      </c>
      <c r="V26" s="19">
        <f>V7/$V$8*100</f>
        <v>17.568325719323553</v>
      </c>
      <c r="W26" s="19">
        <f>W7/$W$8*100</f>
        <v>25.835674157303373</v>
      </c>
      <c r="X26" s="19">
        <f>X7/$X$8*100</f>
        <v>21.974772616686007</v>
      </c>
      <c r="Z26" s="4" t="s">
        <v>25</v>
      </c>
      <c r="AA26" s="10">
        <v>138</v>
      </c>
      <c r="AB26" s="10">
        <v>108</v>
      </c>
      <c r="AC26" s="10">
        <f>SUM(AA26:AB26)</f>
        <v>246</v>
      </c>
    </row>
    <row r="27" spans="1:29" ht="15" customHeight="1" x14ac:dyDescent="0.15">
      <c r="A27" s="7"/>
      <c r="B27" s="11">
        <f>SUM(B22:B26)</f>
        <v>621</v>
      </c>
      <c r="C27" s="11">
        <f>SUM(C22:C26)</f>
        <v>555</v>
      </c>
      <c r="D27" s="11">
        <f>SUM(D22:D26)</f>
        <v>1176</v>
      </c>
      <c r="E27" s="3"/>
      <c r="F27" s="7"/>
      <c r="G27" s="11">
        <f>SUM(G22:G26)</f>
        <v>739</v>
      </c>
      <c r="H27" s="11">
        <f>SUM(H22:H26)</f>
        <v>750</v>
      </c>
      <c r="I27" s="11">
        <f>SUM(I22:I26)</f>
        <v>1489</v>
      </c>
      <c r="J27" s="3"/>
      <c r="K27" s="7"/>
      <c r="L27" s="11">
        <f>SUM(L22:L26)</f>
        <v>1031</v>
      </c>
      <c r="M27" s="11">
        <f>SUM(M22:M26)</f>
        <v>1388</v>
      </c>
      <c r="N27" s="11">
        <f>SUM(N22:N26)</f>
        <v>2419</v>
      </c>
      <c r="O27" s="3"/>
      <c r="P27" s="7"/>
      <c r="Q27" s="12">
        <f>SUM(Q22:Q26)</f>
        <v>0</v>
      </c>
      <c r="R27" s="12">
        <f>SUM(R22:R26)</f>
        <v>2</v>
      </c>
      <c r="S27" s="12">
        <f>SUM(S22:S26)</f>
        <v>2</v>
      </c>
      <c r="U27" s="17" t="s">
        <v>3</v>
      </c>
      <c r="V27" s="20">
        <f>SUM(V23:V26)</f>
        <v>100</v>
      </c>
      <c r="W27" s="20">
        <f>SUM(W23:W26)</f>
        <v>100</v>
      </c>
      <c r="X27" s="20">
        <f>SUM(X23:X26)</f>
        <v>100.00000000000001</v>
      </c>
      <c r="Z27" s="26" t="s">
        <v>26</v>
      </c>
      <c r="AA27" s="10">
        <v>732</v>
      </c>
      <c r="AB27" s="10">
        <v>663</v>
      </c>
      <c r="AC27" s="10">
        <f>SUM(AA27:AB27)</f>
        <v>1395</v>
      </c>
    </row>
    <row r="28" spans="1:29" ht="15" customHeight="1" x14ac:dyDescent="0.15">
      <c r="A28" s="7">
        <v>20</v>
      </c>
      <c r="B28" s="10">
        <v>108</v>
      </c>
      <c r="C28" s="10">
        <v>124</v>
      </c>
      <c r="D28" s="10">
        <f>SUM(B28:C28)</f>
        <v>232</v>
      </c>
      <c r="E28" s="3"/>
      <c r="F28" s="7">
        <v>50</v>
      </c>
      <c r="G28" s="10">
        <v>173</v>
      </c>
      <c r="H28" s="10">
        <v>152</v>
      </c>
      <c r="I28" s="10">
        <f>SUM(G28:H28)</f>
        <v>325</v>
      </c>
      <c r="J28" s="3"/>
      <c r="K28" s="7">
        <v>80</v>
      </c>
      <c r="L28" s="10">
        <v>172</v>
      </c>
      <c r="M28" s="10">
        <v>242</v>
      </c>
      <c r="N28" s="10">
        <f>SUM(L28:M28)</f>
        <v>414</v>
      </c>
      <c r="O28" s="3"/>
      <c r="P28" s="7">
        <v>110</v>
      </c>
      <c r="Q28" s="14">
        <v>0</v>
      </c>
      <c r="R28" s="14">
        <v>0</v>
      </c>
      <c r="S28" s="15">
        <f>SUM(Q28:R28)</f>
        <v>0</v>
      </c>
      <c r="U28" s="4" t="s">
        <v>8</v>
      </c>
      <c r="V28" s="19">
        <f t="shared" ref="V28:V39" si="1">V9/$V$8*100</f>
        <v>34.142822793940852</v>
      </c>
      <c r="W28" s="19">
        <f t="shared" ref="W28:W39" si="2">W9/$W$8*100</f>
        <v>29.592696629213481</v>
      </c>
      <c r="X28" s="19">
        <f t="shared" ref="X28:X39" si="3">X9/$X$8*100</f>
        <v>31.71763296777333</v>
      </c>
      <c r="Z28" s="4" t="s">
        <v>32</v>
      </c>
      <c r="AA28" s="10">
        <v>176</v>
      </c>
      <c r="AB28" s="10">
        <v>229</v>
      </c>
      <c r="AC28" s="10">
        <f>SUM(AA28:AB28)</f>
        <v>405</v>
      </c>
    </row>
    <row r="29" spans="1:29" ht="15" customHeight="1" x14ac:dyDescent="0.15">
      <c r="A29" s="7">
        <v>21</v>
      </c>
      <c r="B29" s="10">
        <v>99</v>
      </c>
      <c r="C29" s="10">
        <v>112</v>
      </c>
      <c r="D29" s="10">
        <f>SUM(B29:C29)</f>
        <v>211</v>
      </c>
      <c r="E29" s="3"/>
      <c r="F29" s="7">
        <v>51</v>
      </c>
      <c r="G29" s="10">
        <v>172</v>
      </c>
      <c r="H29" s="10">
        <v>185</v>
      </c>
      <c r="I29" s="10">
        <f>SUM(G29:H29)</f>
        <v>357</v>
      </c>
      <c r="J29" s="3"/>
      <c r="K29" s="7">
        <v>81</v>
      </c>
      <c r="L29" s="10">
        <v>143</v>
      </c>
      <c r="M29" s="10">
        <v>245</v>
      </c>
      <c r="N29" s="10">
        <f>SUM(L29:M29)</f>
        <v>388</v>
      </c>
      <c r="O29" s="3"/>
      <c r="P29" s="7">
        <v>111</v>
      </c>
      <c r="Q29" s="14">
        <v>0</v>
      </c>
      <c r="R29" s="14">
        <v>0</v>
      </c>
      <c r="S29" s="15">
        <f>SUM(Q29:R29)</f>
        <v>0</v>
      </c>
      <c r="U29" s="4" t="s">
        <v>9</v>
      </c>
      <c r="V29" s="19">
        <f t="shared" si="1"/>
        <v>66.947182816382139</v>
      </c>
      <c r="W29" s="19">
        <f t="shared" si="2"/>
        <v>72.844101123595507</v>
      </c>
      <c r="X29" s="19">
        <f t="shared" si="3"/>
        <v>70.090204738555968</v>
      </c>
      <c r="Z29" s="4" t="s">
        <v>7</v>
      </c>
      <c r="AA29" s="10">
        <v>256</v>
      </c>
      <c r="AB29" s="10">
        <v>398</v>
      </c>
      <c r="AC29" s="10">
        <f>SUM(AA29:AB29)</f>
        <v>654</v>
      </c>
    </row>
    <row r="30" spans="1:29" ht="15" customHeight="1" x14ac:dyDescent="0.15">
      <c r="A30" s="7">
        <v>22</v>
      </c>
      <c r="B30" s="10">
        <v>107</v>
      </c>
      <c r="C30" s="10">
        <v>124</v>
      </c>
      <c r="D30" s="10">
        <f>SUM(B30:C30)</f>
        <v>231</v>
      </c>
      <c r="E30" s="3"/>
      <c r="F30" s="7">
        <v>52</v>
      </c>
      <c r="G30" s="10">
        <v>191</v>
      </c>
      <c r="H30" s="10">
        <v>183</v>
      </c>
      <c r="I30" s="10">
        <f>SUM(G30:H30)</f>
        <v>374</v>
      </c>
      <c r="J30" s="3"/>
      <c r="K30" s="7">
        <v>82</v>
      </c>
      <c r="L30" s="10">
        <v>156</v>
      </c>
      <c r="M30" s="10">
        <v>271</v>
      </c>
      <c r="N30" s="10">
        <f>SUM(L30:M30)</f>
        <v>427</v>
      </c>
      <c r="O30" s="3"/>
      <c r="P30" s="7">
        <v>112</v>
      </c>
      <c r="Q30" s="14">
        <v>0</v>
      </c>
      <c r="R30" s="14">
        <v>0</v>
      </c>
      <c r="S30" s="15">
        <f>SUM(Q30:R30)</f>
        <v>0</v>
      </c>
      <c r="U30" s="4" t="s">
        <v>10</v>
      </c>
      <c r="V30" s="19">
        <f t="shared" si="1"/>
        <v>56.984852127915367</v>
      </c>
      <c r="W30" s="19">
        <f t="shared" si="2"/>
        <v>63.658707865168537</v>
      </c>
      <c r="X30" s="19">
        <f t="shared" si="3"/>
        <v>60.541977018377814</v>
      </c>
      <c r="Z30" s="9" t="s">
        <v>24</v>
      </c>
      <c r="AA30" s="11">
        <f>SUM(AA26:AA29)</f>
        <v>1302</v>
      </c>
      <c r="AB30" s="11">
        <f>SUM(AB26:AB29)</f>
        <v>1398</v>
      </c>
      <c r="AC30" s="11">
        <f>SUM(AC26:AC29)</f>
        <v>2700</v>
      </c>
    </row>
    <row r="31" spans="1:29" ht="15" customHeight="1" x14ac:dyDescent="0.15">
      <c r="A31" s="7">
        <v>23</v>
      </c>
      <c r="B31" s="10">
        <v>122</v>
      </c>
      <c r="C31" s="10">
        <v>101</v>
      </c>
      <c r="D31" s="10">
        <f>SUM(B31:C31)</f>
        <v>223</v>
      </c>
      <c r="E31" s="3"/>
      <c r="F31" s="7">
        <v>53</v>
      </c>
      <c r="G31" s="10">
        <v>192</v>
      </c>
      <c r="H31" s="10">
        <v>163</v>
      </c>
      <c r="I31" s="10">
        <f>SUM(G31:H31)</f>
        <v>355</v>
      </c>
      <c r="J31" s="3"/>
      <c r="K31" s="7">
        <v>83</v>
      </c>
      <c r="L31" s="10">
        <v>107</v>
      </c>
      <c r="M31" s="10">
        <v>202</v>
      </c>
      <c r="N31" s="10">
        <f>SUM(L31:M31)</f>
        <v>309</v>
      </c>
      <c r="O31" s="3"/>
      <c r="P31" s="7">
        <v>113</v>
      </c>
      <c r="Q31" s="14">
        <v>0</v>
      </c>
      <c r="R31" s="14">
        <v>0</v>
      </c>
      <c r="S31" s="15">
        <f>SUM(Q31:R31)</f>
        <v>0</v>
      </c>
      <c r="U31" s="4" t="s">
        <v>11</v>
      </c>
      <c r="V31" s="19">
        <f t="shared" si="1"/>
        <v>39.312334695840349</v>
      </c>
      <c r="W31" s="19">
        <f t="shared" si="2"/>
        <v>49.683988764044948</v>
      </c>
      <c r="X31" s="19">
        <f t="shared" si="3"/>
        <v>44.840363813302389</v>
      </c>
      <c r="Z31" s="6"/>
    </row>
    <row r="32" spans="1:29" ht="15" customHeight="1" x14ac:dyDescent="0.15">
      <c r="A32" s="7">
        <v>24</v>
      </c>
      <c r="B32" s="10">
        <v>100</v>
      </c>
      <c r="C32" s="10">
        <v>104</v>
      </c>
      <c r="D32" s="10">
        <f>SUM(B32:C32)</f>
        <v>204</v>
      </c>
      <c r="E32" s="3"/>
      <c r="F32" s="7">
        <v>54</v>
      </c>
      <c r="G32" s="10">
        <v>230</v>
      </c>
      <c r="H32" s="10">
        <v>188</v>
      </c>
      <c r="I32" s="10">
        <f>SUM(G32:H32)</f>
        <v>418</v>
      </c>
      <c r="J32" s="3"/>
      <c r="K32" s="7">
        <v>84</v>
      </c>
      <c r="L32" s="10">
        <v>96</v>
      </c>
      <c r="M32" s="10">
        <v>197</v>
      </c>
      <c r="N32" s="10">
        <f>SUM(L32:M32)</f>
        <v>293</v>
      </c>
      <c r="O32" s="3"/>
      <c r="P32" s="7">
        <v>114</v>
      </c>
      <c r="Q32" s="14">
        <v>0</v>
      </c>
      <c r="R32" s="14">
        <v>0</v>
      </c>
      <c r="S32" s="15">
        <f>SUM(Q32:R32)</f>
        <v>0</v>
      </c>
      <c r="U32" s="9" t="s">
        <v>12</v>
      </c>
      <c r="V32" s="20">
        <f t="shared" si="1"/>
        <v>32.804360022441294</v>
      </c>
      <c r="W32" s="20">
        <f t="shared" si="2"/>
        <v>43.251404494382022</v>
      </c>
      <c r="X32" s="20">
        <f t="shared" si="3"/>
        <v>38.372571770782649</v>
      </c>
      <c r="Z32" s="6"/>
      <c r="AA32" s="31"/>
      <c r="AB32" s="30"/>
      <c r="AC32" s="30"/>
    </row>
    <row r="33" spans="1:29" ht="15" customHeight="1" x14ac:dyDescent="0.15">
      <c r="A33" s="7"/>
      <c r="B33" s="11">
        <f>SUM(B28:B32)</f>
        <v>536</v>
      </c>
      <c r="C33" s="11">
        <f>SUM(C28:C32)</f>
        <v>565</v>
      </c>
      <c r="D33" s="11">
        <f>SUM(D28:D32)</f>
        <v>1101</v>
      </c>
      <c r="E33" s="3"/>
      <c r="F33" s="7"/>
      <c r="G33" s="11">
        <f>SUM(G28:G32)</f>
        <v>958</v>
      </c>
      <c r="H33" s="11">
        <f>SUM(H28:H32)</f>
        <v>871</v>
      </c>
      <c r="I33" s="11">
        <f>SUM(I28:I32)</f>
        <v>1829</v>
      </c>
      <c r="J33" s="3"/>
      <c r="K33" s="7"/>
      <c r="L33" s="11">
        <f>SUM(L28:L32)</f>
        <v>674</v>
      </c>
      <c r="M33" s="11">
        <f>SUM(M28:M32)</f>
        <v>1157</v>
      </c>
      <c r="N33" s="11">
        <f>SUM(N28:N32)</f>
        <v>1831</v>
      </c>
      <c r="O33" s="3"/>
      <c r="P33" s="7"/>
      <c r="Q33" s="16">
        <f>SUM(Q28:Q32)</f>
        <v>0</v>
      </c>
      <c r="R33" s="16">
        <f>SUM(R28:R32)</f>
        <v>0</v>
      </c>
      <c r="S33" s="16">
        <f>SUM(S28:S32)</f>
        <v>0</v>
      </c>
      <c r="U33" s="4" t="s">
        <v>13</v>
      </c>
      <c r="V33" s="19">
        <f t="shared" si="1"/>
        <v>25.967780716518398</v>
      </c>
      <c r="W33" s="19">
        <f t="shared" si="2"/>
        <v>35.330056179775283</v>
      </c>
      <c r="X33" s="19">
        <f t="shared" si="3"/>
        <v>30.957817120185648</v>
      </c>
      <c r="Z33" s="6" t="s">
        <v>3</v>
      </c>
    </row>
    <row r="34" spans="1:29" ht="15" customHeight="1" x14ac:dyDescent="0.15">
      <c r="A34" s="7">
        <v>25</v>
      </c>
      <c r="B34" s="10">
        <v>93</v>
      </c>
      <c r="C34" s="10">
        <v>97</v>
      </c>
      <c r="D34" s="10">
        <f>SUM(B34:C34)</f>
        <v>190</v>
      </c>
      <c r="E34" s="3"/>
      <c r="F34" s="7">
        <v>55</v>
      </c>
      <c r="G34" s="10">
        <v>215</v>
      </c>
      <c r="H34" s="10">
        <v>214</v>
      </c>
      <c r="I34" s="10">
        <f>SUM(G34:H34)</f>
        <v>429</v>
      </c>
      <c r="J34" s="3"/>
      <c r="K34" s="7">
        <v>85</v>
      </c>
      <c r="L34" s="10">
        <v>84</v>
      </c>
      <c r="M34" s="10">
        <v>174</v>
      </c>
      <c r="N34" s="10">
        <f>SUM(L34:M34)</f>
        <v>258</v>
      </c>
      <c r="O34" s="3"/>
      <c r="P34" s="7">
        <v>115</v>
      </c>
      <c r="Q34" s="14">
        <v>0</v>
      </c>
      <c r="R34" s="14">
        <v>0</v>
      </c>
      <c r="S34" s="14">
        <f>SUM(Q34:R34)</f>
        <v>0</v>
      </c>
      <c r="U34" s="4" t="s">
        <v>14</v>
      </c>
      <c r="V34" s="19">
        <f t="shared" si="1"/>
        <v>17.568325719323553</v>
      </c>
      <c r="W34" s="19">
        <f t="shared" si="2"/>
        <v>25.835674157303373</v>
      </c>
      <c r="X34" s="19">
        <f t="shared" si="3"/>
        <v>21.974772616686007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29" ht="15" customHeight="1" x14ac:dyDescent="0.15">
      <c r="A35" s="7">
        <v>26</v>
      </c>
      <c r="B35" s="10">
        <v>105</v>
      </c>
      <c r="C35" s="10">
        <v>85</v>
      </c>
      <c r="D35" s="10">
        <f>SUM(B35:C35)</f>
        <v>190</v>
      </c>
      <c r="E35" s="3"/>
      <c r="F35" s="7">
        <v>56</v>
      </c>
      <c r="G35" s="10">
        <v>249</v>
      </c>
      <c r="H35" s="10">
        <v>193</v>
      </c>
      <c r="I35" s="10">
        <f>SUM(G35:H35)</f>
        <v>442</v>
      </c>
      <c r="J35" s="3"/>
      <c r="K35" s="7">
        <v>86</v>
      </c>
      <c r="L35" s="10">
        <v>79</v>
      </c>
      <c r="M35" s="10">
        <v>165</v>
      </c>
      <c r="N35" s="10">
        <f>SUM(L35:M35)</f>
        <v>244</v>
      </c>
      <c r="O35" s="3"/>
      <c r="P35" s="7">
        <v>116</v>
      </c>
      <c r="Q35" s="14">
        <v>0</v>
      </c>
      <c r="R35" s="14">
        <v>0</v>
      </c>
      <c r="S35" s="14">
        <f>SUM(Q35:R35)</f>
        <v>0</v>
      </c>
      <c r="U35" s="4" t="s">
        <v>15</v>
      </c>
      <c r="V35" s="19">
        <f t="shared" si="1"/>
        <v>9.3051214234190915</v>
      </c>
      <c r="W35" s="19">
        <f t="shared" si="2"/>
        <v>16.088483146067414</v>
      </c>
      <c r="X35" s="19">
        <f t="shared" si="3"/>
        <v>12.920612344200322</v>
      </c>
      <c r="Z35" s="4" t="s">
        <v>25</v>
      </c>
      <c r="AA35" s="10">
        <f t="shared" ref="AA35:AB38" si="4">SUM(AA5,AA12,AA19,AA26)</f>
        <v>1358</v>
      </c>
      <c r="AB35" s="10">
        <f t="shared" si="4"/>
        <v>1247</v>
      </c>
      <c r="AC35" s="10">
        <f>SUM(AA35:AB35)</f>
        <v>2605</v>
      </c>
    </row>
    <row r="36" spans="1:29" ht="15" customHeight="1" x14ac:dyDescent="0.15">
      <c r="A36" s="7">
        <v>27</v>
      </c>
      <c r="B36" s="10">
        <v>111</v>
      </c>
      <c r="C36" s="10">
        <v>117</v>
      </c>
      <c r="D36" s="10">
        <f>SUM(B36:C36)</f>
        <v>228</v>
      </c>
      <c r="E36" s="3"/>
      <c r="F36" s="7">
        <v>57</v>
      </c>
      <c r="G36" s="10">
        <v>244</v>
      </c>
      <c r="H36" s="10">
        <v>215</v>
      </c>
      <c r="I36" s="10">
        <f>SUM(G36:H36)</f>
        <v>459</v>
      </c>
      <c r="J36" s="3"/>
      <c r="K36" s="7">
        <v>87</v>
      </c>
      <c r="L36" s="10">
        <v>77</v>
      </c>
      <c r="M36" s="10">
        <v>137</v>
      </c>
      <c r="N36" s="10">
        <f>SUM(L36:M36)</f>
        <v>214</v>
      </c>
      <c r="O36" s="3"/>
      <c r="P36" s="7">
        <v>117</v>
      </c>
      <c r="Q36" s="14">
        <v>0</v>
      </c>
      <c r="R36" s="14">
        <v>0</v>
      </c>
      <c r="S36" s="14">
        <f>SUM(Q36:R36)</f>
        <v>0</v>
      </c>
      <c r="U36" s="4" t="s">
        <v>16</v>
      </c>
      <c r="V36" s="19">
        <f t="shared" si="1"/>
        <v>3.903181854612487</v>
      </c>
      <c r="W36" s="19">
        <f t="shared" si="2"/>
        <v>7.9634831460674151</v>
      </c>
      <c r="X36" s="19">
        <f t="shared" si="3"/>
        <v>6.0672979750720515</v>
      </c>
      <c r="Z36" s="26" t="s">
        <v>26</v>
      </c>
      <c r="AA36" s="10">
        <f t="shared" si="4"/>
        <v>7026</v>
      </c>
      <c r="AB36" s="10">
        <f t="shared" si="4"/>
        <v>6834</v>
      </c>
      <c r="AC36" s="13">
        <f>SUM(AA36:AB36)</f>
        <v>13860</v>
      </c>
    </row>
    <row r="37" spans="1:29" ht="15" customHeight="1" x14ac:dyDescent="0.15">
      <c r="A37" s="7">
        <v>28</v>
      </c>
      <c r="B37" s="10">
        <v>113</v>
      </c>
      <c r="C37" s="10">
        <v>98</v>
      </c>
      <c r="D37" s="10">
        <f>SUM(B37:C37)</f>
        <v>211</v>
      </c>
      <c r="E37" s="3"/>
      <c r="F37" s="7">
        <v>58</v>
      </c>
      <c r="G37" s="10">
        <v>272</v>
      </c>
      <c r="H37" s="10">
        <v>272</v>
      </c>
      <c r="I37" s="10">
        <f>SUM(G37:H37)</f>
        <v>544</v>
      </c>
      <c r="J37" s="3"/>
      <c r="K37" s="7">
        <v>88</v>
      </c>
      <c r="L37" s="10">
        <v>44</v>
      </c>
      <c r="M37" s="10">
        <v>108</v>
      </c>
      <c r="N37" s="10">
        <f>SUM(L37:M37)</f>
        <v>152</v>
      </c>
      <c r="O37" s="3"/>
      <c r="P37" s="7">
        <v>118</v>
      </c>
      <c r="Q37" s="14">
        <v>0</v>
      </c>
      <c r="R37" s="14">
        <v>0</v>
      </c>
      <c r="S37" s="14">
        <f>SUM(Q37:R37)</f>
        <v>0</v>
      </c>
      <c r="U37" s="4" t="s">
        <v>17</v>
      </c>
      <c r="V37" s="19">
        <f t="shared" si="1"/>
        <v>1.2503005530175522</v>
      </c>
      <c r="W37" s="19">
        <f t="shared" si="2"/>
        <v>3.1390449438202248</v>
      </c>
      <c r="X37" s="19">
        <f t="shared" si="3"/>
        <v>2.2569899315042856</v>
      </c>
      <c r="Z37" s="4" t="s">
        <v>31</v>
      </c>
      <c r="AA37" s="10">
        <f t="shared" si="4"/>
        <v>1901</v>
      </c>
      <c r="AB37" s="10">
        <f t="shared" si="4"/>
        <v>2480</v>
      </c>
      <c r="AC37" s="13">
        <f>SUM(AA37:AB37)</f>
        <v>4381</v>
      </c>
    </row>
    <row r="38" spans="1:29" ht="15" customHeight="1" x14ac:dyDescent="0.15">
      <c r="A38" s="7">
        <v>29</v>
      </c>
      <c r="B38" s="33">
        <v>119</v>
      </c>
      <c r="C38" s="10">
        <v>105</v>
      </c>
      <c r="D38" s="10">
        <f>SUM(B38:C38)</f>
        <v>224</v>
      </c>
      <c r="E38" s="3"/>
      <c r="F38" s="7">
        <v>59</v>
      </c>
      <c r="G38" s="10">
        <v>267</v>
      </c>
      <c r="H38" s="10">
        <v>225</v>
      </c>
      <c r="I38" s="10">
        <f>SUM(G38:H38)</f>
        <v>492</v>
      </c>
      <c r="J38" s="3"/>
      <c r="K38" s="7">
        <v>89</v>
      </c>
      <c r="L38" s="10">
        <v>47</v>
      </c>
      <c r="M38" s="10">
        <v>103</v>
      </c>
      <c r="N38" s="10">
        <f>SUM(L38:M38)</f>
        <v>150</v>
      </c>
      <c r="O38" s="3"/>
      <c r="P38" s="7">
        <v>119</v>
      </c>
      <c r="Q38" s="14">
        <v>0</v>
      </c>
      <c r="R38" s="14">
        <v>0</v>
      </c>
      <c r="S38" s="14">
        <f>SUM(Q38:R38)</f>
        <v>0</v>
      </c>
      <c r="U38" s="4" t="s">
        <v>18</v>
      </c>
      <c r="V38" s="19">
        <f t="shared" si="1"/>
        <v>0.27250140258074862</v>
      </c>
      <c r="W38" s="19">
        <f t="shared" si="2"/>
        <v>0.7865168539325843</v>
      </c>
      <c r="X38" s="19">
        <f t="shared" si="3"/>
        <v>0.54646854062956174</v>
      </c>
      <c r="Z38" s="4" t="s">
        <v>7</v>
      </c>
      <c r="AA38" s="10">
        <f t="shared" si="4"/>
        <v>2192</v>
      </c>
      <c r="AB38" s="10">
        <f t="shared" si="4"/>
        <v>3679</v>
      </c>
      <c r="AC38" s="13">
        <f>SUM(AA38:AB38)</f>
        <v>5871</v>
      </c>
    </row>
    <row r="39" spans="1:29" ht="15" customHeight="1" x14ac:dyDescent="0.15">
      <c r="A39" s="7"/>
      <c r="B39" s="11">
        <f>SUM(B34:B38)</f>
        <v>541</v>
      </c>
      <c r="C39" s="11">
        <f>SUM(C34:C38)</f>
        <v>502</v>
      </c>
      <c r="D39" s="11">
        <f>SUM(D34:D38)</f>
        <v>1043</v>
      </c>
      <c r="E39" s="3"/>
      <c r="F39" s="7"/>
      <c r="G39" s="11">
        <f>SUM(G34:G38)</f>
        <v>1247</v>
      </c>
      <c r="H39" s="11">
        <f>SUM(H34:H38)</f>
        <v>1119</v>
      </c>
      <c r="I39" s="11">
        <f>SUM(I34:I38)</f>
        <v>2366</v>
      </c>
      <c r="J39" s="3"/>
      <c r="K39" s="7"/>
      <c r="L39" s="11">
        <f>SUM(L34:L38)</f>
        <v>331</v>
      </c>
      <c r="M39" s="11">
        <f>SUM(M34:M38)</f>
        <v>687</v>
      </c>
      <c r="N39" s="11">
        <f>SUM(N34:N38)</f>
        <v>1018</v>
      </c>
      <c r="O39" s="3"/>
      <c r="P39" s="7"/>
      <c r="Q39" s="16">
        <f>SUM(Q34:Q38)</f>
        <v>0</v>
      </c>
      <c r="R39" s="16">
        <f>SUM(R34:R38)</f>
        <v>0</v>
      </c>
      <c r="S39" s="16">
        <f>SUM(S34:S38)</f>
        <v>0</v>
      </c>
      <c r="U39" s="4" t="s">
        <v>19</v>
      </c>
      <c r="V39" s="19">
        <f t="shared" si="1"/>
        <v>1.6029494269455796E-2</v>
      </c>
      <c r="W39" s="19">
        <f t="shared" si="2"/>
        <v>0.13342696629213482</v>
      </c>
      <c r="X39" s="19">
        <f t="shared" si="3"/>
        <v>7.8601639405621898E-2</v>
      </c>
      <c r="Z39" s="9" t="s">
        <v>24</v>
      </c>
      <c r="AA39" s="11">
        <f>SUM(AA35:AA38)</f>
        <v>12477</v>
      </c>
      <c r="AB39" s="11">
        <f>SUM(AB35:AB38)</f>
        <v>14240</v>
      </c>
      <c r="AC39" s="11">
        <f>SUM(AC35:AC38)</f>
        <v>26717</v>
      </c>
    </row>
    <row r="40" spans="1:29" x14ac:dyDescent="0.15">
      <c r="AA40" s="30"/>
      <c r="AB40" s="30"/>
      <c r="AC40" s="30"/>
    </row>
  </sheetData>
  <phoneticPr fontId="3"/>
  <printOptions horizontalCentered="1" verticalCentered="1"/>
  <pageMargins left="0.19685039370078741" right="0.19685039370078741" top="0.59055118110236227" bottom="0.39370078740157483" header="0.78740157480314965" footer="0.51181102362204722"/>
  <pageSetup paperSize="9" scale="78" orientation="landscape" r:id="rId1"/>
  <headerFooter alignWithMargins="0">
    <oddHeader>&amp;C&amp;"游ゴシック,標準"&amp;16大分県　竹田市（タケタシ）【442089】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41"/>
  <sheetViews>
    <sheetView showZeros="0" zoomScale="85" zoomScaleNormal="85" workbookViewId="0">
      <selection activeCell="F1" sqref="F1"/>
    </sheetView>
  </sheetViews>
  <sheetFormatPr defaultRowHeight="13.5" x14ac:dyDescent="0.15"/>
  <cols>
    <col min="1" max="1" width="6.25" bestFit="1" customWidth="1"/>
    <col min="2" max="4" width="7" customWidth="1"/>
    <col min="5" max="5" width="0.875" customWidth="1"/>
    <col min="6" max="6" width="6.25" bestFit="1" customWidth="1"/>
    <col min="7" max="7" width="7.75" bestFit="1" customWidth="1"/>
    <col min="9" max="9" width="7.625" bestFit="1" customWidth="1"/>
    <col min="10" max="10" width="0.875" customWidth="1"/>
    <col min="11" max="11" width="6.25" bestFit="1" customWidth="1"/>
    <col min="12" max="14" width="7" customWidth="1"/>
    <col min="15" max="15" width="0.875" customWidth="1"/>
    <col min="16" max="16" width="6.25" bestFit="1" customWidth="1"/>
    <col min="17" max="19" width="6.75" customWidth="1"/>
    <col min="20" max="20" width="0.875" customWidth="1"/>
    <col min="21" max="21" width="11" bestFit="1" customWidth="1"/>
    <col min="22" max="22" width="8" customWidth="1"/>
    <col min="23" max="24" width="8.625" bestFit="1" customWidth="1"/>
    <col min="25" max="25" width="2.625" customWidth="1"/>
    <col min="26" max="26" width="10" bestFit="1" customWidth="1"/>
    <col min="27" max="27" width="8.625" bestFit="1" customWidth="1"/>
    <col min="28" max="29" width="8" bestFit="1" customWidth="1"/>
  </cols>
  <sheetData>
    <row r="1" spans="1:29" ht="17.25" x14ac:dyDescent="0.2">
      <c r="A1" s="21" t="s">
        <v>20</v>
      </c>
    </row>
    <row r="2" spans="1:29" ht="13.5" customHeight="1" x14ac:dyDescent="0.15">
      <c r="X2" s="22" t="s">
        <v>43</v>
      </c>
    </row>
    <row r="3" spans="1:29" ht="1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5"/>
      <c r="F3" s="4" t="s">
        <v>0</v>
      </c>
      <c r="G3" s="5" t="s">
        <v>1</v>
      </c>
      <c r="H3" s="5" t="s">
        <v>2</v>
      </c>
      <c r="I3" s="5" t="s">
        <v>3</v>
      </c>
      <c r="J3" s="25"/>
      <c r="K3" s="4" t="s">
        <v>0</v>
      </c>
      <c r="L3" s="5" t="s">
        <v>1</v>
      </c>
      <c r="M3" s="5" t="s">
        <v>2</v>
      </c>
      <c r="N3" s="5" t="s">
        <v>3</v>
      </c>
      <c r="O3" s="25"/>
      <c r="P3" s="4" t="s">
        <v>0</v>
      </c>
      <c r="Q3" s="5" t="s">
        <v>1</v>
      </c>
      <c r="R3" s="5" t="s">
        <v>2</v>
      </c>
      <c r="S3" s="5" t="s">
        <v>3</v>
      </c>
      <c r="T3" s="6"/>
      <c r="U3" s="4" t="s">
        <v>0</v>
      </c>
      <c r="V3" s="5" t="s">
        <v>1</v>
      </c>
      <c r="W3" s="5" t="s">
        <v>2</v>
      </c>
      <c r="X3" s="5" t="s">
        <v>3</v>
      </c>
      <c r="Z3" s="6" t="s">
        <v>27</v>
      </c>
    </row>
    <row r="4" spans="1:29" ht="15" customHeight="1" x14ac:dyDescent="0.15">
      <c r="A4" s="7">
        <v>0</v>
      </c>
      <c r="B4" s="10">
        <v>83</v>
      </c>
      <c r="C4" s="10">
        <v>71</v>
      </c>
      <c r="D4" s="10">
        <f>SUM(B4:C4)</f>
        <v>154</v>
      </c>
      <c r="E4" s="3"/>
      <c r="F4" s="7">
        <v>30</v>
      </c>
      <c r="G4" s="10">
        <v>118</v>
      </c>
      <c r="H4" s="10">
        <v>86</v>
      </c>
      <c r="I4" s="10">
        <f>SUM(G4:H4)</f>
        <v>204</v>
      </c>
      <c r="J4" s="3"/>
      <c r="K4" s="7">
        <v>60</v>
      </c>
      <c r="L4" s="10">
        <v>259</v>
      </c>
      <c r="M4" s="10">
        <v>252</v>
      </c>
      <c r="N4" s="10">
        <f>SUM(L4:M4)</f>
        <v>511</v>
      </c>
      <c r="O4" s="3"/>
      <c r="P4" s="7">
        <v>90</v>
      </c>
      <c r="Q4" s="10">
        <v>37</v>
      </c>
      <c r="R4" s="10">
        <v>76</v>
      </c>
      <c r="S4" s="10">
        <f>SUM(Q4:R4)</f>
        <v>113</v>
      </c>
      <c r="U4" s="4" t="s">
        <v>4</v>
      </c>
      <c r="V4" s="15">
        <f>SUM(B9,B15,B21)</f>
        <v>1351</v>
      </c>
      <c r="W4" s="15">
        <f>SUM(C9,C15,C21)</f>
        <v>1238</v>
      </c>
      <c r="X4" s="15">
        <f>SUM(V4:W4)</f>
        <v>2589</v>
      </c>
      <c r="Z4" s="4" t="s">
        <v>21</v>
      </c>
      <c r="AA4" s="5" t="s">
        <v>22</v>
      </c>
      <c r="AB4" s="5" t="s">
        <v>23</v>
      </c>
      <c r="AC4" s="5" t="s">
        <v>24</v>
      </c>
    </row>
    <row r="5" spans="1:29" ht="15" customHeight="1" x14ac:dyDescent="0.15">
      <c r="A5" s="7">
        <v>1</v>
      </c>
      <c r="B5" s="10">
        <v>78</v>
      </c>
      <c r="C5" s="10">
        <v>81</v>
      </c>
      <c r="D5" s="10">
        <f>SUM(B5:C5)</f>
        <v>159</v>
      </c>
      <c r="E5" s="3"/>
      <c r="F5" s="7">
        <v>31</v>
      </c>
      <c r="G5" s="10">
        <v>111</v>
      </c>
      <c r="H5" s="10">
        <v>100</v>
      </c>
      <c r="I5" s="10">
        <f>SUM(G5:H5)</f>
        <v>211</v>
      </c>
      <c r="J5" s="3"/>
      <c r="K5" s="7">
        <v>61</v>
      </c>
      <c r="L5" s="10">
        <v>136</v>
      </c>
      <c r="M5" s="10">
        <v>130</v>
      </c>
      <c r="N5" s="10">
        <f>SUM(L5:M5)</f>
        <v>266</v>
      </c>
      <c r="O5" s="3"/>
      <c r="P5" s="7">
        <v>91</v>
      </c>
      <c r="Q5" s="10">
        <f>27-1</f>
        <v>26</v>
      </c>
      <c r="R5" s="10">
        <v>86</v>
      </c>
      <c r="S5" s="10">
        <f>SUM(Q5:R5)</f>
        <v>112</v>
      </c>
      <c r="U5" s="4" t="s">
        <v>5</v>
      </c>
      <c r="V5" s="15">
        <f>SUM(B27,B33,B39,G9,G15,G21,G27,G33,G39,L9)</f>
        <v>7004</v>
      </c>
      <c r="W5" s="15">
        <f>SUM(C27,C33,C39,H9,H15,H21,H27,H33,H39,M9)</f>
        <v>6820</v>
      </c>
      <c r="X5" s="15">
        <f>SUM(V5:W5)</f>
        <v>13824</v>
      </c>
      <c r="Y5" s="2"/>
      <c r="Z5" s="4" t="s">
        <v>25</v>
      </c>
      <c r="AA5" s="10">
        <v>810</v>
      </c>
      <c r="AB5" s="10">
        <v>692</v>
      </c>
      <c r="AC5" s="10">
        <f>SUM(AA5:AB5)</f>
        <v>1502</v>
      </c>
    </row>
    <row r="6" spans="1:29" ht="15" customHeight="1" x14ac:dyDescent="0.15">
      <c r="A6" s="7">
        <v>2</v>
      </c>
      <c r="B6" s="10">
        <v>69</v>
      </c>
      <c r="C6" s="10">
        <v>52</v>
      </c>
      <c r="D6" s="10">
        <f>SUM(B6:C6)</f>
        <v>121</v>
      </c>
      <c r="E6" s="3"/>
      <c r="F6" s="7">
        <v>32</v>
      </c>
      <c r="G6" s="10">
        <v>114</v>
      </c>
      <c r="H6" s="10">
        <v>103</v>
      </c>
      <c r="I6" s="10">
        <f>SUM(G6:H6)</f>
        <v>217</v>
      </c>
      <c r="J6" s="3"/>
      <c r="K6" s="7">
        <v>62</v>
      </c>
      <c r="L6" s="10">
        <v>114</v>
      </c>
      <c r="M6" s="10">
        <v>137</v>
      </c>
      <c r="N6" s="10">
        <f>SUM(L6:M6)</f>
        <v>251</v>
      </c>
      <c r="O6" s="3"/>
      <c r="P6" s="7">
        <v>92</v>
      </c>
      <c r="Q6" s="10">
        <v>23</v>
      </c>
      <c r="R6" s="10">
        <v>70</v>
      </c>
      <c r="S6" s="10">
        <f>SUM(Q6:R6)</f>
        <v>93</v>
      </c>
      <c r="U6" s="8" t="s">
        <v>6</v>
      </c>
      <c r="V6" s="15">
        <f>SUM(L15,L21)</f>
        <v>1896</v>
      </c>
      <c r="W6" s="15">
        <f>SUM(M15,M21)</f>
        <v>2463</v>
      </c>
      <c r="X6" s="15">
        <f>SUM(V6:W6)</f>
        <v>4359</v>
      </c>
      <c r="Z6" s="26" t="s">
        <v>26</v>
      </c>
      <c r="AA6" s="10">
        <v>4051</v>
      </c>
      <c r="AB6" s="10">
        <v>4075</v>
      </c>
      <c r="AC6" s="10">
        <f>SUM(AA6:AB6)</f>
        <v>8126</v>
      </c>
    </row>
    <row r="7" spans="1:29" ht="15" customHeight="1" x14ac:dyDescent="0.15">
      <c r="A7" s="7">
        <v>3</v>
      </c>
      <c r="B7" s="10">
        <v>85</v>
      </c>
      <c r="C7" s="10">
        <v>66</v>
      </c>
      <c r="D7" s="10">
        <f>SUM(B7:C7)</f>
        <v>151</v>
      </c>
      <c r="E7" s="3"/>
      <c r="F7" s="7">
        <v>33</v>
      </c>
      <c r="G7" s="10">
        <v>114</v>
      </c>
      <c r="H7" s="10">
        <v>108</v>
      </c>
      <c r="I7" s="10">
        <f>SUM(G7:H7)</f>
        <v>222</v>
      </c>
      <c r="J7" s="3"/>
      <c r="K7" s="7">
        <v>63</v>
      </c>
      <c r="L7" s="10">
        <v>145</v>
      </c>
      <c r="M7" s="10">
        <v>194</v>
      </c>
      <c r="N7" s="10">
        <f>SUM(L7:M7)</f>
        <v>339</v>
      </c>
      <c r="O7" s="3"/>
      <c r="P7" s="7">
        <v>93</v>
      </c>
      <c r="Q7" s="10">
        <v>15</v>
      </c>
      <c r="R7" s="10">
        <v>56</v>
      </c>
      <c r="S7" s="10">
        <f>SUM(Q7:R7)</f>
        <v>71</v>
      </c>
      <c r="U7" s="4" t="s">
        <v>7</v>
      </c>
      <c r="V7" s="15">
        <f>SUM(L27,L33,L39,Q9,Q15,Q21,Q27,Q33,Q39)</f>
        <v>2189</v>
      </c>
      <c r="W7" s="15">
        <f>SUM(M27,M33,M39,R9,R15,R21,R27,R33,R39)</f>
        <v>3690</v>
      </c>
      <c r="X7" s="15">
        <f>SUM(V7:W7)</f>
        <v>5879</v>
      </c>
      <c r="Z7" s="4" t="s">
        <v>32</v>
      </c>
      <c r="AA7" s="10">
        <v>1180</v>
      </c>
      <c r="AB7" s="10">
        <f>1548-1</f>
        <v>1547</v>
      </c>
      <c r="AC7" s="10">
        <f>SUM(AA7:AB7)</f>
        <v>2727</v>
      </c>
    </row>
    <row r="8" spans="1:29" ht="15" customHeight="1" x14ac:dyDescent="0.15">
      <c r="A8" s="7">
        <v>4</v>
      </c>
      <c r="B8" s="10">
        <v>70</v>
      </c>
      <c r="C8" s="10">
        <v>77</v>
      </c>
      <c r="D8" s="10">
        <f>SUM(B8:C8)</f>
        <v>147</v>
      </c>
      <c r="E8" s="3"/>
      <c r="F8" s="7">
        <v>34</v>
      </c>
      <c r="G8" s="10">
        <v>105</v>
      </c>
      <c r="H8" s="10">
        <v>100</v>
      </c>
      <c r="I8" s="10">
        <f>SUM(G8:H8)</f>
        <v>205</v>
      </c>
      <c r="J8" s="3"/>
      <c r="K8" s="7">
        <v>64</v>
      </c>
      <c r="L8" s="10">
        <v>156</v>
      </c>
      <c r="M8" s="10">
        <v>205</v>
      </c>
      <c r="N8" s="10">
        <f>SUM(L8:M8)</f>
        <v>361</v>
      </c>
      <c r="O8" s="3"/>
      <c r="P8" s="7">
        <v>94</v>
      </c>
      <c r="Q8" s="10">
        <v>15</v>
      </c>
      <c r="R8" s="10">
        <v>45</v>
      </c>
      <c r="S8" s="10">
        <f>SUM(Q8:R8)</f>
        <v>60</v>
      </c>
      <c r="U8" s="17" t="s">
        <v>3</v>
      </c>
      <c r="V8" s="12">
        <f>SUM(V4:V7)</f>
        <v>12440</v>
      </c>
      <c r="W8" s="12">
        <f>SUM(W4:W7)</f>
        <v>14211</v>
      </c>
      <c r="X8" s="12">
        <f>SUM(X4:X7)</f>
        <v>26651</v>
      </c>
      <c r="Z8" s="4" t="s">
        <v>7</v>
      </c>
      <c r="AA8" s="10">
        <f>1287-1</f>
        <v>1286</v>
      </c>
      <c r="AB8" s="10">
        <v>2248</v>
      </c>
      <c r="AC8" s="10">
        <f>SUM(AA8:AB8)</f>
        <v>3534</v>
      </c>
    </row>
    <row r="9" spans="1:29" ht="15" customHeight="1" x14ac:dyDescent="0.15">
      <c r="A9" s="7"/>
      <c r="B9" s="11">
        <f>SUM(B4:B8)</f>
        <v>385</v>
      </c>
      <c r="C9" s="11">
        <f>SUM(C4:C8)</f>
        <v>347</v>
      </c>
      <c r="D9" s="11">
        <f>SUM(D4:D8)</f>
        <v>732</v>
      </c>
      <c r="E9" s="3"/>
      <c r="F9" s="7"/>
      <c r="G9" s="11">
        <f>SUM(G4:G8)</f>
        <v>562</v>
      </c>
      <c r="H9" s="11">
        <f>SUM(H4:H8)</f>
        <v>497</v>
      </c>
      <c r="I9" s="11">
        <f>SUM(I4:I8)</f>
        <v>1059</v>
      </c>
      <c r="J9" s="3"/>
      <c r="K9" s="7"/>
      <c r="L9" s="12">
        <f>SUM(L4:L8)</f>
        <v>810</v>
      </c>
      <c r="M9" s="12">
        <f>SUM(M4:M8)</f>
        <v>918</v>
      </c>
      <c r="N9" s="12">
        <f>SUM(N4:N8)</f>
        <v>1728</v>
      </c>
      <c r="O9" s="3"/>
      <c r="P9" s="7"/>
      <c r="Q9" s="11">
        <f>SUM(Q4:Q8)</f>
        <v>116</v>
      </c>
      <c r="R9" s="11">
        <f>SUM(R4:R8)</f>
        <v>333</v>
      </c>
      <c r="S9" s="11">
        <f>SUM(S4:S8)</f>
        <v>449</v>
      </c>
      <c r="U9" s="4" t="s">
        <v>8</v>
      </c>
      <c r="V9" s="15">
        <f>SUM(G21,G27,G33,G39,L9)</f>
        <v>4254</v>
      </c>
      <c r="W9" s="15">
        <f>SUM(H21,H27,H33,H39,M9)</f>
        <v>4210</v>
      </c>
      <c r="X9" s="18">
        <f t="shared" ref="X9:X20" si="0">SUM(V9:W9)</f>
        <v>8464</v>
      </c>
      <c r="Z9" s="9" t="s">
        <v>24</v>
      </c>
      <c r="AA9" s="11">
        <f>SUM(AA5:AA8)</f>
        <v>7327</v>
      </c>
      <c r="AB9" s="11">
        <f>SUM(AB5:AB8)</f>
        <v>8562</v>
      </c>
      <c r="AC9" s="11">
        <f>SUM(AC5:AC8)</f>
        <v>15889</v>
      </c>
    </row>
    <row r="10" spans="1:29" ht="15" customHeight="1" x14ac:dyDescent="0.15">
      <c r="A10" s="7">
        <v>5</v>
      </c>
      <c r="B10" s="10">
        <v>71</v>
      </c>
      <c r="C10" s="10">
        <v>90</v>
      </c>
      <c r="D10" s="10">
        <f>SUM(B10:C10)</f>
        <v>161</v>
      </c>
      <c r="E10" s="3"/>
      <c r="F10" s="7">
        <v>35</v>
      </c>
      <c r="G10" s="10">
        <v>101</v>
      </c>
      <c r="H10" s="10">
        <v>99</v>
      </c>
      <c r="I10" s="10">
        <f>SUM(G10:H10)</f>
        <v>200</v>
      </c>
      <c r="J10" s="3"/>
      <c r="K10" s="7">
        <v>65</v>
      </c>
      <c r="L10" s="10">
        <v>177</v>
      </c>
      <c r="M10" s="10">
        <v>226</v>
      </c>
      <c r="N10" s="10">
        <f>SUM(L10:M10)</f>
        <v>403</v>
      </c>
      <c r="O10" s="3"/>
      <c r="P10" s="7">
        <v>95</v>
      </c>
      <c r="Q10" s="10">
        <v>14</v>
      </c>
      <c r="R10" s="10">
        <v>37</v>
      </c>
      <c r="S10" s="10">
        <f>SUM(Q10:R10)</f>
        <v>51</v>
      </c>
      <c r="U10" s="4" t="s">
        <v>9</v>
      </c>
      <c r="V10" s="15">
        <f>SUM(G21,G27,G33,G39,L9,L15,L21,L27,L33,L39,Q9,Q15,Q21,Q27,Q33,Q39)</f>
        <v>8339</v>
      </c>
      <c r="W10" s="15">
        <f>SUM(H21,H27,H33,H39,M9,M15,M21,M27,M33,M39,R9,R15,R21,R27,R33,R39)</f>
        <v>10363</v>
      </c>
      <c r="X10" s="18">
        <f t="shared" si="0"/>
        <v>18702</v>
      </c>
      <c r="Z10" s="6" t="s">
        <v>28</v>
      </c>
    </row>
    <row r="11" spans="1:29" ht="15" customHeight="1" x14ac:dyDescent="0.15">
      <c r="A11" s="7">
        <v>6</v>
      </c>
      <c r="B11" s="10">
        <v>75</v>
      </c>
      <c r="C11" s="10">
        <v>85</v>
      </c>
      <c r="D11" s="10">
        <f>SUM(B11:C11)</f>
        <v>160</v>
      </c>
      <c r="E11" s="3"/>
      <c r="F11" s="7">
        <v>36</v>
      </c>
      <c r="G11" s="10">
        <v>100</v>
      </c>
      <c r="H11" s="10">
        <v>89</v>
      </c>
      <c r="I11" s="10">
        <f>SUM(G11:H11)</f>
        <v>189</v>
      </c>
      <c r="J11" s="3"/>
      <c r="K11" s="7">
        <v>66</v>
      </c>
      <c r="L11" s="10">
        <v>162</v>
      </c>
      <c r="M11" s="10">
        <v>232</v>
      </c>
      <c r="N11" s="10">
        <f>SUM(L11:M11)</f>
        <v>394</v>
      </c>
      <c r="O11" s="3"/>
      <c r="P11" s="7">
        <v>96</v>
      </c>
      <c r="Q11" s="10">
        <v>8</v>
      </c>
      <c r="R11" s="10">
        <v>21</v>
      </c>
      <c r="S11" s="10">
        <f>SUM(Q11:R11)</f>
        <v>29</v>
      </c>
      <c r="U11" s="4" t="s">
        <v>10</v>
      </c>
      <c r="V11" s="15">
        <f>SUM(,G33,G39,L9,L15,L21,L27,L33,L39,Q9,Q15,Q21,Q27,Q33,Q39)</f>
        <v>7103</v>
      </c>
      <c r="W11" s="15">
        <f>SUM(,H33,H39,M9,M15,M21,M27,M33,M39,R9,R15,R21,R27,R33,R39)</f>
        <v>9058</v>
      </c>
      <c r="X11" s="18">
        <f t="shared" si="0"/>
        <v>16161</v>
      </c>
      <c r="Z11" s="4" t="s">
        <v>21</v>
      </c>
      <c r="AA11" s="5" t="s">
        <v>22</v>
      </c>
      <c r="AB11" s="5" t="s">
        <v>23</v>
      </c>
      <c r="AC11" s="5" t="s">
        <v>24</v>
      </c>
    </row>
    <row r="12" spans="1:29" ht="15" customHeight="1" x14ac:dyDescent="0.15">
      <c r="A12" s="7">
        <v>7</v>
      </c>
      <c r="B12" s="10">
        <v>94</v>
      </c>
      <c r="C12" s="10">
        <v>88</v>
      </c>
      <c r="D12" s="10">
        <f>SUM(B12:C12)</f>
        <v>182</v>
      </c>
      <c r="E12" s="3"/>
      <c r="F12" s="7">
        <v>37</v>
      </c>
      <c r="G12" s="10">
        <v>109</v>
      </c>
      <c r="H12" s="10">
        <v>94</v>
      </c>
      <c r="I12" s="10">
        <f>SUM(G12:H12)</f>
        <v>203</v>
      </c>
      <c r="J12" s="3"/>
      <c r="K12" s="7">
        <v>67</v>
      </c>
      <c r="L12" s="10">
        <v>175</v>
      </c>
      <c r="M12" s="10">
        <v>227</v>
      </c>
      <c r="N12" s="10">
        <f>SUM(L12:M12)</f>
        <v>402</v>
      </c>
      <c r="O12" s="3"/>
      <c r="P12" s="7">
        <v>97</v>
      </c>
      <c r="Q12" s="10">
        <v>1</v>
      </c>
      <c r="R12" s="10">
        <v>16</v>
      </c>
      <c r="S12" s="10">
        <f>SUM(Q12:R12)</f>
        <v>17</v>
      </c>
      <c r="U12" s="4" t="s">
        <v>11</v>
      </c>
      <c r="V12" s="15">
        <f>SUM(L9,L15,L21,L27,L33,L39,Q9,Q15,Q21,Q27,Q33,Q39)</f>
        <v>4895</v>
      </c>
      <c r="W12" s="15">
        <f>SUM(M9,M15,M21,M27,M33,M39,R9,R15,R21,R27,R33,R39)</f>
        <v>7071</v>
      </c>
      <c r="X12" s="18">
        <f t="shared" si="0"/>
        <v>11966</v>
      </c>
      <c r="Z12" s="4" t="s">
        <v>25</v>
      </c>
      <c r="AA12" s="10">
        <v>161</v>
      </c>
      <c r="AB12" s="10">
        <v>188</v>
      </c>
      <c r="AC12" s="10">
        <f>SUM(AA12:AB12)</f>
        <v>349</v>
      </c>
    </row>
    <row r="13" spans="1:29" ht="15" customHeight="1" x14ac:dyDescent="0.15">
      <c r="A13" s="7">
        <v>8</v>
      </c>
      <c r="B13" s="10">
        <v>83</v>
      </c>
      <c r="C13" s="10">
        <v>92</v>
      </c>
      <c r="D13" s="10">
        <f>SUM(B13:C13)</f>
        <v>175</v>
      </c>
      <c r="E13" s="3"/>
      <c r="F13" s="7">
        <v>38</v>
      </c>
      <c r="G13" s="10">
        <v>101</v>
      </c>
      <c r="H13" s="10">
        <v>105</v>
      </c>
      <c r="I13" s="10">
        <f>SUM(G13:H13)</f>
        <v>206</v>
      </c>
      <c r="J13" s="3"/>
      <c r="K13" s="7">
        <v>68</v>
      </c>
      <c r="L13" s="10">
        <v>166</v>
      </c>
      <c r="M13" s="10">
        <v>221</v>
      </c>
      <c r="N13" s="10">
        <f>SUM(L13:M13)</f>
        <v>387</v>
      </c>
      <c r="O13" s="3"/>
      <c r="P13" s="7">
        <v>98</v>
      </c>
      <c r="Q13" s="10">
        <v>8</v>
      </c>
      <c r="R13" s="10">
        <v>12</v>
      </c>
      <c r="S13" s="10">
        <f>SUM(Q13:R13)</f>
        <v>20</v>
      </c>
      <c r="U13" s="9" t="s">
        <v>12</v>
      </c>
      <c r="V13" s="12">
        <f>SUM(L15,L21,L27,L33,L39,Q9,Q15,Q21,Q27,Q33,Q39)</f>
        <v>4085</v>
      </c>
      <c r="W13" s="12">
        <f>SUM(M15,M21,M27,M33,M39,R9,R15,R21,R27,R33,R39)</f>
        <v>6153</v>
      </c>
      <c r="X13" s="12">
        <f t="shared" si="0"/>
        <v>10238</v>
      </c>
      <c r="Z13" s="26" t="s">
        <v>26</v>
      </c>
      <c r="AA13" s="10">
        <v>922</v>
      </c>
      <c r="AB13" s="10">
        <v>905</v>
      </c>
      <c r="AC13" s="10">
        <f>SUM(AA13:AB13)</f>
        <v>1827</v>
      </c>
    </row>
    <row r="14" spans="1:29" ht="15" customHeight="1" x14ac:dyDescent="0.15">
      <c r="A14" s="7">
        <v>9</v>
      </c>
      <c r="B14" s="10">
        <v>84</v>
      </c>
      <c r="C14" s="10">
        <v>83</v>
      </c>
      <c r="D14" s="10">
        <f>SUM(B14:C14)</f>
        <v>167</v>
      </c>
      <c r="E14" s="3"/>
      <c r="F14" s="7">
        <v>39</v>
      </c>
      <c r="G14" s="10">
        <v>89</v>
      </c>
      <c r="H14" s="10">
        <v>108</v>
      </c>
      <c r="I14" s="10">
        <f>SUM(G14:H14)</f>
        <v>197</v>
      </c>
      <c r="J14" s="3"/>
      <c r="K14" s="7">
        <v>69</v>
      </c>
      <c r="L14" s="10">
        <v>172</v>
      </c>
      <c r="M14" s="10">
        <v>216</v>
      </c>
      <c r="N14" s="10">
        <f>SUM(L14:M14)</f>
        <v>388</v>
      </c>
      <c r="O14" s="3"/>
      <c r="P14" s="7">
        <v>99</v>
      </c>
      <c r="Q14" s="10">
        <v>1</v>
      </c>
      <c r="R14" s="10">
        <v>8</v>
      </c>
      <c r="S14" s="10">
        <f>SUM(Q14:R14)</f>
        <v>9</v>
      </c>
      <c r="U14" s="4" t="s">
        <v>13</v>
      </c>
      <c r="V14" s="15">
        <f>SUM(L21,L27,L33,L39,Q9,Q15,Q21,Q27,Q33,Q39)</f>
        <v>3233</v>
      </c>
      <c r="W14" s="15">
        <f>SUM(M21,M27,M33,M39,R9,R15,R21,R27,R33,R39)</f>
        <v>5031</v>
      </c>
      <c r="X14" s="18">
        <f t="shared" si="0"/>
        <v>8264</v>
      </c>
      <c r="Z14" s="4" t="s">
        <v>31</v>
      </c>
      <c r="AA14" s="10">
        <v>236</v>
      </c>
      <c r="AB14" s="10">
        <v>302</v>
      </c>
      <c r="AC14" s="10">
        <f>SUM(AA14:AB14)</f>
        <v>538</v>
      </c>
    </row>
    <row r="15" spans="1:29" ht="15" customHeight="1" x14ac:dyDescent="0.15">
      <c r="A15" s="7"/>
      <c r="B15" s="11">
        <f>SUM(B10:B14)</f>
        <v>407</v>
      </c>
      <c r="C15" s="11">
        <f>SUM(C10:C14)</f>
        <v>438</v>
      </c>
      <c r="D15" s="11">
        <f>SUM(D10:D14)</f>
        <v>845</v>
      </c>
      <c r="E15" s="3"/>
      <c r="F15" s="7"/>
      <c r="G15" s="11">
        <f>SUM(G10:G14)</f>
        <v>500</v>
      </c>
      <c r="H15" s="11">
        <f>SUM(H10:H14)</f>
        <v>495</v>
      </c>
      <c r="I15" s="11">
        <f>SUM(I10:I14)</f>
        <v>995</v>
      </c>
      <c r="J15" s="3"/>
      <c r="K15" s="7"/>
      <c r="L15" s="11">
        <f>SUM(L10:L14)</f>
        <v>852</v>
      </c>
      <c r="M15" s="11">
        <f>SUM(M10:M14)</f>
        <v>1122</v>
      </c>
      <c r="N15" s="11">
        <f>SUM(N10:N14)</f>
        <v>1974</v>
      </c>
      <c r="O15" s="3"/>
      <c r="P15" s="7"/>
      <c r="Q15" s="11">
        <f>SUM(Q10:Q14)</f>
        <v>32</v>
      </c>
      <c r="R15" s="11">
        <f>SUM(R10:R14)</f>
        <v>94</v>
      </c>
      <c r="S15" s="11">
        <f>SUM(S10:S14)</f>
        <v>126</v>
      </c>
      <c r="U15" s="4" t="s">
        <v>14</v>
      </c>
      <c r="V15" s="15">
        <f>SUM(L27,L33,L39,Q9,Q15,Q21,Q27,Q33,Q39)</f>
        <v>2189</v>
      </c>
      <c r="W15" s="15">
        <f>SUM(M27,M33,M39,R9,R15,R21,R27,R33,R39)</f>
        <v>3690</v>
      </c>
      <c r="X15" s="18">
        <f t="shared" si="0"/>
        <v>5879</v>
      </c>
      <c r="Z15" s="4" t="s">
        <v>7</v>
      </c>
      <c r="AA15" s="10">
        <v>266</v>
      </c>
      <c r="AB15" s="10">
        <v>432</v>
      </c>
      <c r="AC15" s="10">
        <f>SUM(AA15:AB15)</f>
        <v>698</v>
      </c>
    </row>
    <row r="16" spans="1:29" ht="15" customHeight="1" x14ac:dyDescent="0.15">
      <c r="A16" s="7">
        <v>10</v>
      </c>
      <c r="B16" s="10">
        <v>111</v>
      </c>
      <c r="C16" s="10">
        <v>84</v>
      </c>
      <c r="D16" s="10">
        <f>SUM(B16:C16)</f>
        <v>195</v>
      </c>
      <c r="E16" s="3"/>
      <c r="F16" s="7">
        <v>40</v>
      </c>
      <c r="G16" s="10">
        <v>107</v>
      </c>
      <c r="H16" s="10">
        <v>132</v>
      </c>
      <c r="I16" s="10">
        <f>SUM(G16:H16)</f>
        <v>239</v>
      </c>
      <c r="J16" s="3"/>
      <c r="K16" s="7">
        <v>70</v>
      </c>
      <c r="L16" s="10">
        <v>236</v>
      </c>
      <c r="M16" s="10">
        <v>267</v>
      </c>
      <c r="N16" s="10">
        <f>SUM(L16:M16)</f>
        <v>503</v>
      </c>
      <c r="O16" s="3"/>
      <c r="P16" s="7">
        <v>100</v>
      </c>
      <c r="Q16" s="10">
        <v>1</v>
      </c>
      <c r="R16" s="10">
        <v>9</v>
      </c>
      <c r="S16" s="10">
        <f>SUM(Q16:R16)</f>
        <v>10</v>
      </c>
      <c r="U16" s="4" t="s">
        <v>15</v>
      </c>
      <c r="V16" s="15">
        <f>SUM(L33,L39,Q9,Q15,Q21,Q27,Q33,Q39)</f>
        <v>1153</v>
      </c>
      <c r="W16" s="15">
        <f>SUM(M33,M39,R9,R15,R21,R27,R33,R39)</f>
        <v>2292</v>
      </c>
      <c r="X16" s="18">
        <f t="shared" si="0"/>
        <v>3445</v>
      </c>
      <c r="Z16" s="9" t="s">
        <v>24</v>
      </c>
      <c r="AA16" s="11">
        <f>SUM(AA12:AA15)</f>
        <v>1585</v>
      </c>
      <c r="AB16" s="11">
        <f>SUM(AB12:AB15)</f>
        <v>1827</v>
      </c>
      <c r="AC16" s="11">
        <f>SUM(AC12:AC15)</f>
        <v>3412</v>
      </c>
    </row>
    <row r="17" spans="1:29" ht="15" customHeight="1" x14ac:dyDescent="0.15">
      <c r="A17" s="7">
        <v>11</v>
      </c>
      <c r="B17" s="10">
        <v>92</v>
      </c>
      <c r="C17" s="10">
        <v>90</v>
      </c>
      <c r="D17" s="10">
        <f>SUM(B17:C17)</f>
        <v>182</v>
      </c>
      <c r="E17" s="3"/>
      <c r="F17" s="7">
        <v>41</v>
      </c>
      <c r="G17" s="10">
        <v>80</v>
      </c>
      <c r="H17" s="10">
        <v>76</v>
      </c>
      <c r="I17" s="10">
        <f>SUM(G17:H17)</f>
        <v>156</v>
      </c>
      <c r="J17" s="3"/>
      <c r="K17" s="7">
        <v>71</v>
      </c>
      <c r="L17" s="10">
        <v>175</v>
      </c>
      <c r="M17" s="10">
        <v>249</v>
      </c>
      <c r="N17" s="10">
        <f>SUM(L17:M17)</f>
        <v>424</v>
      </c>
      <c r="O17" s="3"/>
      <c r="P17" s="7">
        <v>101</v>
      </c>
      <c r="Q17" s="10">
        <v>0</v>
      </c>
      <c r="R17" s="10">
        <v>2</v>
      </c>
      <c r="S17" s="10">
        <f>SUM(Q17:R17)</f>
        <v>2</v>
      </c>
      <c r="U17" s="4" t="s">
        <v>16</v>
      </c>
      <c r="V17" s="15">
        <f>SUM(L39,Q9,Q15,Q21,Q27,Q33,Q39)</f>
        <v>479</v>
      </c>
      <c r="W17" s="15">
        <f>SUM(M39,R9,R15,R21,R27,R33,R39)</f>
        <v>1136</v>
      </c>
      <c r="X17" s="18">
        <f t="shared" si="0"/>
        <v>1615</v>
      </c>
      <c r="Z17" s="6" t="s">
        <v>29</v>
      </c>
    </row>
    <row r="18" spans="1:29" ht="15" customHeight="1" x14ac:dyDescent="0.15">
      <c r="A18" s="7">
        <v>12</v>
      </c>
      <c r="B18" s="10">
        <v>100</v>
      </c>
      <c r="C18" s="10">
        <v>89</v>
      </c>
      <c r="D18" s="10">
        <f>SUM(B18:C18)</f>
        <v>189</v>
      </c>
      <c r="E18" s="3"/>
      <c r="F18" s="7">
        <v>42</v>
      </c>
      <c r="G18" s="10">
        <v>96</v>
      </c>
      <c r="H18" s="10">
        <v>88</v>
      </c>
      <c r="I18" s="10">
        <f>SUM(G18:H18)</f>
        <v>184</v>
      </c>
      <c r="J18" s="3"/>
      <c r="K18" s="7">
        <v>72</v>
      </c>
      <c r="L18" s="10">
        <v>211</v>
      </c>
      <c r="M18" s="10">
        <f>279-1</f>
        <v>278</v>
      </c>
      <c r="N18" s="13">
        <f>SUM(L18:M18)</f>
        <v>489</v>
      </c>
      <c r="O18" s="3"/>
      <c r="P18" s="7">
        <v>102</v>
      </c>
      <c r="Q18" s="10">
        <v>0</v>
      </c>
      <c r="R18" s="10">
        <v>3</v>
      </c>
      <c r="S18" s="10">
        <f>SUM(Q18:R18)</f>
        <v>3</v>
      </c>
      <c r="U18" s="4" t="s">
        <v>17</v>
      </c>
      <c r="V18" s="15">
        <f>SUM(Q9,Q15,Q21,Q27,Q33,Q39)</f>
        <v>149</v>
      </c>
      <c r="W18" s="15">
        <f>SUM(R9,R15,R21,R27,R33,R39)</f>
        <v>447</v>
      </c>
      <c r="X18" s="18">
        <f t="shared" si="0"/>
        <v>596</v>
      </c>
      <c r="Z18" s="4" t="s">
        <v>21</v>
      </c>
      <c r="AA18" s="5" t="s">
        <v>22</v>
      </c>
      <c r="AB18" s="5" t="s">
        <v>23</v>
      </c>
      <c r="AC18" s="5" t="s">
        <v>24</v>
      </c>
    </row>
    <row r="19" spans="1:29" ht="15" customHeight="1" x14ac:dyDescent="0.15">
      <c r="A19" s="7">
        <v>13</v>
      </c>
      <c r="B19" s="10">
        <v>124</v>
      </c>
      <c r="C19" s="10">
        <v>100</v>
      </c>
      <c r="D19" s="10">
        <f>SUM(B19:C19)</f>
        <v>224</v>
      </c>
      <c r="E19" s="3"/>
      <c r="F19" s="7">
        <v>43</v>
      </c>
      <c r="G19" s="10">
        <v>103</v>
      </c>
      <c r="H19" s="10">
        <v>131</v>
      </c>
      <c r="I19" s="10">
        <f>SUM(G19:H19)</f>
        <v>234</v>
      </c>
      <c r="J19" s="3"/>
      <c r="K19" s="7">
        <v>73</v>
      </c>
      <c r="L19" s="10">
        <v>200</v>
      </c>
      <c r="M19" s="10">
        <v>282</v>
      </c>
      <c r="N19" s="10">
        <f>SUM(L19:M19)</f>
        <v>482</v>
      </c>
      <c r="O19" s="3"/>
      <c r="P19" s="7">
        <v>103</v>
      </c>
      <c r="Q19" s="10">
        <v>0</v>
      </c>
      <c r="R19" s="10">
        <v>3</v>
      </c>
      <c r="S19" s="10">
        <f>SUM(Q19:R19)</f>
        <v>3</v>
      </c>
      <c r="U19" s="4" t="s">
        <v>18</v>
      </c>
      <c r="V19" s="15">
        <f>SUM(Q15,Q21,Q27,Q33,Q39)</f>
        <v>33</v>
      </c>
      <c r="W19" s="15">
        <f>SUM(R15,R21,R27,R33,R39)</f>
        <v>114</v>
      </c>
      <c r="X19" s="18">
        <f t="shared" si="0"/>
        <v>147</v>
      </c>
      <c r="Z19" s="4" t="s">
        <v>25</v>
      </c>
      <c r="AA19" s="10">
        <v>242</v>
      </c>
      <c r="AB19" s="10">
        <v>251</v>
      </c>
      <c r="AC19" s="10">
        <f>SUM(AA19:AB19)</f>
        <v>493</v>
      </c>
    </row>
    <row r="20" spans="1:29" ht="15" customHeight="1" x14ac:dyDescent="0.15">
      <c r="A20" s="7">
        <v>14</v>
      </c>
      <c r="B20" s="10">
        <v>132</v>
      </c>
      <c r="C20" s="10">
        <v>90</v>
      </c>
      <c r="D20" s="10">
        <f>SUM(B20:C20)</f>
        <v>222</v>
      </c>
      <c r="E20" s="3"/>
      <c r="F20" s="7">
        <v>44</v>
      </c>
      <c r="G20" s="10">
        <v>117</v>
      </c>
      <c r="H20" s="10">
        <v>131</v>
      </c>
      <c r="I20" s="10">
        <f>SUM(G20:H20)</f>
        <v>248</v>
      </c>
      <c r="J20" s="3"/>
      <c r="K20" s="7">
        <v>74</v>
      </c>
      <c r="L20" s="10">
        <v>222</v>
      </c>
      <c r="M20" s="10">
        <v>265</v>
      </c>
      <c r="N20" s="10">
        <f>SUM(L20:M20)</f>
        <v>487</v>
      </c>
      <c r="O20" s="3"/>
      <c r="P20" s="7">
        <v>104</v>
      </c>
      <c r="Q20" s="10">
        <v>0</v>
      </c>
      <c r="R20" s="10">
        <v>1</v>
      </c>
      <c r="S20" s="10">
        <f>SUM(Q20:R20)</f>
        <v>1</v>
      </c>
      <c r="U20" s="4" t="s">
        <v>19</v>
      </c>
      <c r="V20" s="15">
        <f>SUM(Q21,Q27,Q33,Q39)</f>
        <v>1</v>
      </c>
      <c r="W20" s="15">
        <f>SUM(R21,R27,R33,R39)</f>
        <v>20</v>
      </c>
      <c r="X20" s="18">
        <f t="shared" si="0"/>
        <v>21</v>
      </c>
      <c r="Z20" s="26" t="s">
        <v>26</v>
      </c>
      <c r="AA20" s="10">
        <v>1300</v>
      </c>
      <c r="AB20" s="10">
        <v>1178</v>
      </c>
      <c r="AC20" s="10">
        <f>SUM(AA20:AB20)</f>
        <v>2478</v>
      </c>
    </row>
    <row r="21" spans="1:29" ht="15" customHeight="1" x14ac:dyDescent="0.15">
      <c r="A21" s="7"/>
      <c r="B21" s="11">
        <f>SUM(B16:B20)</f>
        <v>559</v>
      </c>
      <c r="C21" s="11">
        <f>SUM(C16:C20)</f>
        <v>453</v>
      </c>
      <c r="D21" s="11">
        <f>SUM(D16:D20)</f>
        <v>1012</v>
      </c>
      <c r="E21" s="3"/>
      <c r="F21" s="7"/>
      <c r="G21" s="11">
        <f>SUM(G16:G20)</f>
        <v>503</v>
      </c>
      <c r="H21" s="11">
        <f>SUM(H16:H20)</f>
        <v>558</v>
      </c>
      <c r="I21" s="11">
        <f>SUM(I16:I20)</f>
        <v>1061</v>
      </c>
      <c r="J21" s="3"/>
      <c r="K21" s="7"/>
      <c r="L21" s="12">
        <f>SUM(L16:L20)</f>
        <v>1044</v>
      </c>
      <c r="M21" s="12">
        <f>SUM(M16:M20)</f>
        <v>1341</v>
      </c>
      <c r="N21" s="12">
        <f>SUM(N16:N20)</f>
        <v>2385</v>
      </c>
      <c r="O21" s="24"/>
      <c r="P21" s="7"/>
      <c r="Q21" s="11">
        <f>SUM(Q16:Q20)</f>
        <v>1</v>
      </c>
      <c r="R21" s="11">
        <f>SUM(R16:R20)</f>
        <v>18</v>
      </c>
      <c r="S21" s="11">
        <f>SUM(S16:S20)</f>
        <v>19</v>
      </c>
      <c r="Z21" s="4" t="s">
        <v>31</v>
      </c>
      <c r="AA21" s="10">
        <v>306</v>
      </c>
      <c r="AB21" s="10">
        <v>386</v>
      </c>
      <c r="AC21" s="10">
        <f>SUM(AA21:AB21)</f>
        <v>692</v>
      </c>
    </row>
    <row r="22" spans="1:29" ht="15" customHeight="1" x14ac:dyDescent="0.15">
      <c r="A22" s="7">
        <v>15</v>
      </c>
      <c r="B22" s="10">
        <v>104</v>
      </c>
      <c r="C22" s="10">
        <v>114</v>
      </c>
      <c r="D22" s="10">
        <f>SUM(B22:C22)</f>
        <v>218</v>
      </c>
      <c r="E22" s="3"/>
      <c r="F22" s="7">
        <v>45</v>
      </c>
      <c r="G22" s="10">
        <v>125</v>
      </c>
      <c r="H22" s="10">
        <v>103</v>
      </c>
      <c r="I22" s="10">
        <f>SUM(G22:H22)</f>
        <v>228</v>
      </c>
      <c r="J22" s="3"/>
      <c r="K22" s="7">
        <v>75</v>
      </c>
      <c r="L22" s="10">
        <v>212</v>
      </c>
      <c r="M22" s="10">
        <v>273</v>
      </c>
      <c r="N22" s="10">
        <f>SUM(L22:M22)</f>
        <v>485</v>
      </c>
      <c r="O22" s="3"/>
      <c r="P22" s="7">
        <v>105</v>
      </c>
      <c r="Q22" s="10">
        <v>0</v>
      </c>
      <c r="R22" s="10">
        <v>1</v>
      </c>
      <c r="S22" s="10">
        <f>SUM(Q22:R22)</f>
        <v>1</v>
      </c>
      <c r="U22" s="4" t="s">
        <v>0</v>
      </c>
      <c r="V22" s="5" t="s">
        <v>1</v>
      </c>
      <c r="W22" s="5" t="s">
        <v>2</v>
      </c>
      <c r="X22" s="5" t="s">
        <v>3</v>
      </c>
      <c r="Z22" s="4" t="s">
        <v>7</v>
      </c>
      <c r="AA22" s="10">
        <v>381</v>
      </c>
      <c r="AB22" s="10">
        <v>611</v>
      </c>
      <c r="AC22" s="10">
        <f>SUM(AA22:AB22)</f>
        <v>992</v>
      </c>
    </row>
    <row r="23" spans="1:29" ht="15" customHeight="1" x14ac:dyDescent="0.15">
      <c r="A23" s="7">
        <v>16</v>
      </c>
      <c r="B23" s="10">
        <v>140</v>
      </c>
      <c r="C23" s="10">
        <v>112</v>
      </c>
      <c r="D23" s="10">
        <f>SUM(B23:C23)</f>
        <v>252</v>
      </c>
      <c r="E23" s="3"/>
      <c r="F23" s="7">
        <v>46</v>
      </c>
      <c r="G23" s="10">
        <v>136</v>
      </c>
      <c r="H23" s="10">
        <v>163</v>
      </c>
      <c r="I23" s="10">
        <f>SUM(G23:H23)</f>
        <v>299</v>
      </c>
      <c r="J23" s="3"/>
      <c r="K23" s="7">
        <v>76</v>
      </c>
      <c r="L23" s="10">
        <v>215</v>
      </c>
      <c r="M23" s="10">
        <v>308</v>
      </c>
      <c r="N23" s="10">
        <f>SUM(L23:M23)</f>
        <v>523</v>
      </c>
      <c r="O23" s="3"/>
      <c r="P23" s="7">
        <v>106</v>
      </c>
      <c r="Q23" s="10">
        <v>0</v>
      </c>
      <c r="R23" s="10">
        <v>0</v>
      </c>
      <c r="S23" s="10">
        <f>SUM(Q23:R23)</f>
        <v>0</v>
      </c>
      <c r="U23" s="4" t="s">
        <v>4</v>
      </c>
      <c r="V23" s="19">
        <f>V4/$V$8*100</f>
        <v>10.860128617363344</v>
      </c>
      <c r="W23" s="19">
        <f>W4/$W$8*100</f>
        <v>8.7115614664696359</v>
      </c>
      <c r="X23" s="19">
        <f>X4/$X$8*100</f>
        <v>9.7144572436306333</v>
      </c>
      <c r="Z23" s="9" t="s">
        <v>24</v>
      </c>
      <c r="AA23" s="11">
        <f>SUM(AA19:AA22)</f>
        <v>2229</v>
      </c>
      <c r="AB23" s="11">
        <f>SUM(AB19:AB22)</f>
        <v>2426</v>
      </c>
      <c r="AC23" s="11">
        <f>SUM(AC19:AC22)</f>
        <v>4655</v>
      </c>
    </row>
    <row r="24" spans="1:29" ht="15" customHeight="1" x14ac:dyDescent="0.15">
      <c r="A24" s="7">
        <v>17</v>
      </c>
      <c r="B24" s="10">
        <v>137</v>
      </c>
      <c r="C24" s="10">
        <v>100</v>
      </c>
      <c r="D24" s="10">
        <f>SUM(B24:C24)</f>
        <v>237</v>
      </c>
      <c r="E24" s="3"/>
      <c r="F24" s="7">
        <v>47</v>
      </c>
      <c r="G24" s="10">
        <v>141</v>
      </c>
      <c r="H24" s="10">
        <v>137</v>
      </c>
      <c r="I24" s="10">
        <f>SUM(G24:H24)</f>
        <v>278</v>
      </c>
      <c r="J24" s="3"/>
      <c r="K24" s="7">
        <v>77</v>
      </c>
      <c r="L24" s="10">
        <v>211</v>
      </c>
      <c r="M24" s="10">
        <v>287</v>
      </c>
      <c r="N24" s="10">
        <f>SUM(L24:M24)</f>
        <v>498</v>
      </c>
      <c r="O24" s="3"/>
      <c r="P24" s="7">
        <v>107</v>
      </c>
      <c r="Q24" s="10">
        <v>0</v>
      </c>
      <c r="R24" s="10">
        <v>1</v>
      </c>
      <c r="S24" s="10">
        <f>SUM(Q24:R24)</f>
        <v>1</v>
      </c>
      <c r="U24" s="4" t="s">
        <v>5</v>
      </c>
      <c r="V24" s="19">
        <f>V5/$V$8*100</f>
        <v>56.30225080385852</v>
      </c>
      <c r="W24" s="19">
        <f>W5/$W$8*100</f>
        <v>47.990992892829496</v>
      </c>
      <c r="X24" s="19">
        <f>X5/$X$8*100</f>
        <v>51.870473903418258</v>
      </c>
      <c r="Z24" s="6" t="s">
        <v>30</v>
      </c>
    </row>
    <row r="25" spans="1:29" ht="15" customHeight="1" x14ac:dyDescent="0.15">
      <c r="A25" s="7">
        <v>18</v>
      </c>
      <c r="B25" s="10">
        <v>125</v>
      </c>
      <c r="C25" s="10">
        <v>111</v>
      </c>
      <c r="D25" s="10">
        <f>SUM(B25:C25)</f>
        <v>236</v>
      </c>
      <c r="E25" s="3"/>
      <c r="F25" s="7">
        <v>48</v>
      </c>
      <c r="G25" s="10">
        <v>173</v>
      </c>
      <c r="H25" s="10">
        <v>171</v>
      </c>
      <c r="I25" s="10">
        <f>SUM(G25:H25)</f>
        <v>344</v>
      </c>
      <c r="J25" s="3"/>
      <c r="K25" s="7">
        <v>78</v>
      </c>
      <c r="L25" s="10">
        <v>214</v>
      </c>
      <c r="M25" s="10">
        <v>277</v>
      </c>
      <c r="N25" s="10">
        <f>SUM(L25:M25)</f>
        <v>491</v>
      </c>
      <c r="O25" s="3"/>
      <c r="P25" s="7">
        <v>108</v>
      </c>
      <c r="Q25" s="10">
        <v>0</v>
      </c>
      <c r="R25" s="10">
        <v>0</v>
      </c>
      <c r="S25" s="10">
        <f>SUM(Q25:R25)</f>
        <v>0</v>
      </c>
      <c r="U25" s="8" t="s">
        <v>6</v>
      </c>
      <c r="V25" s="19">
        <f>V6/$V$8*100</f>
        <v>15.241157556270096</v>
      </c>
      <c r="W25" s="19">
        <f>W6/$W$8*100</f>
        <v>17.331644500738864</v>
      </c>
      <c r="X25" s="19">
        <f>X6/$X$8*100</f>
        <v>16.35585906720198</v>
      </c>
      <c r="Z25" s="4" t="s">
        <v>21</v>
      </c>
      <c r="AA25" s="5" t="s">
        <v>22</v>
      </c>
      <c r="AB25" s="5" t="s">
        <v>23</v>
      </c>
      <c r="AC25" s="5" t="s">
        <v>24</v>
      </c>
    </row>
    <row r="26" spans="1:29" ht="15" customHeight="1" x14ac:dyDescent="0.15">
      <c r="A26" s="7">
        <v>19</v>
      </c>
      <c r="B26" s="10">
        <v>112</v>
      </c>
      <c r="C26" s="10">
        <v>109</v>
      </c>
      <c r="D26" s="10">
        <f>SUM(B26:C26)</f>
        <v>221</v>
      </c>
      <c r="E26" s="3"/>
      <c r="F26" s="7">
        <v>49</v>
      </c>
      <c r="G26" s="10">
        <v>158</v>
      </c>
      <c r="H26" s="10">
        <v>173</v>
      </c>
      <c r="I26" s="10">
        <f>SUM(G26:H26)</f>
        <v>331</v>
      </c>
      <c r="J26" s="3"/>
      <c r="K26" s="7">
        <v>79</v>
      </c>
      <c r="L26" s="10">
        <v>184</v>
      </c>
      <c r="M26" s="10">
        <v>253</v>
      </c>
      <c r="N26" s="10">
        <f>SUM(L26:M26)</f>
        <v>437</v>
      </c>
      <c r="O26" s="3"/>
      <c r="P26" s="7">
        <v>109</v>
      </c>
      <c r="Q26" s="10">
        <v>0</v>
      </c>
      <c r="R26" s="10">
        <v>0</v>
      </c>
      <c r="S26" s="10">
        <f>SUM(Q26:R26)</f>
        <v>0</v>
      </c>
      <c r="U26" s="4" t="s">
        <v>7</v>
      </c>
      <c r="V26" s="19">
        <f>V7/$V$8*100</f>
        <v>17.59646302250804</v>
      </c>
      <c r="W26" s="19">
        <f>W7/$W$8*100</f>
        <v>25.965801139962004</v>
      </c>
      <c r="X26" s="19">
        <f>X7/$X$8*100</f>
        <v>22.059209785749129</v>
      </c>
      <c r="Z26" s="4" t="s">
        <v>25</v>
      </c>
      <c r="AA26" s="10">
        <v>138</v>
      </c>
      <c r="AB26" s="10">
        <v>107</v>
      </c>
      <c r="AC26" s="10">
        <f>SUM(AA26:AB26)</f>
        <v>245</v>
      </c>
    </row>
    <row r="27" spans="1:29" ht="15" customHeight="1" x14ac:dyDescent="0.15">
      <c r="A27" s="7"/>
      <c r="B27" s="11">
        <f>SUM(B22:B26)</f>
        <v>618</v>
      </c>
      <c r="C27" s="11">
        <f>SUM(C22:C26)</f>
        <v>546</v>
      </c>
      <c r="D27" s="11">
        <f>SUM(D22:D26)</f>
        <v>1164</v>
      </c>
      <c r="E27" s="3"/>
      <c r="F27" s="7"/>
      <c r="G27" s="11">
        <f>SUM(G22:G26)</f>
        <v>733</v>
      </c>
      <c r="H27" s="11">
        <f>SUM(H22:H26)</f>
        <v>747</v>
      </c>
      <c r="I27" s="11">
        <f>SUM(I22:I26)</f>
        <v>1480</v>
      </c>
      <c r="J27" s="3"/>
      <c r="K27" s="7"/>
      <c r="L27" s="11">
        <f>SUM(L22:L26)</f>
        <v>1036</v>
      </c>
      <c r="M27" s="11">
        <f>SUM(M22:M26)</f>
        <v>1398</v>
      </c>
      <c r="N27" s="11">
        <f>SUM(N22:N26)</f>
        <v>2434</v>
      </c>
      <c r="O27" s="3"/>
      <c r="P27" s="7"/>
      <c r="Q27" s="12">
        <f>SUM(Q22:Q26)</f>
        <v>0</v>
      </c>
      <c r="R27" s="12">
        <f>SUM(R22:R26)</f>
        <v>2</v>
      </c>
      <c r="S27" s="12">
        <f>SUM(S22:S26)</f>
        <v>2</v>
      </c>
      <c r="U27" s="17" t="s">
        <v>3</v>
      </c>
      <c r="V27" s="20">
        <f>SUM(V23:V26)</f>
        <v>100</v>
      </c>
      <c r="W27" s="20">
        <f>SUM(W23:W26)</f>
        <v>100</v>
      </c>
      <c r="X27" s="20">
        <f>SUM(X23:X26)</f>
        <v>100</v>
      </c>
      <c r="Z27" s="26" t="s">
        <v>26</v>
      </c>
      <c r="AA27" s="10">
        <v>731</v>
      </c>
      <c r="AB27" s="10">
        <v>663</v>
      </c>
      <c r="AC27" s="10">
        <f>SUM(AA27:AB27)</f>
        <v>1394</v>
      </c>
    </row>
    <row r="28" spans="1:29" ht="15" customHeight="1" x14ac:dyDescent="0.15">
      <c r="A28" s="7">
        <v>20</v>
      </c>
      <c r="B28" s="10">
        <v>106</v>
      </c>
      <c r="C28" s="10">
        <v>134</v>
      </c>
      <c r="D28" s="10">
        <f>SUM(B28:C28)</f>
        <v>240</v>
      </c>
      <c r="E28" s="3"/>
      <c r="F28" s="7">
        <v>50</v>
      </c>
      <c r="G28" s="10">
        <v>167</v>
      </c>
      <c r="H28" s="10">
        <v>152</v>
      </c>
      <c r="I28" s="10">
        <f>SUM(G28:H28)</f>
        <v>319</v>
      </c>
      <c r="J28" s="3"/>
      <c r="K28" s="7">
        <v>80</v>
      </c>
      <c r="L28" s="10">
        <v>169</v>
      </c>
      <c r="M28" s="10">
        <v>246</v>
      </c>
      <c r="N28" s="10">
        <f>SUM(L28:M28)</f>
        <v>415</v>
      </c>
      <c r="O28" s="3"/>
      <c r="P28" s="7">
        <v>110</v>
      </c>
      <c r="Q28" s="14">
        <v>0</v>
      </c>
      <c r="R28" s="14">
        <v>0</v>
      </c>
      <c r="S28" s="15">
        <f>SUM(Q28:R28)</f>
        <v>0</v>
      </c>
      <c r="U28" s="4" t="s">
        <v>8</v>
      </c>
      <c r="V28" s="19">
        <f t="shared" ref="V28:V39" si="1">V9/$V$8*100</f>
        <v>34.19614147909968</v>
      </c>
      <c r="W28" s="19">
        <f t="shared" ref="W28:W39" si="2">W9/$W$8*100</f>
        <v>29.624938427978325</v>
      </c>
      <c r="X28" s="19">
        <f t="shared" ref="X28:X39" si="3">X9/$X$8*100</f>
        <v>31.758658211699377</v>
      </c>
      <c r="Z28" s="4" t="s">
        <v>32</v>
      </c>
      <c r="AA28" s="10">
        <v>176</v>
      </c>
      <c r="AB28" s="10">
        <v>227</v>
      </c>
      <c r="AC28" s="10">
        <f>SUM(AA28:AB28)</f>
        <v>403</v>
      </c>
    </row>
    <row r="29" spans="1:29" ht="15" customHeight="1" x14ac:dyDescent="0.15">
      <c r="A29" s="7">
        <v>21</v>
      </c>
      <c r="B29" s="10">
        <v>101</v>
      </c>
      <c r="C29" s="10">
        <v>116</v>
      </c>
      <c r="D29" s="10">
        <f>SUM(B29:C29)</f>
        <v>217</v>
      </c>
      <c r="E29" s="3"/>
      <c r="F29" s="7">
        <v>51</v>
      </c>
      <c r="G29" s="10">
        <v>182</v>
      </c>
      <c r="H29" s="10">
        <v>179</v>
      </c>
      <c r="I29" s="10">
        <f>SUM(G29:H29)</f>
        <v>361</v>
      </c>
      <c r="J29" s="3"/>
      <c r="K29" s="7">
        <v>81</v>
      </c>
      <c r="L29" s="10">
        <v>142</v>
      </c>
      <c r="M29" s="10">
        <v>240</v>
      </c>
      <c r="N29" s="10">
        <f>SUM(L29:M29)</f>
        <v>382</v>
      </c>
      <c r="O29" s="3"/>
      <c r="P29" s="7">
        <v>111</v>
      </c>
      <c r="Q29" s="14">
        <v>0</v>
      </c>
      <c r="R29" s="14">
        <v>0</v>
      </c>
      <c r="S29" s="15">
        <f>SUM(Q29:R29)</f>
        <v>0</v>
      </c>
      <c r="U29" s="4" t="s">
        <v>9</v>
      </c>
      <c r="V29" s="19">
        <f t="shared" si="1"/>
        <v>67.033762057877809</v>
      </c>
      <c r="W29" s="19">
        <f t="shared" si="2"/>
        <v>72.922384068679193</v>
      </c>
      <c r="X29" s="19">
        <f t="shared" si="3"/>
        <v>70.173727064650478</v>
      </c>
      <c r="Z29" s="4" t="s">
        <v>7</v>
      </c>
      <c r="AA29" s="10">
        <v>254</v>
      </c>
      <c r="AB29" s="10">
        <v>399</v>
      </c>
      <c r="AC29" s="10">
        <f>SUM(AA29:AB29)</f>
        <v>653</v>
      </c>
    </row>
    <row r="30" spans="1:29" ht="15" customHeight="1" x14ac:dyDescent="0.15">
      <c r="A30" s="7">
        <v>22</v>
      </c>
      <c r="B30" s="10">
        <v>106</v>
      </c>
      <c r="C30" s="10">
        <v>122</v>
      </c>
      <c r="D30" s="10">
        <f>SUM(B30:C30)</f>
        <v>228</v>
      </c>
      <c r="E30" s="3"/>
      <c r="F30" s="7">
        <v>52</v>
      </c>
      <c r="G30" s="10">
        <v>184</v>
      </c>
      <c r="H30" s="10">
        <v>189</v>
      </c>
      <c r="I30" s="10">
        <f>SUM(G30:H30)</f>
        <v>373</v>
      </c>
      <c r="J30" s="3"/>
      <c r="K30" s="7">
        <v>82</v>
      </c>
      <c r="L30" s="10">
        <v>154</v>
      </c>
      <c r="M30" s="10">
        <v>273</v>
      </c>
      <c r="N30" s="10">
        <f>SUM(L30:M30)</f>
        <v>427</v>
      </c>
      <c r="O30" s="3"/>
      <c r="P30" s="7">
        <v>112</v>
      </c>
      <c r="Q30" s="14">
        <v>0</v>
      </c>
      <c r="R30" s="14">
        <v>0</v>
      </c>
      <c r="S30" s="15">
        <f>SUM(Q30:R30)</f>
        <v>0</v>
      </c>
      <c r="U30" s="4" t="s">
        <v>10</v>
      </c>
      <c r="V30" s="19">
        <f t="shared" si="1"/>
        <v>57.098070739549847</v>
      </c>
      <c r="W30" s="19">
        <f t="shared" si="2"/>
        <v>63.739356836253606</v>
      </c>
      <c r="X30" s="19">
        <f t="shared" si="3"/>
        <v>60.6393756331845</v>
      </c>
      <c r="Z30" s="9" t="s">
        <v>24</v>
      </c>
      <c r="AA30" s="11">
        <f>SUM(AA26:AA29)</f>
        <v>1299</v>
      </c>
      <c r="AB30" s="11">
        <f>SUM(AB26:AB29)</f>
        <v>1396</v>
      </c>
      <c r="AC30" s="11">
        <f>SUM(AC26:AC29)</f>
        <v>2695</v>
      </c>
    </row>
    <row r="31" spans="1:29" ht="15" customHeight="1" x14ac:dyDescent="0.15">
      <c r="A31" s="7">
        <v>23</v>
      </c>
      <c r="B31" s="10">
        <v>121</v>
      </c>
      <c r="C31" s="10">
        <v>100</v>
      </c>
      <c r="D31" s="10">
        <f>SUM(B31:C31)</f>
        <v>221</v>
      </c>
      <c r="E31" s="3"/>
      <c r="F31" s="7">
        <v>53</v>
      </c>
      <c r="G31" s="10">
        <v>203</v>
      </c>
      <c r="H31" s="10">
        <v>167</v>
      </c>
      <c r="I31" s="10">
        <f>SUM(G31:H31)</f>
        <v>370</v>
      </c>
      <c r="J31" s="3"/>
      <c r="K31" s="7">
        <v>83</v>
      </c>
      <c r="L31" s="10">
        <v>113</v>
      </c>
      <c r="M31" s="10">
        <v>200</v>
      </c>
      <c r="N31" s="10">
        <f>SUM(L31:M31)</f>
        <v>313</v>
      </c>
      <c r="O31" s="3"/>
      <c r="P31" s="7">
        <v>113</v>
      </c>
      <c r="Q31" s="14">
        <v>0</v>
      </c>
      <c r="R31" s="14">
        <v>0</v>
      </c>
      <c r="S31" s="15">
        <f>SUM(Q31:R31)</f>
        <v>0</v>
      </c>
      <c r="U31" s="4" t="s">
        <v>11</v>
      </c>
      <c r="V31" s="19">
        <f t="shared" si="1"/>
        <v>39.348874598070736</v>
      </c>
      <c r="W31" s="19">
        <f t="shared" si="2"/>
        <v>49.757230314545069</v>
      </c>
      <c r="X31" s="19">
        <f t="shared" si="3"/>
        <v>44.898878090878391</v>
      </c>
      <c r="Z31" s="6"/>
    </row>
    <row r="32" spans="1:29" ht="15" customHeight="1" x14ac:dyDescent="0.15">
      <c r="A32" s="7">
        <v>24</v>
      </c>
      <c r="B32" s="10">
        <v>104</v>
      </c>
      <c r="C32" s="10">
        <v>103</v>
      </c>
      <c r="D32" s="10">
        <f>SUM(B32:C32)</f>
        <v>207</v>
      </c>
      <c r="E32" s="3"/>
      <c r="F32" s="7">
        <v>54</v>
      </c>
      <c r="G32" s="10">
        <v>224</v>
      </c>
      <c r="H32" s="10">
        <v>183</v>
      </c>
      <c r="I32" s="10">
        <f>SUM(G32:H32)</f>
        <v>407</v>
      </c>
      <c r="J32" s="3"/>
      <c r="K32" s="7">
        <v>84</v>
      </c>
      <c r="L32" s="10">
        <v>96</v>
      </c>
      <c r="M32" s="10">
        <v>197</v>
      </c>
      <c r="N32" s="10">
        <f>SUM(L32:M32)</f>
        <v>293</v>
      </c>
      <c r="O32" s="3"/>
      <c r="P32" s="7">
        <v>114</v>
      </c>
      <c r="Q32" s="14">
        <v>0</v>
      </c>
      <c r="R32" s="14">
        <v>0</v>
      </c>
      <c r="S32" s="15">
        <f>SUM(Q32:R32)</f>
        <v>0</v>
      </c>
      <c r="U32" s="9" t="s">
        <v>12</v>
      </c>
      <c r="V32" s="20">
        <f t="shared" si="1"/>
        <v>32.837620578778136</v>
      </c>
      <c r="W32" s="20">
        <f t="shared" si="2"/>
        <v>43.297445640700865</v>
      </c>
      <c r="X32" s="20">
        <f t="shared" si="3"/>
        <v>38.415068852951109</v>
      </c>
      <c r="Z32" s="6"/>
      <c r="AA32" s="31"/>
      <c r="AB32" s="30"/>
      <c r="AC32" s="30"/>
    </row>
    <row r="33" spans="1:29" ht="15" customHeight="1" x14ac:dyDescent="0.15">
      <c r="A33" s="7"/>
      <c r="B33" s="11">
        <f>SUM(B28:B32)</f>
        <v>538</v>
      </c>
      <c r="C33" s="11">
        <f>SUM(C28:C32)</f>
        <v>575</v>
      </c>
      <c r="D33" s="11">
        <f>SUM(D28:D32)</f>
        <v>1113</v>
      </c>
      <c r="E33" s="3"/>
      <c r="F33" s="7"/>
      <c r="G33" s="11">
        <f>SUM(G28:G32)</f>
        <v>960</v>
      </c>
      <c r="H33" s="11">
        <f>SUM(H28:H32)</f>
        <v>870</v>
      </c>
      <c r="I33" s="11">
        <f>SUM(I28:I32)</f>
        <v>1830</v>
      </c>
      <c r="J33" s="3"/>
      <c r="K33" s="7"/>
      <c r="L33" s="11">
        <f>SUM(L28:L32)</f>
        <v>674</v>
      </c>
      <c r="M33" s="11">
        <f>SUM(M28:M32)</f>
        <v>1156</v>
      </c>
      <c r="N33" s="11">
        <f>SUM(N28:N32)</f>
        <v>1830</v>
      </c>
      <c r="O33" s="3"/>
      <c r="P33" s="7"/>
      <c r="Q33" s="16">
        <f>SUM(Q28:Q32)</f>
        <v>0</v>
      </c>
      <c r="R33" s="16">
        <f>SUM(R28:R32)</f>
        <v>0</v>
      </c>
      <c r="S33" s="16">
        <f>SUM(S28:S32)</f>
        <v>0</v>
      </c>
      <c r="U33" s="4" t="s">
        <v>13</v>
      </c>
      <c r="V33" s="19">
        <f t="shared" si="1"/>
        <v>25.988745980707396</v>
      </c>
      <c r="W33" s="19">
        <f t="shared" si="2"/>
        <v>35.402153261557949</v>
      </c>
      <c r="X33" s="19">
        <f t="shared" si="3"/>
        <v>31.008217327680011</v>
      </c>
      <c r="Z33" s="6" t="s">
        <v>3</v>
      </c>
    </row>
    <row r="34" spans="1:29" ht="15" customHeight="1" x14ac:dyDescent="0.15">
      <c r="A34" s="7">
        <v>25</v>
      </c>
      <c r="B34" s="10">
        <v>93</v>
      </c>
      <c r="C34" s="10">
        <v>93</v>
      </c>
      <c r="D34" s="10">
        <f>SUM(B34:C34)</f>
        <v>186</v>
      </c>
      <c r="E34" s="3"/>
      <c r="F34" s="7">
        <v>55</v>
      </c>
      <c r="G34" s="10">
        <v>219</v>
      </c>
      <c r="H34" s="10">
        <v>214</v>
      </c>
      <c r="I34" s="10">
        <f>SUM(G34:H34)</f>
        <v>433</v>
      </c>
      <c r="J34" s="3"/>
      <c r="K34" s="7">
        <v>85</v>
      </c>
      <c r="L34" s="10">
        <v>85</v>
      </c>
      <c r="M34" s="10">
        <v>174</v>
      </c>
      <c r="N34" s="10">
        <f>SUM(L34:M34)</f>
        <v>259</v>
      </c>
      <c r="O34" s="3"/>
      <c r="P34" s="7">
        <v>115</v>
      </c>
      <c r="Q34" s="14">
        <v>0</v>
      </c>
      <c r="R34" s="14">
        <v>0</v>
      </c>
      <c r="S34" s="14">
        <f>SUM(Q34:R34)</f>
        <v>0</v>
      </c>
      <c r="U34" s="4" t="s">
        <v>14</v>
      </c>
      <c r="V34" s="19">
        <f t="shared" si="1"/>
        <v>17.59646302250804</v>
      </c>
      <c r="W34" s="19">
        <f t="shared" si="2"/>
        <v>25.965801139962004</v>
      </c>
      <c r="X34" s="19">
        <f t="shared" si="3"/>
        <v>22.059209785749129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29" ht="15" customHeight="1" x14ac:dyDescent="0.15">
      <c r="A35" s="7">
        <v>26</v>
      </c>
      <c r="B35" s="10">
        <v>103</v>
      </c>
      <c r="C35" s="10">
        <v>84</v>
      </c>
      <c r="D35" s="10">
        <f>SUM(B35:C35)</f>
        <v>187</v>
      </c>
      <c r="E35" s="3"/>
      <c r="F35" s="7">
        <v>56</v>
      </c>
      <c r="G35" s="10">
        <v>242</v>
      </c>
      <c r="H35" s="10">
        <v>188</v>
      </c>
      <c r="I35" s="10">
        <f>SUM(G35:H35)</f>
        <v>430</v>
      </c>
      <c r="J35" s="3"/>
      <c r="K35" s="7">
        <v>86</v>
      </c>
      <c r="L35" s="10">
        <v>80</v>
      </c>
      <c r="M35" s="10">
        <v>169</v>
      </c>
      <c r="N35" s="10">
        <f>SUM(L35:M35)</f>
        <v>249</v>
      </c>
      <c r="O35" s="3"/>
      <c r="P35" s="7">
        <v>116</v>
      </c>
      <c r="Q35" s="14">
        <v>0</v>
      </c>
      <c r="R35" s="14">
        <v>0</v>
      </c>
      <c r="S35" s="14">
        <f>SUM(Q35:R35)</f>
        <v>0</v>
      </c>
      <c r="U35" s="4" t="s">
        <v>15</v>
      </c>
      <c r="V35" s="19">
        <f t="shared" si="1"/>
        <v>9.2684887459807079</v>
      </c>
      <c r="W35" s="19">
        <f t="shared" si="2"/>
        <v>16.12835127717965</v>
      </c>
      <c r="X35" s="19">
        <f t="shared" si="3"/>
        <v>12.9263442272335</v>
      </c>
      <c r="Z35" s="4" t="s">
        <v>25</v>
      </c>
      <c r="AA35" s="10">
        <f t="shared" ref="AA35:AB38" si="4">SUM(AA5,AA12,AA19,AA26)</f>
        <v>1351</v>
      </c>
      <c r="AB35" s="10">
        <f t="shared" si="4"/>
        <v>1238</v>
      </c>
      <c r="AC35" s="10">
        <f>SUM(AA35:AB35)</f>
        <v>2589</v>
      </c>
    </row>
    <row r="36" spans="1:29" ht="15" customHeight="1" x14ac:dyDescent="0.15">
      <c r="A36" s="7">
        <v>27</v>
      </c>
      <c r="B36" s="10">
        <v>108</v>
      </c>
      <c r="C36" s="10">
        <v>121</v>
      </c>
      <c r="D36" s="10">
        <f>SUM(B36:C36)</f>
        <v>229</v>
      </c>
      <c r="E36" s="3"/>
      <c r="F36" s="7">
        <v>57</v>
      </c>
      <c r="G36" s="10">
        <v>245</v>
      </c>
      <c r="H36" s="10">
        <v>216</v>
      </c>
      <c r="I36" s="10">
        <f>SUM(G36:H36)</f>
        <v>461</v>
      </c>
      <c r="J36" s="3"/>
      <c r="K36" s="7">
        <v>87</v>
      </c>
      <c r="L36" s="10">
        <v>75</v>
      </c>
      <c r="M36" s="10">
        <v>128</v>
      </c>
      <c r="N36" s="10">
        <f>SUM(L36:M36)</f>
        <v>203</v>
      </c>
      <c r="O36" s="3"/>
      <c r="P36" s="7">
        <v>117</v>
      </c>
      <c r="Q36" s="14">
        <v>0</v>
      </c>
      <c r="R36" s="14">
        <v>0</v>
      </c>
      <c r="S36" s="14">
        <f>SUM(Q36:R36)</f>
        <v>0</v>
      </c>
      <c r="U36" s="4" t="s">
        <v>16</v>
      </c>
      <c r="V36" s="19">
        <f t="shared" si="1"/>
        <v>3.8504823151125405</v>
      </c>
      <c r="W36" s="19">
        <f t="shared" si="2"/>
        <v>7.9938076138202803</v>
      </c>
      <c r="X36" s="19">
        <f t="shared" si="3"/>
        <v>6.059810138456343</v>
      </c>
      <c r="Z36" s="26" t="s">
        <v>26</v>
      </c>
      <c r="AA36" s="10">
        <f t="shared" si="4"/>
        <v>7004</v>
      </c>
      <c r="AB36" s="10">
        <f t="shared" si="4"/>
        <v>6821</v>
      </c>
      <c r="AC36" s="13">
        <f>SUM(AA36:AB36)</f>
        <v>13825</v>
      </c>
    </row>
    <row r="37" spans="1:29" ht="15" customHeight="1" x14ac:dyDescent="0.15">
      <c r="A37" s="7">
        <v>28</v>
      </c>
      <c r="B37" s="10">
        <v>120</v>
      </c>
      <c r="C37" s="10">
        <v>96</v>
      </c>
      <c r="D37" s="10">
        <f>SUM(B37:C37)</f>
        <v>216</v>
      </c>
      <c r="E37" s="3"/>
      <c r="F37" s="7">
        <v>58</v>
      </c>
      <c r="G37" s="10">
        <v>268</v>
      </c>
      <c r="H37" s="10">
        <v>281</v>
      </c>
      <c r="I37" s="10">
        <f>SUM(G37:H37)</f>
        <v>549</v>
      </c>
      <c r="J37" s="3"/>
      <c r="K37" s="7">
        <v>88</v>
      </c>
      <c r="L37" s="10">
        <v>45</v>
      </c>
      <c r="M37" s="10">
        <v>122</v>
      </c>
      <c r="N37" s="10">
        <f>SUM(L37:M37)</f>
        <v>167</v>
      </c>
      <c r="O37" s="3"/>
      <c r="P37" s="7">
        <v>118</v>
      </c>
      <c r="Q37" s="14">
        <v>0</v>
      </c>
      <c r="R37" s="14">
        <v>0</v>
      </c>
      <c r="S37" s="14">
        <f>SUM(Q37:R37)</f>
        <v>0</v>
      </c>
      <c r="U37" s="4" t="s">
        <v>17</v>
      </c>
      <c r="V37" s="19">
        <f t="shared" si="1"/>
        <v>1.1977491961414792</v>
      </c>
      <c r="W37" s="19">
        <f t="shared" si="2"/>
        <v>3.1454507071986493</v>
      </c>
      <c r="X37" s="19">
        <f t="shared" si="3"/>
        <v>2.2363138343776972</v>
      </c>
      <c r="Z37" s="4" t="s">
        <v>31</v>
      </c>
      <c r="AA37" s="10">
        <f t="shared" si="4"/>
        <v>1898</v>
      </c>
      <c r="AB37" s="10">
        <f t="shared" si="4"/>
        <v>2462</v>
      </c>
      <c r="AC37" s="13">
        <f>SUM(AA37:AB37)</f>
        <v>4360</v>
      </c>
    </row>
    <row r="38" spans="1:29" ht="15" customHeight="1" x14ac:dyDescent="0.15">
      <c r="A38" s="7">
        <v>29</v>
      </c>
      <c r="B38" s="10">
        <v>108</v>
      </c>
      <c r="C38" s="10">
        <v>103</v>
      </c>
      <c r="D38" s="10">
        <f>SUM(B38:C38)</f>
        <v>211</v>
      </c>
      <c r="E38" s="3"/>
      <c r="F38" s="7">
        <v>59</v>
      </c>
      <c r="G38" s="10">
        <v>274</v>
      </c>
      <c r="H38" s="10">
        <v>218</v>
      </c>
      <c r="I38" s="10">
        <f>SUM(G38:H38)</f>
        <v>492</v>
      </c>
      <c r="J38" s="3"/>
      <c r="K38" s="7">
        <v>89</v>
      </c>
      <c r="L38" s="10">
        <v>45</v>
      </c>
      <c r="M38" s="10">
        <v>96</v>
      </c>
      <c r="N38" s="10">
        <f>SUM(L38:M38)</f>
        <v>141</v>
      </c>
      <c r="O38" s="3"/>
      <c r="P38" s="7">
        <v>119</v>
      </c>
      <c r="Q38" s="14">
        <v>0</v>
      </c>
      <c r="R38" s="14">
        <v>0</v>
      </c>
      <c r="S38" s="14">
        <f>SUM(Q38:R38)</f>
        <v>0</v>
      </c>
      <c r="U38" s="4" t="s">
        <v>18</v>
      </c>
      <c r="V38" s="19">
        <f t="shared" si="1"/>
        <v>0.26527331189710612</v>
      </c>
      <c r="W38" s="19">
        <f t="shared" si="2"/>
        <v>0.80219548237280969</v>
      </c>
      <c r="X38" s="19">
        <f t="shared" si="3"/>
        <v>0.55157404975423063</v>
      </c>
      <c r="Z38" s="4" t="s">
        <v>7</v>
      </c>
      <c r="AA38" s="10">
        <f t="shared" si="4"/>
        <v>2187</v>
      </c>
      <c r="AB38" s="10">
        <f t="shared" si="4"/>
        <v>3690</v>
      </c>
      <c r="AC38" s="13">
        <f>SUM(AA38:AB38)</f>
        <v>5877</v>
      </c>
    </row>
    <row r="39" spans="1:29" ht="15" customHeight="1" x14ac:dyDescent="0.15">
      <c r="A39" s="7"/>
      <c r="B39" s="11">
        <f>SUM(B34:B38)</f>
        <v>532</v>
      </c>
      <c r="C39" s="11">
        <f>SUM(C34:C38)</f>
        <v>497</v>
      </c>
      <c r="D39" s="11">
        <f>SUM(D34:D38)</f>
        <v>1029</v>
      </c>
      <c r="E39" s="3"/>
      <c r="F39" s="7"/>
      <c r="G39" s="11">
        <f>SUM(G34:G38)</f>
        <v>1248</v>
      </c>
      <c r="H39" s="11">
        <f>SUM(H34:H38)</f>
        <v>1117</v>
      </c>
      <c r="I39" s="11">
        <f>SUM(I34:I38)</f>
        <v>2365</v>
      </c>
      <c r="J39" s="3"/>
      <c r="K39" s="7"/>
      <c r="L39" s="11">
        <f>SUM(L34:L38)</f>
        <v>330</v>
      </c>
      <c r="M39" s="11">
        <f>SUM(M34:M38)</f>
        <v>689</v>
      </c>
      <c r="N39" s="11">
        <f>SUM(N34:N38)</f>
        <v>1019</v>
      </c>
      <c r="O39" s="3"/>
      <c r="P39" s="7"/>
      <c r="Q39" s="16">
        <f>SUM(Q34:Q38)</f>
        <v>0</v>
      </c>
      <c r="R39" s="16">
        <f>SUM(R34:R38)</f>
        <v>0</v>
      </c>
      <c r="S39" s="16">
        <f>SUM(S34:S38)</f>
        <v>0</v>
      </c>
      <c r="U39" s="4" t="s">
        <v>19</v>
      </c>
      <c r="V39" s="19">
        <f t="shared" si="1"/>
        <v>8.0385852090032149E-3</v>
      </c>
      <c r="W39" s="19">
        <f t="shared" si="2"/>
        <v>0.14073604953908944</v>
      </c>
      <c r="X39" s="19">
        <f t="shared" si="3"/>
        <v>7.8796292822032946E-2</v>
      </c>
      <c r="Z39" s="9" t="s">
        <v>24</v>
      </c>
      <c r="AA39" s="11">
        <f>SUM(AA35:AA38)</f>
        <v>12440</v>
      </c>
      <c r="AB39" s="11">
        <f>SUM(AB35:AB38)</f>
        <v>14211</v>
      </c>
      <c r="AC39" s="11">
        <f>SUM(AC35:AC38)</f>
        <v>26651</v>
      </c>
    </row>
    <row r="40" spans="1:29" x14ac:dyDescent="0.15">
      <c r="AA40" s="30"/>
      <c r="AB40" s="30"/>
      <c r="AC40" s="30"/>
    </row>
    <row r="41" spans="1:29" x14ac:dyDescent="0.15">
      <c r="AA41" s="30"/>
      <c r="AB41" s="30"/>
      <c r="AC41" s="30"/>
    </row>
  </sheetData>
  <phoneticPr fontId="3"/>
  <printOptions horizontalCentered="1" verticalCentered="1"/>
  <pageMargins left="0.19685039370078741" right="0.19685039370078741" top="0.59055118110236227" bottom="0.39370078740157483" header="0.78740157480314965" footer="0.51181102362204722"/>
  <pageSetup paperSize="9" scale="76" orientation="landscape" r:id="rId1"/>
  <headerFooter alignWithMargins="0">
    <oddHeader>&amp;C&amp;"游ゴシック,標準"&amp;16大分県　竹田市（タケタシ）【442089】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4月</vt:lpstr>
      <vt:lpstr>5月</vt:lpstr>
      <vt:lpstr>6月</vt:lpstr>
      <vt:lpstr>7月</vt:lpstr>
      <vt:lpstr>8月</vt:lpstr>
      <vt:lpstr>9月</vt:lpstr>
      <vt:lpstr>10月</vt:lpstr>
      <vt:lpstr>11月</vt:lpstr>
      <vt:lpstr>12月</vt:lpstr>
      <vt:lpstr>1月</vt:lpstr>
      <vt:lpstr>2月</vt:lpstr>
      <vt:lpstr>3月</vt:lpstr>
    </vt:vector>
  </TitlesOfParts>
  <Company>竹田市役所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竹田市役所</dc:creator>
  <cp:lastModifiedBy> </cp:lastModifiedBy>
  <cp:lastPrinted>2022-10-16T08:15:38Z</cp:lastPrinted>
  <dcterms:created xsi:type="dcterms:W3CDTF">2005-05-02T01:20:17Z</dcterms:created>
  <dcterms:modified xsi:type="dcterms:W3CDTF">2022-10-16T08:16:02Z</dcterms:modified>
</cp:coreProperties>
</file>