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.Top戦略推進室\■統計一件\homepage\年齢別\"/>
    </mc:Choice>
  </mc:AlternateContent>
  <bookViews>
    <workbookView xWindow="795" yWindow="2790" windowWidth="7740" windowHeight="8595" activeTab="11"/>
  </bookViews>
  <sheets>
    <sheet name="4月" sheetId="4" r:id="rId1"/>
    <sheet name="5月" sheetId="19" r:id="rId2"/>
    <sheet name="6月" sheetId="20" r:id="rId3"/>
    <sheet name="7月" sheetId="21" r:id="rId4"/>
    <sheet name="8月" sheetId="23" r:id="rId5"/>
    <sheet name="9月" sheetId="24" r:id="rId6"/>
    <sheet name="10月" sheetId="25" r:id="rId7"/>
    <sheet name="12月 " sheetId="27" r:id="rId8"/>
    <sheet name="11月" sheetId="26" r:id="rId9"/>
    <sheet name="1月" sheetId="28" r:id="rId10"/>
    <sheet name="2月" sheetId="29" r:id="rId11"/>
    <sheet name="3月" sheetId="30" r:id="rId12"/>
  </sheets>
  <definedNames>
    <definedName name="_A600000">#REF!</definedName>
    <definedName name="_A655555">#REF!</definedName>
  </definedNames>
  <calcPr calcId="162913"/>
</workbook>
</file>

<file path=xl/calcChain.xml><?xml version="1.0" encoding="utf-8"?>
<calcChain xmlns="http://schemas.openxmlformats.org/spreadsheetml/2006/main">
  <c r="AA36" i="30" l="1"/>
  <c r="AC36" i="30" s="1"/>
  <c r="AB38" i="30"/>
  <c r="AA38" i="30"/>
  <c r="AB37" i="30"/>
  <c r="AA37" i="30"/>
  <c r="AB36" i="30"/>
  <c r="AB35" i="30"/>
  <c r="AB39" i="30" s="1"/>
  <c r="AA35" i="30"/>
  <c r="AB30" i="30"/>
  <c r="AA30" i="30"/>
  <c r="AC29" i="30"/>
  <c r="AC28" i="30"/>
  <c r="AC27" i="30"/>
  <c r="AC26" i="30"/>
  <c r="AC30" i="30" s="1"/>
  <c r="AB23" i="30"/>
  <c r="AA23" i="30"/>
  <c r="AC22" i="30"/>
  <c r="AC21" i="30"/>
  <c r="AC20" i="30"/>
  <c r="AC23" i="30" s="1"/>
  <c r="AC19" i="30"/>
  <c r="AB16" i="30"/>
  <c r="AA16" i="30"/>
  <c r="AC15" i="30"/>
  <c r="AC14" i="30"/>
  <c r="AC13" i="30"/>
  <c r="AC12" i="30"/>
  <c r="AB9" i="30"/>
  <c r="AA9" i="30"/>
  <c r="AC8" i="30"/>
  <c r="AC7" i="30"/>
  <c r="AC6" i="30"/>
  <c r="AC5" i="30"/>
  <c r="AA38" i="29"/>
  <c r="AC38" i="29" s="1"/>
  <c r="AB38" i="29"/>
  <c r="AB37" i="29"/>
  <c r="AA37" i="29"/>
  <c r="AC37" i="29" s="1"/>
  <c r="AB36" i="29"/>
  <c r="AA36" i="29"/>
  <c r="AB35" i="29"/>
  <c r="AA35" i="29"/>
  <c r="AA39" i="29"/>
  <c r="AB30" i="29"/>
  <c r="AA30" i="29"/>
  <c r="AC29" i="29"/>
  <c r="AC28" i="29"/>
  <c r="AC30" i="29" s="1"/>
  <c r="AC27" i="29"/>
  <c r="AC26" i="29"/>
  <c r="AB23" i="29"/>
  <c r="AA23" i="29"/>
  <c r="AC22" i="29"/>
  <c r="AC21" i="29"/>
  <c r="AC20" i="29"/>
  <c r="W20" i="29"/>
  <c r="X20" i="29" s="1"/>
  <c r="V20" i="29"/>
  <c r="AC19" i="29"/>
  <c r="W19" i="29"/>
  <c r="V19" i="29"/>
  <c r="W18" i="29"/>
  <c r="V18" i="29"/>
  <c r="W17" i="29"/>
  <c r="V17" i="29"/>
  <c r="AB16" i="29"/>
  <c r="AA16" i="29"/>
  <c r="W16" i="29"/>
  <c r="V16" i="29"/>
  <c r="AC15" i="29"/>
  <c r="W15" i="29"/>
  <c r="V15" i="29"/>
  <c r="X15" i="29"/>
  <c r="AC14" i="29"/>
  <c r="W14" i="29"/>
  <c r="V14" i="29"/>
  <c r="AC13" i="29"/>
  <c r="W13" i="29"/>
  <c r="V13" i="29"/>
  <c r="AC12" i="29"/>
  <c r="W12" i="29"/>
  <c r="W31" i="29" s="1"/>
  <c r="V12" i="29"/>
  <c r="W11" i="29"/>
  <c r="V11" i="29"/>
  <c r="W10" i="29"/>
  <c r="V10" i="29"/>
  <c r="AB9" i="29"/>
  <c r="AA9" i="29"/>
  <c r="W9" i="29"/>
  <c r="X9" i="29" s="1"/>
  <c r="V9" i="29"/>
  <c r="AC8" i="29"/>
  <c r="AC7" i="29"/>
  <c r="W7" i="29"/>
  <c r="V7" i="29"/>
  <c r="AC6" i="29"/>
  <c r="W6" i="29"/>
  <c r="V6" i="29"/>
  <c r="X6" i="29" s="1"/>
  <c r="AC5" i="29"/>
  <c r="AC9" i="29" s="1"/>
  <c r="W5" i="29"/>
  <c r="V5" i="29"/>
  <c r="W4" i="29"/>
  <c r="V4" i="29"/>
  <c r="W20" i="28"/>
  <c r="V20" i="28"/>
  <c r="X20" i="28" s="1"/>
  <c r="W19" i="28"/>
  <c r="V19" i="28"/>
  <c r="W18" i="28"/>
  <c r="V18" i="28"/>
  <c r="W12" i="28"/>
  <c r="V12" i="28"/>
  <c r="W4" i="28"/>
  <c r="V4" i="28"/>
  <c r="AB38" i="28"/>
  <c r="AA38" i="28"/>
  <c r="AC38" i="28"/>
  <c r="AB37" i="28"/>
  <c r="AA37" i="28"/>
  <c r="AB36" i="28"/>
  <c r="AA36" i="28"/>
  <c r="AB35" i="28"/>
  <c r="AB39" i="28" s="1"/>
  <c r="AA35" i="28"/>
  <c r="AB30" i="28"/>
  <c r="AA30" i="28"/>
  <c r="AC29" i="28"/>
  <c r="AC28" i="28"/>
  <c r="AC27" i="28"/>
  <c r="AC26" i="28"/>
  <c r="AB23" i="28"/>
  <c r="AA23" i="28"/>
  <c r="AC22" i="28"/>
  <c r="AC21" i="28"/>
  <c r="AC20" i="28"/>
  <c r="AC19" i="28"/>
  <c r="AB16" i="28"/>
  <c r="AA16" i="28"/>
  <c r="AC15" i="28"/>
  <c r="AC14" i="28"/>
  <c r="AC13" i="28"/>
  <c r="AC12" i="28"/>
  <c r="AB9" i="28"/>
  <c r="AA9" i="28"/>
  <c r="AC8" i="28"/>
  <c r="AC7" i="28"/>
  <c r="AC6" i="28"/>
  <c r="AC5" i="28"/>
  <c r="AB38" i="27"/>
  <c r="AA38" i="27"/>
  <c r="AC38" i="27" s="1"/>
  <c r="AB37" i="27"/>
  <c r="AA37" i="27"/>
  <c r="AC37" i="27" s="1"/>
  <c r="AB36" i="27"/>
  <c r="AC36" i="27" s="1"/>
  <c r="AA36" i="27"/>
  <c r="AB35" i="27"/>
  <c r="AB39" i="27" s="1"/>
  <c r="AA35" i="27"/>
  <c r="AB30" i="27"/>
  <c r="AA30" i="27"/>
  <c r="AC29" i="27"/>
  <c r="AC28" i="27"/>
  <c r="AC27" i="27"/>
  <c r="AC26" i="27"/>
  <c r="AC30" i="27" s="1"/>
  <c r="AB23" i="27"/>
  <c r="AA23" i="27"/>
  <c r="AC22" i="27"/>
  <c r="AC21" i="27"/>
  <c r="AC20" i="27"/>
  <c r="W20" i="27"/>
  <c r="V20" i="27"/>
  <c r="AC19" i="27"/>
  <c r="AC23" i="27" s="1"/>
  <c r="W19" i="27"/>
  <c r="V19" i="27"/>
  <c r="W18" i="27"/>
  <c r="V18" i="27"/>
  <c r="W17" i="27"/>
  <c r="V17" i="27"/>
  <c r="AB16" i="27"/>
  <c r="AA16" i="27"/>
  <c r="W16" i="27"/>
  <c r="V16" i="27"/>
  <c r="AC15" i="27"/>
  <c r="W15" i="27"/>
  <c r="V15" i="27"/>
  <c r="X15" i="27" s="1"/>
  <c r="AC14" i="27"/>
  <c r="W14" i="27"/>
  <c r="W33" i="27" s="1"/>
  <c r="V14" i="27"/>
  <c r="AC13" i="27"/>
  <c r="W13" i="27"/>
  <c r="V13" i="27"/>
  <c r="X13" i="27" s="1"/>
  <c r="AC12" i="27"/>
  <c r="AC16" i="27" s="1"/>
  <c r="W12" i="27"/>
  <c r="V12" i="27"/>
  <c r="W11" i="27"/>
  <c r="W30" i="27" s="1"/>
  <c r="V11" i="27"/>
  <c r="W10" i="27"/>
  <c r="V10" i="27"/>
  <c r="AB9" i="27"/>
  <c r="AA9" i="27"/>
  <c r="W9" i="27"/>
  <c r="V9" i="27"/>
  <c r="AC8" i="27"/>
  <c r="AC7" i="27"/>
  <c r="W7" i="27"/>
  <c r="V7" i="27"/>
  <c r="AC6" i="27"/>
  <c r="W6" i="27"/>
  <c r="V6" i="27"/>
  <c r="X6" i="27" s="1"/>
  <c r="AC5" i="27"/>
  <c r="AC9" i="27" s="1"/>
  <c r="W5" i="27"/>
  <c r="V5" i="27"/>
  <c r="W4" i="27"/>
  <c r="V4" i="27"/>
  <c r="W20" i="26"/>
  <c r="V20" i="26"/>
  <c r="W19" i="26"/>
  <c r="V19" i="26"/>
  <c r="W18" i="26"/>
  <c r="V18" i="26"/>
  <c r="W12" i="26"/>
  <c r="V12" i="26"/>
  <c r="W4" i="26"/>
  <c r="V4" i="26"/>
  <c r="AB38" i="26"/>
  <c r="AA38" i="26"/>
  <c r="AC38" i="26" s="1"/>
  <c r="AB37" i="26"/>
  <c r="AA37" i="26"/>
  <c r="AC37" i="26" s="1"/>
  <c r="AB36" i="26"/>
  <c r="AA36" i="26"/>
  <c r="AC36" i="26" s="1"/>
  <c r="AB35" i="26"/>
  <c r="AB39" i="26" s="1"/>
  <c r="AA35" i="26"/>
  <c r="AB30" i="26"/>
  <c r="AA30" i="26"/>
  <c r="AC29" i="26"/>
  <c r="AC28" i="26"/>
  <c r="AC27" i="26"/>
  <c r="AC26" i="26"/>
  <c r="AB23" i="26"/>
  <c r="AA23" i="26"/>
  <c r="AC22" i="26"/>
  <c r="AC21" i="26"/>
  <c r="AC20" i="26"/>
  <c r="AC19" i="26"/>
  <c r="AB16" i="26"/>
  <c r="AA16" i="26"/>
  <c r="AC15" i="26"/>
  <c r="AC16" i="26" s="1"/>
  <c r="AC14" i="26"/>
  <c r="AC13" i="26"/>
  <c r="AC12" i="26"/>
  <c r="AB9" i="26"/>
  <c r="AA9" i="26"/>
  <c r="AC8" i="26"/>
  <c r="AC7" i="26"/>
  <c r="AC6" i="26"/>
  <c r="AC5" i="26"/>
  <c r="AB38" i="25"/>
  <c r="AA38" i="25"/>
  <c r="AC38" i="25" s="1"/>
  <c r="AB37" i="25"/>
  <c r="AA37" i="25"/>
  <c r="AC37" i="25" s="1"/>
  <c r="AB36" i="25"/>
  <c r="AA36" i="25"/>
  <c r="AC36" i="25" s="1"/>
  <c r="AB35" i="25"/>
  <c r="AB39" i="25" s="1"/>
  <c r="AA35" i="25"/>
  <c r="AA39" i="25" s="1"/>
  <c r="AB30" i="25"/>
  <c r="AA30" i="25"/>
  <c r="AC29" i="25"/>
  <c r="AC28" i="25"/>
  <c r="AC27" i="25"/>
  <c r="AC26" i="25"/>
  <c r="AB23" i="25"/>
  <c r="AA23" i="25"/>
  <c r="AC22" i="25"/>
  <c r="AC21" i="25"/>
  <c r="AC20" i="25"/>
  <c r="W20" i="25"/>
  <c r="V20" i="25"/>
  <c r="AC19" i="25"/>
  <c r="AC23" i="25" s="1"/>
  <c r="W19" i="25"/>
  <c r="V19" i="25"/>
  <c r="W18" i="25"/>
  <c r="V18" i="25"/>
  <c r="W17" i="25"/>
  <c r="V17" i="25"/>
  <c r="AB16" i="25"/>
  <c r="AA16" i="25"/>
  <c r="W16" i="25"/>
  <c r="V16" i="25"/>
  <c r="AC15" i="25"/>
  <c r="W15" i="25"/>
  <c r="V15" i="25"/>
  <c r="X15" i="25" s="1"/>
  <c r="AC14" i="25"/>
  <c r="W14" i="25"/>
  <c r="X14" i="25" s="1"/>
  <c r="V14" i="25"/>
  <c r="AC13" i="25"/>
  <c r="W13" i="25"/>
  <c r="V13" i="25"/>
  <c r="X13" i="25" s="1"/>
  <c r="AC12" i="25"/>
  <c r="AC16" i="25" s="1"/>
  <c r="W12" i="25"/>
  <c r="V12" i="25"/>
  <c r="W11" i="25"/>
  <c r="V11" i="25"/>
  <c r="W10" i="25"/>
  <c r="V10" i="25"/>
  <c r="AB9" i="25"/>
  <c r="AA9" i="25"/>
  <c r="W9" i="25"/>
  <c r="V9" i="25"/>
  <c r="AC8" i="25"/>
  <c r="AC7" i="25"/>
  <c r="W7" i="25"/>
  <c r="V7" i="25"/>
  <c r="AC6" i="25"/>
  <c r="W6" i="25"/>
  <c r="V6" i="25"/>
  <c r="AC5" i="25"/>
  <c r="AC9" i="25" s="1"/>
  <c r="W5" i="25"/>
  <c r="V5" i="25"/>
  <c r="W4" i="25"/>
  <c r="V4" i="25"/>
  <c r="AB38" i="24"/>
  <c r="AA38" i="24"/>
  <c r="AC38" i="24" s="1"/>
  <c r="AB37" i="24"/>
  <c r="AA37" i="24"/>
  <c r="AC37" i="24" s="1"/>
  <c r="AB36" i="24"/>
  <c r="AA36" i="24"/>
  <c r="AC36" i="24" s="1"/>
  <c r="AB35" i="24"/>
  <c r="AA35" i="24"/>
  <c r="AA39" i="24" s="1"/>
  <c r="AB30" i="24"/>
  <c r="AA30" i="24"/>
  <c r="AC29" i="24"/>
  <c r="AC28" i="24"/>
  <c r="AC30" i="24" s="1"/>
  <c r="AC27" i="24"/>
  <c r="AC26" i="24"/>
  <c r="AB23" i="24"/>
  <c r="AA23" i="24"/>
  <c r="AC22" i="24"/>
  <c r="AC21" i="24"/>
  <c r="AC20" i="24"/>
  <c r="W20" i="24"/>
  <c r="V20" i="24"/>
  <c r="AC19" i="24"/>
  <c r="W19" i="24"/>
  <c r="V19" i="24"/>
  <c r="W18" i="24"/>
  <c r="W37" i="24" s="1"/>
  <c r="V18" i="24"/>
  <c r="W17" i="24"/>
  <c r="V17" i="24"/>
  <c r="AB16" i="24"/>
  <c r="AA16" i="24"/>
  <c r="W16" i="24"/>
  <c r="V16" i="24"/>
  <c r="AC15" i="24"/>
  <c r="AC16" i="24" s="1"/>
  <c r="W15" i="24"/>
  <c r="X15" i="24" s="1"/>
  <c r="V15" i="24"/>
  <c r="AC14" i="24"/>
  <c r="W14" i="24"/>
  <c r="V14" i="24"/>
  <c r="AC13" i="24"/>
  <c r="W13" i="24"/>
  <c r="V13" i="24"/>
  <c r="X13" i="24" s="1"/>
  <c r="AC12" i="24"/>
  <c r="W12" i="24"/>
  <c r="V12" i="24"/>
  <c r="W11" i="24"/>
  <c r="V11" i="24"/>
  <c r="W10" i="24"/>
  <c r="V10" i="24"/>
  <c r="X10" i="24" s="1"/>
  <c r="AB9" i="24"/>
  <c r="AA9" i="24"/>
  <c r="W9" i="24"/>
  <c r="V9" i="24"/>
  <c r="AC8" i="24"/>
  <c r="AC7" i="24"/>
  <c r="W7" i="24"/>
  <c r="V7" i="24"/>
  <c r="X7" i="24" s="1"/>
  <c r="AC6" i="24"/>
  <c r="W6" i="24"/>
  <c r="V6" i="24"/>
  <c r="AC5" i="24"/>
  <c r="W5" i="24"/>
  <c r="V5" i="24"/>
  <c r="W4" i="24"/>
  <c r="V4" i="24"/>
  <c r="AB38" i="23"/>
  <c r="AA38" i="23"/>
  <c r="AC38" i="23"/>
  <c r="AB37" i="23"/>
  <c r="AA37" i="23"/>
  <c r="AC37" i="23" s="1"/>
  <c r="AB36" i="23"/>
  <c r="AA36" i="23"/>
  <c r="AB35" i="23"/>
  <c r="AB39" i="23" s="1"/>
  <c r="AA35" i="23"/>
  <c r="AB30" i="23"/>
  <c r="AA30" i="23"/>
  <c r="AC29" i="23"/>
  <c r="AC28" i="23"/>
  <c r="AC27" i="23"/>
  <c r="AC26" i="23"/>
  <c r="AC30" i="23" s="1"/>
  <c r="AB23" i="23"/>
  <c r="AA23" i="23"/>
  <c r="AC22" i="23"/>
  <c r="AC21" i="23"/>
  <c r="AC20" i="23"/>
  <c r="W20" i="23"/>
  <c r="V20" i="23"/>
  <c r="AC19" i="23"/>
  <c r="W19" i="23"/>
  <c r="V19" i="23"/>
  <c r="W18" i="23"/>
  <c r="X18" i="23" s="1"/>
  <c r="V18" i="23"/>
  <c r="W17" i="23"/>
  <c r="V17" i="23"/>
  <c r="AB16" i="23"/>
  <c r="AA16" i="23"/>
  <c r="W16" i="23"/>
  <c r="V16" i="23"/>
  <c r="AC15" i="23"/>
  <c r="AC16" i="23" s="1"/>
  <c r="W15" i="23"/>
  <c r="V15" i="23"/>
  <c r="AC14" i="23"/>
  <c r="W14" i="23"/>
  <c r="V14" i="23"/>
  <c r="V33" i="23" s="1"/>
  <c r="AC13" i="23"/>
  <c r="W13" i="23"/>
  <c r="V13" i="23"/>
  <c r="X13" i="23" s="1"/>
  <c r="AC12" i="23"/>
  <c r="W12" i="23"/>
  <c r="V12" i="23"/>
  <c r="W11" i="23"/>
  <c r="V11" i="23"/>
  <c r="X11" i="23" s="1"/>
  <c r="W10" i="23"/>
  <c r="V10" i="23"/>
  <c r="AB9" i="23"/>
  <c r="AA9" i="23"/>
  <c r="W9" i="23"/>
  <c r="V9" i="23"/>
  <c r="AC8" i="23"/>
  <c r="AC7" i="23"/>
  <c r="W7" i="23"/>
  <c r="V7" i="23"/>
  <c r="AC6" i="23"/>
  <c r="W6" i="23"/>
  <c r="V6" i="23"/>
  <c r="X6" i="23" s="1"/>
  <c r="AC5" i="23"/>
  <c r="W5" i="23"/>
  <c r="V5" i="23"/>
  <c r="W4" i="23"/>
  <c r="V4" i="23"/>
  <c r="AB38" i="21"/>
  <c r="AA38" i="21"/>
  <c r="AC38" i="21" s="1"/>
  <c r="AB37" i="21"/>
  <c r="AA37" i="21"/>
  <c r="AC37" i="21" s="1"/>
  <c r="AB36" i="21"/>
  <c r="AA36" i="21"/>
  <c r="AB35" i="21"/>
  <c r="AA35" i="21"/>
  <c r="AA39" i="21" s="1"/>
  <c r="AB30" i="21"/>
  <c r="AA30" i="21"/>
  <c r="AC29" i="21"/>
  <c r="AC28" i="21"/>
  <c r="AC27" i="21"/>
  <c r="AC26" i="21"/>
  <c r="AB23" i="21"/>
  <c r="AA23" i="21"/>
  <c r="AC22" i="21"/>
  <c r="AC21" i="21"/>
  <c r="AC20" i="21"/>
  <c r="W20" i="21"/>
  <c r="X20" i="21" s="1"/>
  <c r="V20" i="21"/>
  <c r="AC19" i="21"/>
  <c r="AC23" i="21" s="1"/>
  <c r="W19" i="21"/>
  <c r="V19" i="21"/>
  <c r="W18" i="21"/>
  <c r="V18" i="21"/>
  <c r="W17" i="21"/>
  <c r="V17" i="21"/>
  <c r="AB16" i="21"/>
  <c r="AA16" i="21"/>
  <c r="W16" i="21"/>
  <c r="V16" i="21"/>
  <c r="AC15" i="21"/>
  <c r="W15" i="21"/>
  <c r="V15" i="21"/>
  <c r="X15" i="21" s="1"/>
  <c r="AC14" i="21"/>
  <c r="W14" i="21"/>
  <c r="X14" i="21" s="1"/>
  <c r="V14" i="21"/>
  <c r="AC13" i="21"/>
  <c r="W13" i="21"/>
  <c r="X13" i="21" s="1"/>
  <c r="V13" i="21"/>
  <c r="AC12" i="21"/>
  <c r="AC16" i="21" s="1"/>
  <c r="W12" i="21"/>
  <c r="V12" i="21"/>
  <c r="W11" i="21"/>
  <c r="V11" i="21"/>
  <c r="W10" i="21"/>
  <c r="V10" i="21"/>
  <c r="AB9" i="21"/>
  <c r="AA9" i="21"/>
  <c r="W9" i="21"/>
  <c r="X9" i="21" s="1"/>
  <c r="V9" i="21"/>
  <c r="AC8" i="21"/>
  <c r="AC7" i="21"/>
  <c r="W7" i="21"/>
  <c r="V7" i="21"/>
  <c r="AC6" i="21"/>
  <c r="W6" i="21"/>
  <c r="V6" i="21"/>
  <c r="AC5" i="21"/>
  <c r="AC9" i="21" s="1"/>
  <c r="W5" i="21"/>
  <c r="V5" i="21"/>
  <c r="W4" i="21"/>
  <c r="V4" i="21"/>
  <c r="AB38" i="20"/>
  <c r="AA38" i="20"/>
  <c r="AB37" i="20"/>
  <c r="AC37" i="20" s="1"/>
  <c r="AA37" i="20"/>
  <c r="AB36" i="20"/>
  <c r="AA36" i="20"/>
  <c r="AC36" i="20" s="1"/>
  <c r="AB35" i="20"/>
  <c r="AB39" i="20" s="1"/>
  <c r="AA35" i="20"/>
  <c r="AA39" i="20" s="1"/>
  <c r="AB30" i="20"/>
  <c r="AA30" i="20"/>
  <c r="AC29" i="20"/>
  <c r="AC28" i="20"/>
  <c r="AC27" i="20"/>
  <c r="AC26" i="20"/>
  <c r="AB23" i="20"/>
  <c r="AA23" i="20"/>
  <c r="AC22" i="20"/>
  <c r="AC21" i="20"/>
  <c r="AC20" i="20"/>
  <c r="W20" i="20"/>
  <c r="V20" i="20"/>
  <c r="AC19" i="20"/>
  <c r="W19" i="20"/>
  <c r="W38" i="20" s="1"/>
  <c r="V19" i="20"/>
  <c r="W18" i="20"/>
  <c r="V18" i="20"/>
  <c r="W17" i="20"/>
  <c r="V17" i="20"/>
  <c r="AB16" i="20"/>
  <c r="AA16" i="20"/>
  <c r="W16" i="20"/>
  <c r="W35" i="20" s="1"/>
  <c r="V16" i="20"/>
  <c r="AC15" i="20"/>
  <c r="W15" i="20"/>
  <c r="V15" i="20"/>
  <c r="AC14" i="20"/>
  <c r="W14" i="20"/>
  <c r="V14" i="20"/>
  <c r="AC13" i="20"/>
  <c r="W13" i="20"/>
  <c r="V13" i="20"/>
  <c r="AC12" i="20"/>
  <c r="AC16" i="20" s="1"/>
  <c r="W12" i="20"/>
  <c r="V12" i="20"/>
  <c r="W11" i="20"/>
  <c r="V11" i="20"/>
  <c r="X11" i="20" s="1"/>
  <c r="W10" i="20"/>
  <c r="V10" i="20"/>
  <c r="AB9" i="20"/>
  <c r="AA9" i="20"/>
  <c r="W9" i="20"/>
  <c r="V9" i="20"/>
  <c r="AC8" i="20"/>
  <c r="AC7" i="20"/>
  <c r="AC9" i="20" s="1"/>
  <c r="W7" i="20"/>
  <c r="X7" i="20" s="1"/>
  <c r="V7" i="20"/>
  <c r="AC6" i="20"/>
  <c r="W6" i="20"/>
  <c r="V6" i="20"/>
  <c r="X6" i="20" s="1"/>
  <c r="AC5" i="20"/>
  <c r="W5" i="20"/>
  <c r="W8" i="20" s="1"/>
  <c r="V5" i="20"/>
  <c r="W4" i="20"/>
  <c r="V4" i="20"/>
  <c r="AB38" i="19"/>
  <c r="AA38" i="19"/>
  <c r="AB37" i="19"/>
  <c r="AA37" i="19"/>
  <c r="AB36" i="19"/>
  <c r="AA36" i="19"/>
  <c r="AB35" i="19"/>
  <c r="AA35" i="19"/>
  <c r="AB30" i="19"/>
  <c r="AA30" i="19"/>
  <c r="AC29" i="19"/>
  <c r="AC28" i="19"/>
  <c r="AC27" i="19"/>
  <c r="AC26" i="19"/>
  <c r="AB23" i="19"/>
  <c r="AA23" i="19"/>
  <c r="AC22" i="19"/>
  <c r="AC21" i="19"/>
  <c r="AC20" i="19"/>
  <c r="W20" i="19"/>
  <c r="V20" i="19"/>
  <c r="V39" i="19" s="1"/>
  <c r="AC19" i="19"/>
  <c r="W19" i="19"/>
  <c r="V19" i="19"/>
  <c r="W18" i="19"/>
  <c r="V18" i="19"/>
  <c r="W17" i="19"/>
  <c r="V17" i="19"/>
  <c r="X17" i="19" s="1"/>
  <c r="AB16" i="19"/>
  <c r="AA16" i="19"/>
  <c r="W16" i="19"/>
  <c r="V16" i="19"/>
  <c r="AC15" i="19"/>
  <c r="W15" i="19"/>
  <c r="X15" i="19" s="1"/>
  <c r="X34" i="19" s="1"/>
  <c r="V15" i="19"/>
  <c r="AC14" i="19"/>
  <c r="W14" i="19"/>
  <c r="V14" i="19"/>
  <c r="AC13" i="19"/>
  <c r="W13" i="19"/>
  <c r="V13" i="19"/>
  <c r="X13" i="19" s="1"/>
  <c r="AC12" i="19"/>
  <c r="W12" i="19"/>
  <c r="V12" i="19"/>
  <c r="X12" i="19" s="1"/>
  <c r="X31" i="19" s="1"/>
  <c r="W11" i="19"/>
  <c r="V11" i="19"/>
  <c r="W10" i="19"/>
  <c r="V10" i="19"/>
  <c r="AB9" i="19"/>
  <c r="AA9" i="19"/>
  <c r="W9" i="19"/>
  <c r="V9" i="19"/>
  <c r="X9" i="19" s="1"/>
  <c r="AC8" i="19"/>
  <c r="AC7" i="19"/>
  <c r="W7" i="19"/>
  <c r="V7" i="19"/>
  <c r="AC6" i="19"/>
  <c r="W6" i="19"/>
  <c r="V6" i="19"/>
  <c r="X6" i="19" s="1"/>
  <c r="AC5" i="19"/>
  <c r="AC9" i="19" s="1"/>
  <c r="W5" i="19"/>
  <c r="V5" i="19"/>
  <c r="W4" i="19"/>
  <c r="V4" i="19"/>
  <c r="AA35" i="4"/>
  <c r="AB35" i="4"/>
  <c r="AA36" i="4"/>
  <c r="AC36" i="4" s="1"/>
  <c r="AB36" i="4"/>
  <c r="AA37" i="4"/>
  <c r="AB37" i="4"/>
  <c r="AA38" i="4"/>
  <c r="AB38" i="4"/>
  <c r="AC26" i="4"/>
  <c r="AC27" i="4"/>
  <c r="AC28" i="4"/>
  <c r="AC29" i="4"/>
  <c r="AB30" i="4"/>
  <c r="AA30" i="4"/>
  <c r="AC19" i="4"/>
  <c r="AC20" i="4"/>
  <c r="AC21" i="4"/>
  <c r="AC22" i="4"/>
  <c r="AB23" i="4"/>
  <c r="AA23" i="4"/>
  <c r="AC12" i="4"/>
  <c r="AC13" i="4"/>
  <c r="AC16" i="4" s="1"/>
  <c r="AC14" i="4"/>
  <c r="AC15" i="4"/>
  <c r="AB16" i="4"/>
  <c r="AA16" i="4"/>
  <c r="AC5" i="4"/>
  <c r="AC6" i="4"/>
  <c r="AC7" i="4"/>
  <c r="AC8" i="4"/>
  <c r="AC9" i="4" s="1"/>
  <c r="AB9" i="4"/>
  <c r="AA9" i="4"/>
  <c r="V9" i="4"/>
  <c r="V10" i="4"/>
  <c r="W9" i="4"/>
  <c r="V4" i="4"/>
  <c r="W4" i="4"/>
  <c r="V5" i="4"/>
  <c r="X5" i="4" s="1"/>
  <c r="W5" i="4"/>
  <c r="V6" i="4"/>
  <c r="W6" i="4"/>
  <c r="V7" i="4"/>
  <c r="W7" i="4"/>
  <c r="W10" i="4"/>
  <c r="V11" i="4"/>
  <c r="W11" i="4"/>
  <c r="W30" i="4" s="1"/>
  <c r="V12" i="4"/>
  <c r="X12" i="4" s="1"/>
  <c r="W12" i="4"/>
  <c r="V13" i="4"/>
  <c r="W13" i="4"/>
  <c r="V14" i="4"/>
  <c r="X14" i="4" s="1"/>
  <c r="W14" i="4"/>
  <c r="V15" i="4"/>
  <c r="X15" i="4" s="1"/>
  <c r="W15" i="4"/>
  <c r="V16" i="4"/>
  <c r="W16" i="4"/>
  <c r="V17" i="4"/>
  <c r="W17" i="4"/>
  <c r="V18" i="4"/>
  <c r="W18" i="4"/>
  <c r="X18" i="4" s="1"/>
  <c r="V19" i="4"/>
  <c r="X19" i="4" s="1"/>
  <c r="W19" i="4"/>
  <c r="V20" i="4"/>
  <c r="W20" i="4"/>
  <c r="X4" i="29"/>
  <c r="W8" i="29"/>
  <c r="W24" i="29" s="1"/>
  <c r="X11" i="29"/>
  <c r="X18" i="29"/>
  <c r="AC35" i="29"/>
  <c r="X5" i="29"/>
  <c r="X7" i="29"/>
  <c r="X10" i="29"/>
  <c r="X14" i="29"/>
  <c r="X17" i="29"/>
  <c r="W13" i="28"/>
  <c r="W6" i="28"/>
  <c r="W10" i="28"/>
  <c r="W9" i="28"/>
  <c r="W15" i="28"/>
  <c r="W7" i="28"/>
  <c r="W14" i="28"/>
  <c r="W5" i="28"/>
  <c r="W11" i="28"/>
  <c r="X11" i="28" s="1"/>
  <c r="W16" i="28"/>
  <c r="X16" i="28" s="1"/>
  <c r="W17" i="28"/>
  <c r="V13" i="28"/>
  <c r="V6" i="28"/>
  <c r="V10" i="28"/>
  <c r="V9" i="28"/>
  <c r="V7" i="28"/>
  <c r="X7" i="28" s="1"/>
  <c r="V15" i="28"/>
  <c r="X15" i="28" s="1"/>
  <c r="V14" i="28"/>
  <c r="V5" i="28"/>
  <c r="X5" i="28" s="1"/>
  <c r="V11" i="28"/>
  <c r="V16" i="28"/>
  <c r="V17" i="28"/>
  <c r="X17" i="28" s="1"/>
  <c r="X18" i="28"/>
  <c r="X10" i="28"/>
  <c r="X12" i="28"/>
  <c r="X19" i="28"/>
  <c r="X4" i="27"/>
  <c r="W8" i="27"/>
  <c r="W24" i="27" s="1"/>
  <c r="X11" i="27"/>
  <c r="X18" i="27"/>
  <c r="X5" i="27"/>
  <c r="X7" i="27"/>
  <c r="V8" i="27"/>
  <c r="V23" i="27" s="1"/>
  <c r="X10" i="27"/>
  <c r="X16" i="27"/>
  <c r="X17" i="27"/>
  <c r="X20" i="27"/>
  <c r="W13" i="26"/>
  <c r="W6" i="26"/>
  <c r="W10" i="26"/>
  <c r="W9" i="26"/>
  <c r="W7" i="26"/>
  <c r="W15" i="26"/>
  <c r="W14" i="26"/>
  <c r="W5" i="26"/>
  <c r="W11" i="26"/>
  <c r="W16" i="26"/>
  <c r="X16" i="26" s="1"/>
  <c r="W17" i="26"/>
  <c r="V13" i="26"/>
  <c r="V6" i="26"/>
  <c r="V10" i="26"/>
  <c r="X10" i="26" s="1"/>
  <c r="V9" i="26"/>
  <c r="V15" i="26"/>
  <c r="V7" i="26"/>
  <c r="V14" i="26"/>
  <c r="V5" i="26"/>
  <c r="X5" i="26" s="1"/>
  <c r="V11" i="26"/>
  <c r="V16" i="26"/>
  <c r="V17" i="26"/>
  <c r="X17" i="26" s="1"/>
  <c r="X18" i="26"/>
  <c r="X12" i="26"/>
  <c r="X19" i="26"/>
  <c r="X4" i="25"/>
  <c r="W8" i="25"/>
  <c r="W38" i="25" s="1"/>
  <c r="X11" i="25"/>
  <c r="X18" i="25"/>
  <c r="X5" i="25"/>
  <c r="X7" i="25"/>
  <c r="X9" i="25"/>
  <c r="X10" i="25"/>
  <c r="X16" i="25"/>
  <c r="X17" i="25"/>
  <c r="X19" i="25"/>
  <c r="X20" i="25"/>
  <c r="X6" i="24"/>
  <c r="W8" i="24"/>
  <c r="W24" i="24" s="1"/>
  <c r="X11" i="24"/>
  <c r="AC35" i="24"/>
  <c r="X5" i="24"/>
  <c r="X9" i="24"/>
  <c r="X12" i="24"/>
  <c r="X14" i="24"/>
  <c r="X16" i="24"/>
  <c r="X17" i="24"/>
  <c r="X19" i="24"/>
  <c r="X20" i="24"/>
  <c r="X15" i="23"/>
  <c r="X4" i="23"/>
  <c r="X7" i="23"/>
  <c r="V8" i="23"/>
  <c r="V23" i="23" s="1"/>
  <c r="X9" i="23"/>
  <c r="X12" i="23"/>
  <c r="X14" i="23"/>
  <c r="X16" i="23"/>
  <c r="X17" i="23"/>
  <c r="X19" i="23"/>
  <c r="X20" i="23"/>
  <c r="X4" i="21"/>
  <c r="X11" i="21"/>
  <c r="X18" i="21"/>
  <c r="AC35" i="21"/>
  <c r="X5" i="21"/>
  <c r="X7" i="21"/>
  <c r="X10" i="21"/>
  <c r="X12" i="21"/>
  <c r="X16" i="21"/>
  <c r="X19" i="21"/>
  <c r="X4" i="20"/>
  <c r="V8" i="20"/>
  <c r="V23" i="20" s="1"/>
  <c r="X9" i="20"/>
  <c r="X10" i="20"/>
  <c r="X12" i="20"/>
  <c r="X14" i="20"/>
  <c r="X17" i="20"/>
  <c r="X20" i="20"/>
  <c r="AC23" i="19"/>
  <c r="AC37" i="19"/>
  <c r="AC38" i="19"/>
  <c r="X4" i="19"/>
  <c r="X11" i="19"/>
  <c r="X18" i="19"/>
  <c r="AC35" i="19"/>
  <c r="X5" i="19"/>
  <c r="X7" i="19"/>
  <c r="X26" i="19" s="1"/>
  <c r="V8" i="19"/>
  <c r="V37" i="19" s="1"/>
  <c r="X10" i="19"/>
  <c r="X14" i="19"/>
  <c r="X16" i="19"/>
  <c r="X19" i="19"/>
  <c r="AC30" i="4"/>
  <c r="W8" i="4"/>
  <c r="X9" i="4"/>
  <c r="X7" i="4"/>
  <c r="X6" i="4"/>
  <c r="AC23" i="4"/>
  <c r="AA39" i="4"/>
  <c r="W34" i="29"/>
  <c r="W32" i="29"/>
  <c r="W25" i="29"/>
  <c r="W38" i="29"/>
  <c r="W36" i="29"/>
  <c r="W30" i="29"/>
  <c r="W28" i="29"/>
  <c r="W23" i="29"/>
  <c r="W27" i="29" s="1"/>
  <c r="W37" i="29"/>
  <c r="W35" i="29"/>
  <c r="W33" i="29"/>
  <c r="W29" i="29"/>
  <c r="W26" i="29"/>
  <c r="V32" i="27"/>
  <c r="V35" i="27"/>
  <c r="V31" i="27"/>
  <c r="V26" i="27"/>
  <c r="V39" i="27"/>
  <c r="V37" i="27"/>
  <c r="V33" i="27"/>
  <c r="V29" i="27"/>
  <c r="V24" i="27"/>
  <c r="V34" i="27"/>
  <c r="V25" i="27"/>
  <c r="V38" i="27"/>
  <c r="V36" i="27"/>
  <c r="W34" i="27"/>
  <c r="W32" i="27"/>
  <c r="V30" i="27"/>
  <c r="V28" i="27"/>
  <c r="W25" i="27"/>
  <c r="W38" i="27"/>
  <c r="W36" i="27"/>
  <c r="W28" i="27"/>
  <c r="W23" i="27"/>
  <c r="W39" i="27"/>
  <c r="W37" i="27"/>
  <c r="W35" i="27"/>
  <c r="W31" i="27"/>
  <c r="W29" i="27"/>
  <c r="W26" i="27"/>
  <c r="W34" i="25"/>
  <c r="W25" i="25"/>
  <c r="W32" i="25"/>
  <c r="W35" i="25"/>
  <c r="W31" i="25"/>
  <c r="W37" i="25"/>
  <c r="W30" i="25"/>
  <c r="W23" i="25"/>
  <c r="W29" i="25"/>
  <c r="W26" i="25"/>
  <c r="W24" i="25"/>
  <c r="W30" i="24"/>
  <c r="W29" i="24"/>
  <c r="V35" i="23"/>
  <c r="V31" i="23"/>
  <c r="V26" i="23"/>
  <c r="V39" i="23"/>
  <c r="V29" i="23"/>
  <c r="V24" i="23"/>
  <c r="V27" i="23" s="1"/>
  <c r="V34" i="23"/>
  <c r="V25" i="23"/>
  <c r="V38" i="23"/>
  <c r="V28" i="23"/>
  <c r="V32" i="20"/>
  <c r="V35" i="20"/>
  <c r="V38" i="20"/>
  <c r="V36" i="20"/>
  <c r="V33" i="19"/>
  <c r="V32" i="19"/>
  <c r="V35" i="19"/>
  <c r="V26" i="19"/>
  <c r="X8" i="19"/>
  <c r="X30" i="19" s="1"/>
  <c r="V34" i="19"/>
  <c r="V25" i="19"/>
  <c r="V30" i="19"/>
  <c r="W26" i="4"/>
  <c r="W29" i="4"/>
  <c r="W31" i="4"/>
  <c r="W33" i="4"/>
  <c r="W35" i="4"/>
  <c r="W39" i="4"/>
  <c r="W24" i="4"/>
  <c r="W32" i="4"/>
  <c r="W34" i="4"/>
  <c r="W28" i="4"/>
  <c r="W27" i="27"/>
  <c r="X32" i="19"/>
  <c r="W4" i="30" l="1"/>
  <c r="X8" i="29"/>
  <c r="X30" i="29" s="1"/>
  <c r="X25" i="29"/>
  <c r="W24" i="20"/>
  <c r="W32" i="20"/>
  <c r="W25" i="20"/>
  <c r="W33" i="20"/>
  <c r="W31" i="20"/>
  <c r="W36" i="20"/>
  <c r="W29" i="20"/>
  <c r="W26" i="20"/>
  <c r="W39" i="20"/>
  <c r="W30" i="20"/>
  <c r="W28" i="20"/>
  <c r="W37" i="20"/>
  <c r="W23" i="20"/>
  <c r="W27" i="20" s="1"/>
  <c r="X36" i="19"/>
  <c r="V36" i="19"/>
  <c r="V24" i="19"/>
  <c r="V29" i="19"/>
  <c r="V30" i="23"/>
  <c r="W31" i="24"/>
  <c r="W36" i="24"/>
  <c r="W36" i="25"/>
  <c r="W33" i="25"/>
  <c r="X38" i="19"/>
  <c r="X17" i="21"/>
  <c r="X6" i="26"/>
  <c r="X7" i="26"/>
  <c r="X11" i="4"/>
  <c r="AC37" i="4"/>
  <c r="X20" i="19"/>
  <c r="AC30" i="19"/>
  <c r="AC9" i="23"/>
  <c r="W28" i="25"/>
  <c r="X12" i="25"/>
  <c r="AC30" i="25"/>
  <c r="AC9" i="26"/>
  <c r="X9" i="27"/>
  <c r="X12" i="27"/>
  <c r="AC16" i="29"/>
  <c r="AC23" i="29"/>
  <c r="X29" i="19"/>
  <c r="V38" i="19"/>
  <c r="V36" i="23"/>
  <c r="V37" i="23"/>
  <c r="W33" i="24"/>
  <c r="W38" i="24"/>
  <c r="W39" i="25"/>
  <c r="X19" i="20"/>
  <c r="AC35" i="20"/>
  <c r="W8" i="21"/>
  <c r="X9" i="26"/>
  <c r="X6" i="28"/>
  <c r="X17" i="4"/>
  <c r="W8" i="19"/>
  <c r="AC16" i="19"/>
  <c r="AC30" i="20"/>
  <c r="AB39" i="24"/>
  <c r="AC30" i="26"/>
  <c r="X20" i="26"/>
  <c r="X13" i="29"/>
  <c r="X32" i="29" s="1"/>
  <c r="W35" i="24"/>
  <c r="W25" i="24"/>
  <c r="W27" i="25"/>
  <c r="AC35" i="25"/>
  <c r="V27" i="27"/>
  <c r="AC23" i="26"/>
  <c r="AC37" i="28"/>
  <c r="AC16" i="30"/>
  <c r="AC37" i="30"/>
  <c r="V31" i="19"/>
  <c r="W32" i="24"/>
  <c r="V25" i="29"/>
  <c r="X16" i="20"/>
  <c r="W8" i="26"/>
  <c r="X14" i="28"/>
  <c r="V8" i="29"/>
  <c r="AC23" i="23"/>
  <c r="AC9" i="24"/>
  <c r="AC16" i="28"/>
  <c r="AC23" i="28"/>
  <c r="W37" i="4"/>
  <c r="V34" i="4"/>
  <c r="V28" i="19"/>
  <c r="W39" i="21"/>
  <c r="W39" i="24"/>
  <c r="W34" i="24"/>
  <c r="W39" i="29"/>
  <c r="V8" i="4"/>
  <c r="V24" i="4" s="1"/>
  <c r="AC35" i="23"/>
  <c r="AC39" i="24"/>
  <c r="W30" i="26"/>
  <c r="X8" i="27"/>
  <c r="X26" i="27" s="1"/>
  <c r="W8" i="28"/>
  <c r="X20" i="4"/>
  <c r="X16" i="4"/>
  <c r="X13" i="4"/>
  <c r="AA39" i="19"/>
  <c r="W34" i="20"/>
  <c r="V37" i="20"/>
  <c r="V33" i="29"/>
  <c r="X16" i="29"/>
  <c r="X19" i="29"/>
  <c r="AC38" i="30"/>
  <c r="X39" i="19"/>
  <c r="W23" i="24"/>
  <c r="W27" i="24" s="1"/>
  <c r="AC35" i="26"/>
  <c r="AC39" i="26" s="1"/>
  <c r="X15" i="26"/>
  <c r="AC35" i="27"/>
  <c r="AC39" i="27" s="1"/>
  <c r="AC35" i="28"/>
  <c r="AB39" i="19"/>
  <c r="X13" i="20"/>
  <c r="AC30" i="21"/>
  <c r="AB39" i="21"/>
  <c r="AA39" i="27"/>
  <c r="AC9" i="28"/>
  <c r="AB39" i="29"/>
  <c r="W19" i="30"/>
  <c r="X23" i="19"/>
  <c r="W26" i="24"/>
  <c r="W28" i="24"/>
  <c r="AC39" i="21"/>
  <c r="AC35" i="30"/>
  <c r="AC39" i="30" s="1"/>
  <c r="AC38" i="4"/>
  <c r="AC36" i="19"/>
  <c r="AC39" i="19" s="1"/>
  <c r="X5" i="20"/>
  <c r="X8" i="20" s="1"/>
  <c r="W31" i="21"/>
  <c r="AC36" i="21"/>
  <c r="X10" i="23"/>
  <c r="X18" i="24"/>
  <c r="X14" i="27"/>
  <c r="X33" i="27" s="1"/>
  <c r="X19" i="27"/>
  <c r="V28" i="29"/>
  <c r="X12" i="29"/>
  <c r="AC36" i="29"/>
  <c r="AC39" i="29" s="1"/>
  <c r="X31" i="27"/>
  <c r="X39" i="27"/>
  <c r="X30" i="27"/>
  <c r="X28" i="27"/>
  <c r="X36" i="27"/>
  <c r="X37" i="27"/>
  <c r="X38" i="27"/>
  <c r="X24" i="27"/>
  <c r="X23" i="27"/>
  <c r="X35" i="27"/>
  <c r="W33" i="26"/>
  <c r="V23" i="19"/>
  <c r="V27" i="19" s="1"/>
  <c r="X15" i="20"/>
  <c r="X34" i="20" s="1"/>
  <c r="W37" i="26"/>
  <c r="W23" i="26"/>
  <c r="W32" i="26"/>
  <c r="X29" i="29"/>
  <c r="X23" i="29"/>
  <c r="X18" i="20"/>
  <c r="X37" i="20" s="1"/>
  <c r="X13" i="28"/>
  <c r="X35" i="29"/>
  <c r="X30" i="20"/>
  <c r="V39" i="20"/>
  <c r="V29" i="20"/>
  <c r="W39" i="26"/>
  <c r="W28" i="26"/>
  <c r="W34" i="26"/>
  <c r="X26" i="29"/>
  <c r="W38" i="4"/>
  <c r="W36" i="4"/>
  <c r="X14" i="26"/>
  <c r="W24" i="26"/>
  <c r="AC38" i="20"/>
  <c r="X6" i="21"/>
  <c r="V8" i="21"/>
  <c r="AA39" i="26"/>
  <c r="AC9" i="30"/>
  <c r="W12" i="30"/>
  <c r="X25" i="19"/>
  <c r="X26" i="20"/>
  <c r="V28" i="20"/>
  <c r="V25" i="20"/>
  <c r="V33" i="20"/>
  <c r="X28" i="29"/>
  <c r="AC39" i="25"/>
  <c r="W33" i="28"/>
  <c r="W36" i="28"/>
  <c r="W26" i="28"/>
  <c r="W23" i="4"/>
  <c r="X4" i="4"/>
  <c r="X5" i="23"/>
  <c r="W8" i="23"/>
  <c r="W24" i="23"/>
  <c r="X4" i="24"/>
  <c r="V8" i="24"/>
  <c r="AA39" i="30"/>
  <c r="V18" i="30"/>
  <c r="AC39" i="20"/>
  <c r="V24" i="20"/>
  <c r="X35" i="19"/>
  <c r="X24" i="19"/>
  <c r="X31" i="20"/>
  <c r="V30" i="20"/>
  <c r="V34" i="20"/>
  <c r="X28" i="20"/>
  <c r="V32" i="23"/>
  <c r="W26" i="26"/>
  <c r="W36" i="26"/>
  <c r="X31" i="29"/>
  <c r="AC23" i="20"/>
  <c r="AA39" i="23"/>
  <c r="AC36" i="23"/>
  <c r="AC39" i="23" s="1"/>
  <c r="V8" i="25"/>
  <c r="X6" i="25"/>
  <c r="AC30" i="28"/>
  <c r="X4" i="28"/>
  <c r="V8" i="28"/>
  <c r="V32" i="28" s="1"/>
  <c r="V4" i="30"/>
  <c r="X28" i="19"/>
  <c r="X33" i="19"/>
  <c r="X24" i="20"/>
  <c r="X35" i="20"/>
  <c r="V26" i="20"/>
  <c r="W29" i="26"/>
  <c r="W38" i="26"/>
  <c r="X38" i="29"/>
  <c r="X24" i="29"/>
  <c r="W24" i="28"/>
  <c r="AA39" i="28"/>
  <c r="AC36" i="28"/>
  <c r="X39" i="20"/>
  <c r="X37" i="19"/>
  <c r="X32" i="20"/>
  <c r="V31" i="20"/>
  <c r="W31" i="26"/>
  <c r="W25" i="4"/>
  <c r="X11" i="26"/>
  <c r="X13" i="26"/>
  <c r="V28" i="28"/>
  <c r="X9" i="28"/>
  <c r="X10" i="4"/>
  <c r="AB39" i="4"/>
  <c r="AC35" i="4"/>
  <c r="AC39" i="4" s="1"/>
  <c r="AC23" i="24"/>
  <c r="X4" i="26"/>
  <c r="V8" i="26"/>
  <c r="V33" i="26" s="1"/>
  <c r="V23" i="26"/>
  <c r="W6" i="30"/>
  <c r="V20" i="30"/>
  <c r="W9" i="30" l="1"/>
  <c r="V12" i="30"/>
  <c r="V13" i="30"/>
  <c r="W13" i="30"/>
  <c r="W16" i="30"/>
  <c r="W17" i="30"/>
  <c r="W18" i="30"/>
  <c r="X18" i="30" s="1"/>
  <c r="W37" i="28"/>
  <c r="W34" i="28"/>
  <c r="W35" i="28"/>
  <c r="W32" i="28"/>
  <c r="W31" i="28"/>
  <c r="W25" i="28"/>
  <c r="W29" i="28"/>
  <c r="W39" i="28"/>
  <c r="W38" i="28"/>
  <c r="W30" i="28"/>
  <c r="W23" i="28"/>
  <c r="W27" i="28"/>
  <c r="V6" i="30"/>
  <c r="X6" i="30" s="1"/>
  <c r="W28" i="28"/>
  <c r="W20" i="30"/>
  <c r="X20" i="30" s="1"/>
  <c r="X37" i="29"/>
  <c r="X27" i="19"/>
  <c r="X29" i="27"/>
  <c r="X25" i="27"/>
  <c r="V23" i="29"/>
  <c r="V35" i="29"/>
  <c r="V31" i="29"/>
  <c r="V36" i="29"/>
  <c r="V26" i="29"/>
  <c r="V34" i="29"/>
  <c r="V30" i="29"/>
  <c r="V39" i="29"/>
  <c r="V37" i="29"/>
  <c r="V32" i="29"/>
  <c r="V29" i="29"/>
  <c r="V24" i="29"/>
  <c r="V38" i="29"/>
  <c r="W34" i="21"/>
  <c r="W30" i="21"/>
  <c r="W23" i="21"/>
  <c r="W38" i="21"/>
  <c r="W29" i="21"/>
  <c r="W33" i="21"/>
  <c r="W28" i="21"/>
  <c r="W37" i="21"/>
  <c r="W32" i="21"/>
  <c r="W26" i="21"/>
  <c r="W35" i="21"/>
  <c r="W24" i="21"/>
  <c r="AC39" i="28"/>
  <c r="X29" i="20"/>
  <c r="X23" i="20"/>
  <c r="X27" i="20" s="1"/>
  <c r="X36" i="20"/>
  <c r="X33" i="20"/>
  <c r="X36" i="29"/>
  <c r="W25" i="21"/>
  <c r="V27" i="20"/>
  <c r="X32" i="27"/>
  <c r="W25" i="26"/>
  <c r="W35" i="26"/>
  <c r="W24" i="19"/>
  <c r="W32" i="19"/>
  <c r="W23" i="19"/>
  <c r="W27" i="19" s="1"/>
  <c r="W39" i="19"/>
  <c r="W37" i="19"/>
  <c r="W35" i="19"/>
  <c r="W38" i="19"/>
  <c r="W25" i="19"/>
  <c r="W33" i="19"/>
  <c r="W26" i="19"/>
  <c r="W36" i="19"/>
  <c r="W31" i="19"/>
  <c r="W28" i="19"/>
  <c r="W30" i="19"/>
  <c r="W29" i="19"/>
  <c r="W34" i="19"/>
  <c r="X38" i="20"/>
  <c r="X39" i="29"/>
  <c r="W36" i="21"/>
  <c r="V19" i="30"/>
  <c r="X19" i="30" s="1"/>
  <c r="X34" i="27"/>
  <c r="V29" i="4"/>
  <c r="V30" i="4"/>
  <c r="V31" i="4"/>
  <c r="V32" i="4"/>
  <c r="V33" i="4"/>
  <c r="V28" i="4"/>
  <c r="V37" i="4"/>
  <c r="V26" i="4"/>
  <c r="V23" i="4"/>
  <c r="V27" i="4" s="1"/>
  <c r="V35" i="4"/>
  <c r="V36" i="4"/>
  <c r="V38" i="4"/>
  <c r="V39" i="4"/>
  <c r="V25" i="4"/>
  <c r="X33" i="29"/>
  <c r="X34" i="29"/>
  <c r="X25" i="20"/>
  <c r="V5" i="30"/>
  <c r="X8" i="28"/>
  <c r="V16" i="30"/>
  <c r="W27" i="26"/>
  <c r="V11" i="30"/>
  <c r="W7" i="30"/>
  <c r="W15" i="30"/>
  <c r="X8" i="4"/>
  <c r="X23" i="4"/>
  <c r="V17" i="30"/>
  <c r="X27" i="27"/>
  <c r="X12" i="30"/>
  <c r="X29" i="4"/>
  <c r="V32" i="24"/>
  <c r="V25" i="24"/>
  <c r="V35" i="24"/>
  <c r="V31" i="24"/>
  <c r="V38" i="24"/>
  <c r="V26" i="24"/>
  <c r="V36" i="24"/>
  <c r="V30" i="24"/>
  <c r="V23" i="24"/>
  <c r="V39" i="24"/>
  <c r="V37" i="24"/>
  <c r="V29" i="24"/>
  <c r="V24" i="24"/>
  <c r="V33" i="24"/>
  <c r="V34" i="24"/>
  <c r="V28" i="24"/>
  <c r="W27" i="4"/>
  <c r="W5" i="30"/>
  <c r="V10" i="30"/>
  <c r="V9" i="30"/>
  <c r="X8" i="24"/>
  <c r="X23" i="24" s="1"/>
  <c r="V23" i="21"/>
  <c r="V32" i="21"/>
  <c r="V33" i="21"/>
  <c r="V28" i="21"/>
  <c r="V30" i="21"/>
  <c r="V25" i="21"/>
  <c r="V31" i="21"/>
  <c r="V29" i="21"/>
  <c r="V36" i="21"/>
  <c r="V26" i="21"/>
  <c r="V24" i="21"/>
  <c r="V37" i="21"/>
  <c r="V38" i="21"/>
  <c r="V39" i="21"/>
  <c r="V34" i="21"/>
  <c r="V35" i="21"/>
  <c r="X4" i="30"/>
  <c r="V23" i="25"/>
  <c r="V25" i="25"/>
  <c r="V31" i="25"/>
  <c r="V36" i="25"/>
  <c r="V29" i="25"/>
  <c r="V26" i="25"/>
  <c r="V35" i="25"/>
  <c r="V38" i="25"/>
  <c r="V28" i="25"/>
  <c r="V24" i="25"/>
  <c r="V30" i="25"/>
  <c r="V37" i="25"/>
  <c r="V39" i="25"/>
  <c r="V34" i="25"/>
  <c r="V32" i="25"/>
  <c r="V33" i="25"/>
  <c r="V15" i="30"/>
  <c r="X8" i="21"/>
  <c r="X25" i="21"/>
  <c r="X27" i="29"/>
  <c r="V37" i="26"/>
  <c r="V25" i="26"/>
  <c r="V30" i="26"/>
  <c r="V29" i="26"/>
  <c r="V38" i="26"/>
  <c r="V39" i="26"/>
  <c r="V24" i="26"/>
  <c r="V27" i="26" s="1"/>
  <c r="V36" i="26"/>
  <c r="V32" i="26"/>
  <c r="V35" i="26"/>
  <c r="V31" i="26"/>
  <c r="V26" i="26"/>
  <c r="V34" i="26"/>
  <c r="V28" i="26"/>
  <c r="V14" i="30"/>
  <c r="W36" i="23"/>
  <c r="W33" i="23"/>
  <c r="W30" i="23"/>
  <c r="W31" i="23"/>
  <c r="W39" i="23"/>
  <c r="W34" i="23"/>
  <c r="W28" i="23"/>
  <c r="W29" i="23"/>
  <c r="W32" i="23"/>
  <c r="W23" i="23"/>
  <c r="W26" i="23"/>
  <c r="W25" i="23"/>
  <c r="W37" i="23"/>
  <c r="W38" i="23"/>
  <c r="W35" i="23"/>
  <c r="V7" i="30"/>
  <c r="W14" i="30"/>
  <c r="X8" i="26"/>
  <c r="X23" i="26" s="1"/>
  <c r="X28" i="28"/>
  <c r="V24" i="28"/>
  <c r="V25" i="28"/>
  <c r="V38" i="28"/>
  <c r="V35" i="28"/>
  <c r="V31" i="28"/>
  <c r="V34" i="28"/>
  <c r="V26" i="28"/>
  <c r="V39" i="28"/>
  <c r="V23" i="28"/>
  <c r="V36" i="28"/>
  <c r="V33" i="28"/>
  <c r="V37" i="28"/>
  <c r="V29" i="28"/>
  <c r="V30" i="28"/>
  <c r="X8" i="23"/>
  <c r="X24" i="23"/>
  <c r="W10" i="30"/>
  <c r="W11" i="30"/>
  <c r="X8" i="25"/>
  <c r="X25" i="25" s="1"/>
  <c r="X13" i="30" l="1"/>
  <c r="X30" i="26"/>
  <c r="X33" i="26"/>
  <c r="V27" i="29"/>
  <c r="W27" i="21"/>
  <c r="X11" i="30"/>
  <c r="X31" i="26"/>
  <c r="X34" i="26"/>
  <c r="X36" i="26"/>
  <c r="X26" i="26"/>
  <c r="X29" i="26"/>
  <c r="X37" i="26"/>
  <c r="X24" i="26"/>
  <c r="X39" i="26"/>
  <c r="X38" i="26"/>
  <c r="X25" i="26"/>
  <c r="X35" i="26"/>
  <c r="X28" i="26"/>
  <c r="X23" i="21"/>
  <c r="X34" i="21"/>
  <c r="X28" i="21"/>
  <c r="X37" i="21"/>
  <c r="X24" i="21"/>
  <c r="X29" i="21"/>
  <c r="X30" i="21"/>
  <c r="X35" i="21"/>
  <c r="X33" i="21"/>
  <c r="X38" i="21"/>
  <c r="X39" i="21"/>
  <c r="X26" i="21"/>
  <c r="X31" i="21"/>
  <c r="X32" i="21"/>
  <c r="X36" i="21"/>
  <c r="X9" i="30"/>
  <c r="X26" i="4"/>
  <c r="X37" i="4"/>
  <c r="X28" i="4"/>
  <c r="X30" i="4"/>
  <c r="X35" i="4"/>
  <c r="X31" i="4"/>
  <c r="X33" i="4"/>
  <c r="X24" i="4"/>
  <c r="X38" i="4"/>
  <c r="X36" i="4"/>
  <c r="X39" i="4"/>
  <c r="X32" i="4"/>
  <c r="X25" i="4"/>
  <c r="X34" i="4"/>
  <c r="X16" i="30"/>
  <c r="X15" i="30"/>
  <c r="X10" i="30"/>
  <c r="W27" i="23"/>
  <c r="V27" i="25"/>
  <c r="V27" i="21"/>
  <c r="X26" i="28"/>
  <c r="X24" i="28"/>
  <c r="X37" i="28"/>
  <c r="X34" i="28"/>
  <c r="X31" i="28"/>
  <c r="X33" i="28"/>
  <c r="X30" i="28"/>
  <c r="X39" i="28"/>
  <c r="X38" i="28"/>
  <c r="X29" i="28"/>
  <c r="X36" i="28"/>
  <c r="X35" i="28"/>
  <c r="X25" i="28"/>
  <c r="X36" i="23"/>
  <c r="X28" i="23"/>
  <c r="X25" i="23"/>
  <c r="X33" i="23"/>
  <c r="X38" i="23"/>
  <c r="X29" i="23"/>
  <c r="X34" i="23"/>
  <c r="X23" i="23"/>
  <c r="X31" i="23"/>
  <c r="X26" i="23"/>
  <c r="X37" i="23"/>
  <c r="X39" i="23"/>
  <c r="X30" i="23"/>
  <c r="X35" i="23"/>
  <c r="X32" i="23"/>
  <c r="X7" i="30"/>
  <c r="X14" i="30"/>
  <c r="V8" i="30"/>
  <c r="V34" i="30" s="1"/>
  <c r="X17" i="30"/>
  <c r="V36" i="30"/>
  <c r="W8" i="30"/>
  <c r="W26" i="30" s="1"/>
  <c r="X23" i="28"/>
  <c r="X36" i="25"/>
  <c r="X32" i="25"/>
  <c r="X37" i="25"/>
  <c r="X35" i="25"/>
  <c r="X34" i="25"/>
  <c r="X38" i="25"/>
  <c r="X24" i="25"/>
  <c r="X31" i="25"/>
  <c r="X33" i="25"/>
  <c r="X30" i="25"/>
  <c r="X39" i="25"/>
  <c r="X29" i="25"/>
  <c r="X26" i="25"/>
  <c r="X28" i="25"/>
  <c r="X23" i="25"/>
  <c r="V27" i="28"/>
  <c r="X28" i="24"/>
  <c r="X34" i="24"/>
  <c r="X35" i="24"/>
  <c r="X30" i="24"/>
  <c r="X26" i="24"/>
  <c r="X25" i="24"/>
  <c r="X39" i="24"/>
  <c r="X37" i="24"/>
  <c r="X24" i="24"/>
  <c r="X36" i="24"/>
  <c r="X32" i="24"/>
  <c r="X29" i="24"/>
  <c r="X33" i="24"/>
  <c r="X38" i="24"/>
  <c r="X31" i="24"/>
  <c r="V27" i="24"/>
  <c r="X32" i="28"/>
  <c r="X32" i="26"/>
  <c r="X5" i="30"/>
  <c r="V24" i="30" l="1"/>
  <c r="V26" i="30"/>
  <c r="W29" i="30"/>
  <c r="X27" i="26"/>
  <c r="X27" i="24"/>
  <c r="X27" i="23"/>
  <c r="X27" i="28"/>
  <c r="V29" i="30"/>
  <c r="X27" i="25"/>
  <c r="X27" i="4"/>
  <c r="W34" i="30"/>
  <c r="W33" i="30"/>
  <c r="V25" i="30"/>
  <c r="V23" i="30"/>
  <c r="V38" i="30"/>
  <c r="V37" i="30"/>
  <c r="V31" i="30"/>
  <c r="V32" i="30"/>
  <c r="V39" i="30"/>
  <c r="W39" i="30"/>
  <c r="W32" i="30"/>
  <c r="W36" i="30"/>
  <c r="W23" i="30"/>
  <c r="W25" i="30"/>
  <c r="W31" i="30"/>
  <c r="W35" i="30"/>
  <c r="W28" i="30"/>
  <c r="W37" i="30"/>
  <c r="W38" i="30"/>
  <c r="W30" i="30"/>
  <c r="X8" i="30"/>
  <c r="X36" i="30" s="1"/>
  <c r="V33" i="30"/>
  <c r="V35" i="30"/>
  <c r="V28" i="30"/>
  <c r="X27" i="21"/>
  <c r="V30" i="30"/>
  <c r="W24" i="30"/>
  <c r="V27" i="30" l="1"/>
  <c r="X30" i="30"/>
  <c r="X24" i="30"/>
  <c r="X28" i="30"/>
  <c r="X35" i="30"/>
  <c r="X26" i="30"/>
  <c r="X25" i="30"/>
  <c r="X32" i="30"/>
  <c r="X38" i="30"/>
  <c r="X31" i="30"/>
  <c r="X23" i="30"/>
  <c r="X39" i="30"/>
  <c r="X37" i="30"/>
  <c r="W27" i="30"/>
  <c r="X34" i="30"/>
  <c r="X33" i="30"/>
  <c r="X29" i="30"/>
  <c r="X27" i="30" l="1"/>
</calcChain>
</file>

<file path=xl/sharedStrings.xml><?xml version="1.0" encoding="utf-8"?>
<sst xmlns="http://schemas.openxmlformats.org/spreadsheetml/2006/main" count="1328" uniqueCount="45">
  <si>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</si>
  <si>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</si>
  <si>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</si>
  <si>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</si>
  <si>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</si>
  <si>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</si>
  <si>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</si>
  <si>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</si>
  <si>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</si>
  <si>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</si>
  <si>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</si>
  <si>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</si>
  <si>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</si>
  <si>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</si>
  <si>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</si>
  <si>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</si>
  <si>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</si>
  <si>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</si>
  <si>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</si>
  <si>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</si>
  <si>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</si>
  <si>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</si>
  <si>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</si>
  <si>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</si>
  <si>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</si>
  <si>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</si>
  <si>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</si>
  <si>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</si>
  <si>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</si>
  <si>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</si>
  <si>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</si>
  <si>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</si>
  <si>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65～74歳</t>
    <phoneticPr fontId="2"/>
  </si>
  <si>
    <t>平成20年4月30日現在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</si>
  <si>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平成20年5月31日現在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</si>
  <si>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平成20年6月30日現在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</si>
  <si>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平成20年7月31日現在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</si>
  <si>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平成20年8月31日現在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</si>
  <si>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平成20年9月30日現在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</si>
  <si>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平成20年10月31日現在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</si>
  <si>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平成20年11月30日現在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</si>
  <si>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平成20年12月31日現在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</si>
  <si>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平成21年1月31日現在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</si>
  <si>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平成21年2月28日現在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</si>
  <si>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平成21年3月31日現在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</si>
</sst>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0" fontId="5" fillId="0" borderId="0" xfId="0" applyFont="1" applyAlignment="1">
      <alignment horizontal="right"/>
    </xf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7" fillId="0" borderId="1" xfId="1" applyFont="1" applyBorder="1"/>
    <xf numFmtId="38" fontId="8" fillId="0" borderId="0" xfId="1" applyFont="1"/>
    <xf numFmtId="38" fontId="7" fillId="0" borderId="0" xfId="1" applyFont="1" applyFill="1" applyBorder="1"/>
    <xf numFmtId="0" fontId="0" fillId="0" borderId="1" xfId="0" applyNumberFormat="1" applyBorder="1" applyAlignment="1">
      <alignment vertical="center"/>
    </xf>
    <xf numFmtId="38" fontId="9" fillId="0" borderId="1" xfId="1" applyFont="1" applyBorder="1"/>
    <xf numFmtId="38" fontId="4" fillId="5" borderId="1" xfId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78</v>
      </c>
      <c r="C4" s="10">
        <v>87</v>
      </c>
      <c r="D4" s="10">
        <v>165</v>
      </c>
      <c r="E4" s="3"/>
      <c r="F4" s="7">
        <v>30</v>
      </c>
      <c r="G4" s="10">
        <v>127</v>
      </c>
      <c r="H4" s="10">
        <v>95</v>
      </c>
      <c r="I4" s="10">
        <v>222</v>
      </c>
      <c r="J4" s="3"/>
      <c r="K4" s="7">
        <v>60</v>
      </c>
      <c r="L4" s="10">
        <v>280</v>
      </c>
      <c r="M4" s="10">
        <v>252</v>
      </c>
      <c r="N4" s="10">
        <v>532</v>
      </c>
      <c r="O4" s="3"/>
      <c r="P4" s="7">
        <v>90</v>
      </c>
      <c r="Q4" s="10">
        <v>34</v>
      </c>
      <c r="R4" s="10">
        <v>94</v>
      </c>
      <c r="S4" s="10">
        <v>128</v>
      </c>
      <c r="U4" s="4" t="s">
        <v>4</v>
      </c>
      <c r="V4" s="15">
        <f>SUM(B9,B15,B21)</f>
        <v>1338</v>
      </c>
      <c r="W4" s="15">
        <f>SUM(C9,C15,C21)</f>
        <v>1240</v>
      </c>
      <c r="X4" s="15">
        <f>SUM(V4:W4)</f>
        <v>2578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81</v>
      </c>
      <c r="C5" s="10">
        <v>69</v>
      </c>
      <c r="D5" s="10">
        <v>150</v>
      </c>
      <c r="E5" s="3"/>
      <c r="F5" s="7">
        <v>31</v>
      </c>
      <c r="G5" s="10">
        <v>116</v>
      </c>
      <c r="H5" s="10">
        <v>91</v>
      </c>
      <c r="I5" s="10">
        <v>207</v>
      </c>
      <c r="J5" s="3"/>
      <c r="K5" s="7">
        <v>61</v>
      </c>
      <c r="L5" s="10">
        <v>196</v>
      </c>
      <c r="M5" s="10">
        <v>180</v>
      </c>
      <c r="N5" s="10">
        <v>376</v>
      </c>
      <c r="O5" s="3"/>
      <c r="P5" s="7">
        <v>91</v>
      </c>
      <c r="Q5" s="10">
        <v>32</v>
      </c>
      <c r="R5" s="10">
        <v>80</v>
      </c>
      <c r="S5" s="10">
        <v>112</v>
      </c>
      <c r="U5" s="4" t="s">
        <v>5</v>
      </c>
      <c r="V5" s="15">
        <f>SUM(B27,B33,B39,G9,G15,G21,G27,G33,G39,L9)</f>
        <v>6925</v>
      </c>
      <c r="W5" s="15">
        <f>SUM(C27,C33,C39,H9,H15,H21,H27,H33,H39,M9)</f>
        <v>6744</v>
      </c>
      <c r="X5" s="15">
        <f>SUM(V5:W5)</f>
        <v>13669</v>
      </c>
      <c r="Y5" s="2"/>
      <c r="Z5" s="4" t="s">
        <v>25</v>
      </c>
      <c r="AA5" s="10">
        <v>802</v>
      </c>
      <c r="AB5" s="10">
        <v>688</v>
      </c>
      <c r="AC5" s="10">
        <f>SUM(AA5:AB5)</f>
        <v>1490</v>
      </c>
    </row>
    <row r="6" spans="1:29" ht="15" customHeight="1" x14ac:dyDescent="0.15">
      <c r="A6" s="7">
        <v>2</v>
      </c>
      <c r="B6" s="10">
        <v>78</v>
      </c>
      <c r="C6" s="10">
        <v>73</v>
      </c>
      <c r="D6" s="10">
        <v>151</v>
      </c>
      <c r="E6" s="3"/>
      <c r="F6" s="7">
        <v>32</v>
      </c>
      <c r="G6" s="10">
        <v>112</v>
      </c>
      <c r="H6" s="10">
        <v>98</v>
      </c>
      <c r="I6" s="10">
        <v>210</v>
      </c>
      <c r="J6" s="3"/>
      <c r="K6" s="7">
        <v>62</v>
      </c>
      <c r="L6" s="10">
        <v>87</v>
      </c>
      <c r="M6" s="10">
        <v>126</v>
      </c>
      <c r="N6" s="10">
        <v>213</v>
      </c>
      <c r="O6" s="3"/>
      <c r="P6" s="7">
        <v>92</v>
      </c>
      <c r="Q6" s="10">
        <v>21</v>
      </c>
      <c r="R6" s="10">
        <v>67</v>
      </c>
      <c r="S6" s="10">
        <v>88</v>
      </c>
      <c r="U6" s="8" t="s">
        <v>6</v>
      </c>
      <c r="V6" s="15">
        <f>SUM(L15,L21)</f>
        <v>1841</v>
      </c>
      <c r="W6" s="15">
        <f>SUM(M15,M21)</f>
        <v>2434</v>
      </c>
      <c r="X6" s="15">
        <f>SUM(V6:W6)</f>
        <v>4275</v>
      </c>
      <c r="Z6" s="26" t="s">
        <v>26</v>
      </c>
      <c r="AA6" s="10">
        <v>3998</v>
      </c>
      <c r="AB6" s="10">
        <v>3999</v>
      </c>
      <c r="AC6" s="10">
        <f>SUM(AA6:AB6)</f>
        <v>7997</v>
      </c>
    </row>
    <row r="7" spans="1:29" ht="15" customHeight="1" x14ac:dyDescent="0.15">
      <c r="A7" s="7">
        <v>3</v>
      </c>
      <c r="B7" s="10">
        <v>70</v>
      </c>
      <c r="C7" s="10">
        <v>57</v>
      </c>
      <c r="D7" s="10">
        <v>127</v>
      </c>
      <c r="E7" s="3"/>
      <c r="F7" s="7">
        <v>33</v>
      </c>
      <c r="G7" s="10">
        <v>118</v>
      </c>
      <c r="H7" s="10">
        <v>102</v>
      </c>
      <c r="I7" s="10">
        <v>220</v>
      </c>
      <c r="J7" s="3"/>
      <c r="K7" s="7">
        <v>63</v>
      </c>
      <c r="L7" s="10">
        <v>137</v>
      </c>
      <c r="M7" s="10">
        <v>168</v>
      </c>
      <c r="N7" s="10">
        <v>305</v>
      </c>
      <c r="O7" s="3"/>
      <c r="P7" s="7">
        <v>93</v>
      </c>
      <c r="Q7" s="10">
        <v>11</v>
      </c>
      <c r="R7" s="10">
        <v>63</v>
      </c>
      <c r="S7" s="10">
        <v>74</v>
      </c>
      <c r="U7" s="4" t="s">
        <v>7</v>
      </c>
      <c r="V7" s="15">
        <f>SUM(L27,L33,L39,Q9,Q15,Q21,Q27,Q33,Q39)</f>
        <v>2232</v>
      </c>
      <c r="W7" s="15">
        <f>SUM(M27,M33,M39,R9,R15,R21,R27,R33,R39)</f>
        <v>3722</v>
      </c>
      <c r="X7" s="15">
        <f>SUM(V7:W7)</f>
        <v>5954</v>
      </c>
      <c r="Z7" s="4" t="s">
        <v>32</v>
      </c>
      <c r="AA7" s="10">
        <v>1139</v>
      </c>
      <c r="AB7" s="10">
        <v>1534</v>
      </c>
      <c r="AC7" s="10">
        <f>SUM(AA7:AB7)</f>
        <v>2673</v>
      </c>
    </row>
    <row r="8" spans="1:29" ht="15" customHeight="1" x14ac:dyDescent="0.15">
      <c r="A8" s="7">
        <v>4</v>
      </c>
      <c r="B8" s="10">
        <v>83</v>
      </c>
      <c r="C8" s="10">
        <v>78</v>
      </c>
      <c r="D8" s="10">
        <v>161</v>
      </c>
      <c r="E8" s="3"/>
      <c r="F8" s="7">
        <v>34</v>
      </c>
      <c r="G8" s="10">
        <v>109</v>
      </c>
      <c r="H8" s="10">
        <v>105</v>
      </c>
      <c r="I8" s="10">
        <v>214</v>
      </c>
      <c r="J8" s="3"/>
      <c r="K8" s="7">
        <v>64</v>
      </c>
      <c r="L8" s="10">
        <v>154</v>
      </c>
      <c r="M8" s="10">
        <v>207</v>
      </c>
      <c r="N8" s="10">
        <v>361</v>
      </c>
      <c r="O8" s="3"/>
      <c r="P8" s="7">
        <v>94</v>
      </c>
      <c r="Q8" s="10">
        <v>19</v>
      </c>
      <c r="R8" s="10">
        <v>50</v>
      </c>
      <c r="S8" s="10">
        <v>69</v>
      </c>
      <c r="U8" s="17" t="s">
        <v>3</v>
      </c>
      <c r="V8" s="12">
        <f>SUM(V4:V7)</f>
        <v>12336</v>
      </c>
      <c r="W8" s="12">
        <f>SUM(W4:W7)</f>
        <v>14140</v>
      </c>
      <c r="X8" s="12">
        <f>SUM(X4:X7)</f>
        <v>26476</v>
      </c>
      <c r="Z8" s="4" t="s">
        <v>7</v>
      </c>
      <c r="AA8" s="10">
        <v>1321</v>
      </c>
      <c r="AB8" s="10">
        <v>2265</v>
      </c>
      <c r="AC8" s="10">
        <f>SUM(AA8:AB8)</f>
        <v>3586</v>
      </c>
    </row>
    <row r="9" spans="1:29" ht="15" customHeight="1" x14ac:dyDescent="0.15">
      <c r="A9" s="7"/>
      <c r="B9" s="11">
        <v>390</v>
      </c>
      <c r="C9" s="11">
        <v>364</v>
      </c>
      <c r="D9" s="11">
        <v>754</v>
      </c>
      <c r="E9" s="3"/>
      <c r="F9" s="7"/>
      <c r="G9" s="11">
        <v>582</v>
      </c>
      <c r="H9" s="11">
        <v>491</v>
      </c>
      <c r="I9" s="11">
        <v>1073</v>
      </c>
      <c r="J9" s="3"/>
      <c r="K9" s="7"/>
      <c r="L9" s="12">
        <v>854</v>
      </c>
      <c r="M9" s="12">
        <v>933</v>
      </c>
      <c r="N9" s="12">
        <v>1787</v>
      </c>
      <c r="O9" s="3"/>
      <c r="P9" s="7"/>
      <c r="Q9" s="11">
        <v>117</v>
      </c>
      <c r="R9" s="11">
        <v>354</v>
      </c>
      <c r="S9" s="11">
        <v>471</v>
      </c>
      <c r="U9" s="4" t="s">
        <v>8</v>
      </c>
      <c r="V9" s="15">
        <f>SUM(G21,G27,G33,G39,L9)</f>
        <v>4220</v>
      </c>
      <c r="W9" s="15">
        <f>SUM(H21,H27,H33,H39,M9)</f>
        <v>4171</v>
      </c>
      <c r="X9" s="18">
        <f t="shared" ref="X9:X20" si="0">SUM(V9:W9)</f>
        <v>8391</v>
      </c>
      <c r="Z9" s="9" t="s">
        <v>24</v>
      </c>
      <c r="AA9" s="11">
        <f>SUM(AA5:AA8)</f>
        <v>7260</v>
      </c>
      <c r="AB9" s="11">
        <f>SUM(AB5:AB8)</f>
        <v>8486</v>
      </c>
      <c r="AC9" s="11">
        <f>SUM(AC5:AC8)</f>
        <v>15746</v>
      </c>
    </row>
    <row r="10" spans="1:29" ht="15" customHeight="1" x14ac:dyDescent="0.15">
      <c r="A10" s="7">
        <v>5</v>
      </c>
      <c r="B10" s="10">
        <v>74</v>
      </c>
      <c r="C10" s="10">
        <v>81</v>
      </c>
      <c r="D10" s="10">
        <v>155</v>
      </c>
      <c r="E10" s="3"/>
      <c r="F10" s="7">
        <v>35</v>
      </c>
      <c r="G10" s="10">
        <v>93</v>
      </c>
      <c r="H10" s="10">
        <v>98</v>
      </c>
      <c r="I10" s="10">
        <v>191</v>
      </c>
      <c r="J10" s="3"/>
      <c r="K10" s="7">
        <v>65</v>
      </c>
      <c r="L10" s="10">
        <v>168</v>
      </c>
      <c r="M10" s="10">
        <v>192</v>
      </c>
      <c r="N10" s="10">
        <v>360</v>
      </c>
      <c r="O10" s="3"/>
      <c r="P10" s="7">
        <v>95</v>
      </c>
      <c r="Q10" s="10">
        <v>13</v>
      </c>
      <c r="R10" s="10">
        <v>37</v>
      </c>
      <c r="S10" s="10">
        <v>50</v>
      </c>
      <c r="U10" s="4" t="s">
        <v>9</v>
      </c>
      <c r="V10" s="15">
        <f>SUM(G21,G27,G33,G39,L9,L15,L21,L27,L33,L39,Q9,Q15,Q21,Q27,Q33,Q39)</f>
        <v>8293</v>
      </c>
      <c r="W10" s="15">
        <f>SUM(H21,H27,H33,H39,M9,M15,M21,M27,M33,M39,R9,R15,R21,R27,R33,R39)</f>
        <v>10327</v>
      </c>
      <c r="X10" s="18">
        <f t="shared" si="0"/>
        <v>18620</v>
      </c>
      <c r="Z10" s="6" t="s">
        <v>28</v>
      </c>
    </row>
    <row r="11" spans="1:29" ht="15" customHeight="1" x14ac:dyDescent="0.15">
      <c r="A11" s="7">
        <v>6</v>
      </c>
      <c r="B11" s="10">
        <v>74</v>
      </c>
      <c r="C11" s="10">
        <v>81</v>
      </c>
      <c r="D11" s="10">
        <v>155</v>
      </c>
      <c r="E11" s="3"/>
      <c r="F11" s="7">
        <v>36</v>
      </c>
      <c r="G11" s="10">
        <v>107</v>
      </c>
      <c r="H11" s="10">
        <v>96</v>
      </c>
      <c r="I11" s="10">
        <v>203</v>
      </c>
      <c r="J11" s="3"/>
      <c r="K11" s="7">
        <v>66</v>
      </c>
      <c r="L11" s="10">
        <v>172</v>
      </c>
      <c r="M11" s="10">
        <v>246</v>
      </c>
      <c r="N11" s="10">
        <v>418</v>
      </c>
      <c r="O11" s="3"/>
      <c r="P11" s="7">
        <v>96</v>
      </c>
      <c r="Q11" s="10">
        <v>6</v>
      </c>
      <c r="R11" s="10">
        <v>22</v>
      </c>
      <c r="S11" s="10">
        <v>28</v>
      </c>
      <c r="U11" s="4" t="s">
        <v>10</v>
      </c>
      <c r="V11" s="15">
        <f>SUM(,G33,G39,L9,L15,L21,L27,L33,L39,Q9,Q15,Q21,Q27,Q33,Q39)</f>
        <v>7081</v>
      </c>
      <c r="W11" s="15">
        <f>SUM(,H33,H39,M9,M15,M21,M27,M33,M39,R9,R15,R21,R27,R33,R39)</f>
        <v>9053</v>
      </c>
      <c r="X11" s="18">
        <f t="shared" si="0"/>
        <v>16134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80</v>
      </c>
      <c r="C12" s="10">
        <v>99</v>
      </c>
      <c r="D12" s="10">
        <v>179</v>
      </c>
      <c r="E12" s="3"/>
      <c r="F12" s="7">
        <v>37</v>
      </c>
      <c r="G12" s="10">
        <v>104</v>
      </c>
      <c r="H12" s="10">
        <v>90</v>
      </c>
      <c r="I12" s="10">
        <v>194</v>
      </c>
      <c r="J12" s="3"/>
      <c r="K12" s="7">
        <v>67</v>
      </c>
      <c r="L12" s="10">
        <v>170</v>
      </c>
      <c r="M12" s="10">
        <v>226</v>
      </c>
      <c r="N12" s="10">
        <v>396</v>
      </c>
      <c r="O12" s="3"/>
      <c r="P12" s="7">
        <v>97</v>
      </c>
      <c r="Q12" s="10">
        <v>6</v>
      </c>
      <c r="R12" s="10">
        <v>17</v>
      </c>
      <c r="S12" s="10">
        <v>23</v>
      </c>
      <c r="U12" s="4" t="s">
        <v>11</v>
      </c>
      <c r="V12" s="15">
        <f>SUM(L9,L15,L21,L27,L33,L39,Q9,Q15,Q21,Q27,Q33,Q39)</f>
        <v>4927</v>
      </c>
      <c r="W12" s="15">
        <f>SUM(M9,M15,M21,M27,M33,M39,R9,R15,R21,R27,R33,R39)</f>
        <v>7089</v>
      </c>
      <c r="X12" s="18">
        <f t="shared" si="0"/>
        <v>12016</v>
      </c>
      <c r="Z12" s="4" t="s">
        <v>25</v>
      </c>
      <c r="AA12" s="10">
        <v>153</v>
      </c>
      <c r="AB12" s="10">
        <v>186</v>
      </c>
      <c r="AC12" s="10">
        <f>SUM(AA12:AB12)</f>
        <v>339</v>
      </c>
    </row>
    <row r="13" spans="1:29" ht="15" customHeight="1" x14ac:dyDescent="0.15">
      <c r="A13" s="7">
        <v>8</v>
      </c>
      <c r="B13" s="10">
        <v>92</v>
      </c>
      <c r="C13" s="10">
        <v>89</v>
      </c>
      <c r="D13" s="10">
        <v>181</v>
      </c>
      <c r="E13" s="3"/>
      <c r="F13" s="7">
        <v>38</v>
      </c>
      <c r="G13" s="10">
        <v>94</v>
      </c>
      <c r="H13" s="10">
        <v>100</v>
      </c>
      <c r="I13" s="10">
        <v>194</v>
      </c>
      <c r="J13" s="3"/>
      <c r="K13" s="7">
        <v>68</v>
      </c>
      <c r="L13" s="10">
        <v>165</v>
      </c>
      <c r="M13" s="10">
        <v>229</v>
      </c>
      <c r="N13" s="10">
        <v>394</v>
      </c>
      <c r="O13" s="3"/>
      <c r="P13" s="7">
        <v>98</v>
      </c>
      <c r="Q13" s="10">
        <v>5</v>
      </c>
      <c r="R13" s="10">
        <v>14</v>
      </c>
      <c r="S13" s="10">
        <v>19</v>
      </c>
      <c r="U13" s="9" t="s">
        <v>12</v>
      </c>
      <c r="V13" s="12">
        <f>SUM(L15,L21,L27,L33,L39,Q9,Q15,Q21,Q27,Q33,Q39)</f>
        <v>4073</v>
      </c>
      <c r="W13" s="12">
        <f>SUM(M15,M21,M27,M33,M39,R9,R15,R21,R27,R33,R39)</f>
        <v>6156</v>
      </c>
      <c r="X13" s="12">
        <f t="shared" si="0"/>
        <v>10229</v>
      </c>
      <c r="Z13" s="26" t="s">
        <v>26</v>
      </c>
      <c r="AA13" s="10">
        <v>914</v>
      </c>
      <c r="AB13" s="10">
        <v>892</v>
      </c>
      <c r="AC13" s="10">
        <f>SUM(AA13:AB13)</f>
        <v>1806</v>
      </c>
    </row>
    <row r="14" spans="1:29" ht="15" customHeight="1" x14ac:dyDescent="0.15">
      <c r="A14" s="7">
        <v>9</v>
      </c>
      <c r="B14" s="10">
        <v>79</v>
      </c>
      <c r="C14" s="10">
        <v>68</v>
      </c>
      <c r="D14" s="10">
        <v>147</v>
      </c>
      <c r="E14" s="3"/>
      <c r="F14" s="7">
        <v>39</v>
      </c>
      <c r="G14" s="10">
        <v>88</v>
      </c>
      <c r="H14" s="10">
        <v>109</v>
      </c>
      <c r="I14" s="10">
        <v>197</v>
      </c>
      <c r="J14" s="3"/>
      <c r="K14" s="7">
        <v>69</v>
      </c>
      <c r="L14" s="10">
        <v>145</v>
      </c>
      <c r="M14" s="10">
        <v>216</v>
      </c>
      <c r="N14" s="10">
        <v>361</v>
      </c>
      <c r="O14" s="3"/>
      <c r="P14" s="7">
        <v>99</v>
      </c>
      <c r="Q14" s="10">
        <v>2</v>
      </c>
      <c r="R14" s="10">
        <v>12</v>
      </c>
      <c r="S14" s="10">
        <v>14</v>
      </c>
      <c r="U14" s="4" t="s">
        <v>13</v>
      </c>
      <c r="V14" s="15">
        <f>SUM(L21,L27,L33,L39,Q9,Q15,Q21,Q27,Q33,Q39)</f>
        <v>3253</v>
      </c>
      <c r="W14" s="15">
        <f>SUM(M21,M27,M33,M39,R9,R15,R21,R27,R33,R39)</f>
        <v>5047</v>
      </c>
      <c r="X14" s="18">
        <f t="shared" si="0"/>
        <v>8300</v>
      </c>
      <c r="Z14" s="4" t="s">
        <v>31</v>
      </c>
      <c r="AA14" s="10">
        <v>229</v>
      </c>
      <c r="AB14" s="10">
        <v>297</v>
      </c>
      <c r="AC14" s="10">
        <f>SUM(AA14:AB14)</f>
        <v>526</v>
      </c>
    </row>
    <row r="15" spans="1:29" ht="15" customHeight="1" x14ac:dyDescent="0.15">
      <c r="A15" s="7"/>
      <c r="B15" s="11">
        <v>399</v>
      </c>
      <c r="C15" s="11">
        <v>418</v>
      </c>
      <c r="D15" s="11">
        <v>817</v>
      </c>
      <c r="E15" s="3"/>
      <c r="F15" s="7"/>
      <c r="G15" s="11">
        <v>486</v>
      </c>
      <c r="H15" s="11">
        <v>493</v>
      </c>
      <c r="I15" s="11">
        <v>979</v>
      </c>
      <c r="J15" s="3"/>
      <c r="K15" s="7"/>
      <c r="L15" s="11">
        <v>820</v>
      </c>
      <c r="M15" s="11">
        <v>1109</v>
      </c>
      <c r="N15" s="11">
        <v>1929</v>
      </c>
      <c r="O15" s="3"/>
      <c r="P15" s="7"/>
      <c r="Q15" s="11">
        <v>32</v>
      </c>
      <c r="R15" s="11">
        <v>102</v>
      </c>
      <c r="S15" s="11">
        <v>134</v>
      </c>
      <c r="U15" s="4" t="s">
        <v>14</v>
      </c>
      <c r="V15" s="15">
        <f>SUM(L27,L33,L39,Q9,Q15,Q21,Q27,Q33,Q39)</f>
        <v>2232</v>
      </c>
      <c r="W15" s="15">
        <f>SUM(M27,M33,M39,R9,R15,R21,R27,R33,R39)</f>
        <v>3722</v>
      </c>
      <c r="X15" s="18">
        <f t="shared" si="0"/>
        <v>5954</v>
      </c>
      <c r="Z15" s="4" t="s">
        <v>7</v>
      </c>
      <c r="AA15" s="10">
        <v>274</v>
      </c>
      <c r="AB15" s="10">
        <v>436</v>
      </c>
      <c r="AC15" s="10">
        <f>SUM(AA15:AB15)</f>
        <v>710</v>
      </c>
    </row>
    <row r="16" spans="1:29" ht="15" customHeight="1" x14ac:dyDescent="0.15">
      <c r="A16" s="7">
        <v>10</v>
      </c>
      <c r="B16" s="10">
        <v>95</v>
      </c>
      <c r="C16" s="10">
        <v>90</v>
      </c>
      <c r="D16" s="10">
        <v>185</v>
      </c>
      <c r="E16" s="3"/>
      <c r="F16" s="7">
        <v>40</v>
      </c>
      <c r="G16" s="10">
        <v>95</v>
      </c>
      <c r="H16" s="10">
        <v>123</v>
      </c>
      <c r="I16" s="10">
        <v>218</v>
      </c>
      <c r="J16" s="3"/>
      <c r="K16" s="7">
        <v>70</v>
      </c>
      <c r="L16" s="10">
        <v>222</v>
      </c>
      <c r="M16" s="10">
        <v>236</v>
      </c>
      <c r="N16" s="10">
        <v>458</v>
      </c>
      <c r="O16" s="3"/>
      <c r="P16" s="7">
        <v>100</v>
      </c>
      <c r="Q16" s="10">
        <v>0</v>
      </c>
      <c r="R16" s="10">
        <v>5</v>
      </c>
      <c r="S16" s="10">
        <v>5</v>
      </c>
      <c r="U16" s="4" t="s">
        <v>15</v>
      </c>
      <c r="V16" s="15">
        <f>SUM(L33,L39,Q9,Q15,Q21,Q27,Q33,Q39)</f>
        <v>1181</v>
      </c>
      <c r="W16" s="15">
        <f>SUM(M33,M39,R9,R15,R21,R27,R33,R39)</f>
        <v>2333</v>
      </c>
      <c r="X16" s="18">
        <f t="shared" si="0"/>
        <v>3514</v>
      </c>
      <c r="Z16" s="9" t="s">
        <v>24</v>
      </c>
      <c r="AA16" s="11">
        <f>SUM(AA12:AA15)</f>
        <v>1570</v>
      </c>
      <c r="AB16" s="11">
        <f>SUM(AB12:AB15)</f>
        <v>1811</v>
      </c>
      <c r="AC16" s="11">
        <f>SUM(AC12:AC15)</f>
        <v>3381</v>
      </c>
    </row>
    <row r="17" spans="1:29" ht="15" customHeight="1" x14ac:dyDescent="0.15">
      <c r="A17" s="7">
        <v>11</v>
      </c>
      <c r="B17" s="10">
        <v>101</v>
      </c>
      <c r="C17" s="10">
        <v>92</v>
      </c>
      <c r="D17" s="10">
        <v>193</v>
      </c>
      <c r="E17" s="3"/>
      <c r="F17" s="7">
        <v>41</v>
      </c>
      <c r="G17" s="10">
        <v>92</v>
      </c>
      <c r="H17" s="10">
        <v>97</v>
      </c>
      <c r="I17" s="10">
        <v>189</v>
      </c>
      <c r="J17" s="3"/>
      <c r="K17" s="7">
        <v>71</v>
      </c>
      <c r="L17" s="10">
        <v>197</v>
      </c>
      <c r="M17" s="10">
        <v>262</v>
      </c>
      <c r="N17" s="10">
        <v>459</v>
      </c>
      <c r="O17" s="3"/>
      <c r="P17" s="7">
        <v>101</v>
      </c>
      <c r="Q17" s="10">
        <v>1</v>
      </c>
      <c r="R17" s="10">
        <v>5</v>
      </c>
      <c r="S17" s="10">
        <v>6</v>
      </c>
      <c r="U17" s="4" t="s">
        <v>16</v>
      </c>
      <c r="V17" s="15">
        <f>SUM(L39,Q9,Q15,Q21,Q27,Q33,Q39)</f>
        <v>495</v>
      </c>
      <c r="W17" s="15">
        <f>SUM(M39,R9,R15,R21,R27,R33,R39)</f>
        <v>1188</v>
      </c>
      <c r="X17" s="18">
        <f t="shared" si="0"/>
        <v>1683</v>
      </c>
      <c r="Z17" s="6" t="s">
        <v>29</v>
      </c>
    </row>
    <row r="18" spans="1:29" ht="15" customHeight="1" x14ac:dyDescent="0.15">
      <c r="A18" s="7">
        <v>12</v>
      </c>
      <c r="B18" s="10">
        <v>88</v>
      </c>
      <c r="C18" s="10">
        <v>89</v>
      </c>
      <c r="D18" s="10">
        <v>177</v>
      </c>
      <c r="E18" s="3"/>
      <c r="F18" s="7">
        <v>42</v>
      </c>
      <c r="G18" s="10">
        <v>91</v>
      </c>
      <c r="H18" s="10">
        <v>79</v>
      </c>
      <c r="I18" s="10">
        <v>170</v>
      </c>
      <c r="J18" s="3"/>
      <c r="K18" s="7">
        <v>72</v>
      </c>
      <c r="L18" s="10">
        <v>200</v>
      </c>
      <c r="M18" s="10">
        <v>264</v>
      </c>
      <c r="N18" s="13">
        <v>464</v>
      </c>
      <c r="O18" s="3"/>
      <c r="P18" s="7">
        <v>102</v>
      </c>
      <c r="Q18" s="10">
        <v>0</v>
      </c>
      <c r="R18" s="10">
        <v>0</v>
      </c>
      <c r="S18" s="10">
        <v>0</v>
      </c>
      <c r="U18" s="4" t="s">
        <v>17</v>
      </c>
      <c r="V18" s="15">
        <f>SUM(Q9,Q15,Q21,Q27,Q33,Q39)</f>
        <v>150</v>
      </c>
      <c r="W18" s="15">
        <f>SUM(R9,R15,R21,R27,R33,R39)</f>
        <v>472</v>
      </c>
      <c r="X18" s="18">
        <f t="shared" si="0"/>
        <v>622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117</v>
      </c>
      <c r="C19" s="10">
        <v>100</v>
      </c>
      <c r="D19" s="10">
        <v>217</v>
      </c>
      <c r="E19" s="3"/>
      <c r="F19" s="7">
        <v>43</v>
      </c>
      <c r="G19" s="10">
        <v>97</v>
      </c>
      <c r="H19" s="10">
        <v>120</v>
      </c>
      <c r="I19" s="10">
        <v>217</v>
      </c>
      <c r="J19" s="3"/>
      <c r="K19" s="7">
        <v>73</v>
      </c>
      <c r="L19" s="10">
        <v>194</v>
      </c>
      <c r="M19" s="10">
        <v>272</v>
      </c>
      <c r="N19" s="10">
        <v>466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33</v>
      </c>
      <c r="W19" s="15">
        <f>SUM(R15,R21,R27,R33,R39)</f>
        <v>118</v>
      </c>
      <c r="X19" s="18">
        <f t="shared" si="0"/>
        <v>151</v>
      </c>
      <c r="Z19" s="4" t="s">
        <v>25</v>
      </c>
      <c r="AA19" s="10">
        <v>247</v>
      </c>
      <c r="AB19" s="10">
        <v>252</v>
      </c>
      <c r="AC19" s="10">
        <f>SUM(AA19:AB19)</f>
        <v>499</v>
      </c>
    </row>
    <row r="20" spans="1:29" ht="15" customHeight="1" x14ac:dyDescent="0.15">
      <c r="A20" s="7">
        <v>14</v>
      </c>
      <c r="B20" s="10">
        <v>148</v>
      </c>
      <c r="C20" s="10">
        <v>87</v>
      </c>
      <c r="D20" s="10">
        <v>235</v>
      </c>
      <c r="E20" s="3"/>
      <c r="F20" s="7">
        <v>44</v>
      </c>
      <c r="G20" s="10">
        <v>109</v>
      </c>
      <c r="H20" s="10">
        <v>129</v>
      </c>
      <c r="I20" s="10">
        <v>238</v>
      </c>
      <c r="J20" s="3"/>
      <c r="K20" s="7">
        <v>74</v>
      </c>
      <c r="L20" s="10">
        <v>208</v>
      </c>
      <c r="M20" s="10">
        <v>291</v>
      </c>
      <c r="N20" s="10">
        <v>499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1</v>
      </c>
      <c r="W20" s="15">
        <f>SUM(R21,R27,R33,R39)</f>
        <v>16</v>
      </c>
      <c r="X20" s="18">
        <f t="shared" si="0"/>
        <v>17</v>
      </c>
      <c r="Z20" s="26" t="s">
        <v>26</v>
      </c>
      <c r="AA20" s="10">
        <v>1284</v>
      </c>
      <c r="AB20" s="10">
        <v>1191</v>
      </c>
      <c r="AC20" s="10">
        <f>SUM(AA20:AB20)</f>
        <v>2475</v>
      </c>
    </row>
    <row r="21" spans="1:29" ht="15" customHeight="1" x14ac:dyDescent="0.15">
      <c r="A21" s="7"/>
      <c r="B21" s="11">
        <v>549</v>
      </c>
      <c r="C21" s="11">
        <v>458</v>
      </c>
      <c r="D21" s="11">
        <v>1007</v>
      </c>
      <c r="E21" s="3"/>
      <c r="F21" s="7"/>
      <c r="G21" s="11">
        <v>484</v>
      </c>
      <c r="H21" s="11">
        <v>548</v>
      </c>
      <c r="I21" s="11">
        <v>1032</v>
      </c>
      <c r="J21" s="3"/>
      <c r="K21" s="7"/>
      <c r="L21" s="12">
        <v>1021</v>
      </c>
      <c r="M21" s="12">
        <v>1325</v>
      </c>
      <c r="N21" s="12">
        <v>2346</v>
      </c>
      <c r="O21" s="24"/>
      <c r="P21" s="7"/>
      <c r="Q21" s="11">
        <v>1</v>
      </c>
      <c r="R21" s="11">
        <v>15</v>
      </c>
      <c r="S21" s="11">
        <v>16</v>
      </c>
      <c r="Z21" s="4" t="s">
        <v>31</v>
      </c>
      <c r="AA21" s="10">
        <v>301</v>
      </c>
      <c r="AB21" s="10">
        <v>373</v>
      </c>
      <c r="AC21" s="10">
        <f>SUM(AA21:AB21)</f>
        <v>674</v>
      </c>
    </row>
    <row r="22" spans="1:29" ht="15" customHeight="1" x14ac:dyDescent="0.15">
      <c r="A22" s="7">
        <v>15</v>
      </c>
      <c r="B22" s="10">
        <v>107</v>
      </c>
      <c r="C22" s="10">
        <v>113</v>
      </c>
      <c r="D22" s="10">
        <v>220</v>
      </c>
      <c r="E22" s="3"/>
      <c r="F22" s="7">
        <v>45</v>
      </c>
      <c r="G22" s="10">
        <v>129</v>
      </c>
      <c r="H22" s="10">
        <v>114</v>
      </c>
      <c r="I22" s="10">
        <v>243</v>
      </c>
      <c r="J22" s="3"/>
      <c r="K22" s="7">
        <v>75</v>
      </c>
      <c r="L22" s="10">
        <v>244</v>
      </c>
      <c r="M22" s="10">
        <v>263</v>
      </c>
      <c r="N22" s="10">
        <v>507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381</v>
      </c>
      <c r="AB22" s="10">
        <v>620</v>
      </c>
      <c r="AC22" s="10">
        <f>SUM(AA22:AB22)</f>
        <v>1001</v>
      </c>
    </row>
    <row r="23" spans="1:29" ht="15" customHeight="1" x14ac:dyDescent="0.15">
      <c r="A23" s="7">
        <v>16</v>
      </c>
      <c r="B23" s="10">
        <v>136</v>
      </c>
      <c r="C23" s="10">
        <v>109</v>
      </c>
      <c r="D23" s="10">
        <v>245</v>
      </c>
      <c r="E23" s="3"/>
      <c r="F23" s="7">
        <v>46</v>
      </c>
      <c r="G23" s="10">
        <v>122</v>
      </c>
      <c r="H23" s="10">
        <v>140</v>
      </c>
      <c r="I23" s="10">
        <v>262</v>
      </c>
      <c r="J23" s="3"/>
      <c r="K23" s="7">
        <v>76</v>
      </c>
      <c r="L23" s="10">
        <v>199</v>
      </c>
      <c r="M23" s="10">
        <v>292</v>
      </c>
      <c r="N23" s="10">
        <v>491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10.846303501945526</v>
      </c>
      <c r="W23" s="19">
        <f>W4/$W$8*100</f>
        <v>8.7694483734087694</v>
      </c>
      <c r="X23" s="19">
        <f>X4/$X$8*100</f>
        <v>9.737120410938207</v>
      </c>
      <c r="Z23" s="9" t="s">
        <v>24</v>
      </c>
      <c r="AA23" s="11">
        <f>SUM(AA19:AA22)</f>
        <v>2213</v>
      </c>
      <c r="AB23" s="11">
        <f>SUM(AB19:AB22)</f>
        <v>2436</v>
      </c>
      <c r="AC23" s="11">
        <f>SUM(AC19:AC22)</f>
        <v>4649</v>
      </c>
    </row>
    <row r="24" spans="1:29" ht="15" customHeight="1" x14ac:dyDescent="0.15">
      <c r="A24" s="7">
        <v>17</v>
      </c>
      <c r="B24" s="10">
        <v>139</v>
      </c>
      <c r="C24" s="10">
        <v>109</v>
      </c>
      <c r="D24" s="10">
        <v>248</v>
      </c>
      <c r="E24" s="3"/>
      <c r="F24" s="7">
        <v>47</v>
      </c>
      <c r="G24" s="10">
        <v>145</v>
      </c>
      <c r="H24" s="10">
        <v>155</v>
      </c>
      <c r="I24" s="10">
        <v>300</v>
      </c>
      <c r="J24" s="3"/>
      <c r="K24" s="7">
        <v>77</v>
      </c>
      <c r="L24" s="10">
        <v>223</v>
      </c>
      <c r="M24" s="10">
        <v>317</v>
      </c>
      <c r="N24" s="10">
        <v>540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56.136511024643319</v>
      </c>
      <c r="W24" s="19">
        <f>W5/$W$8*100</f>
        <v>47.694483734087697</v>
      </c>
      <c r="X24" s="19">
        <f>X5/$X$8*100</f>
        <v>51.627889409276328</v>
      </c>
      <c r="Z24" s="6" t="s">
        <v>30</v>
      </c>
    </row>
    <row r="25" spans="1:29" ht="15" customHeight="1" x14ac:dyDescent="0.15">
      <c r="A25" s="7">
        <v>18</v>
      </c>
      <c r="B25" s="10">
        <v>113</v>
      </c>
      <c r="C25" s="10">
        <v>82</v>
      </c>
      <c r="D25" s="10">
        <v>195</v>
      </c>
      <c r="E25" s="3"/>
      <c r="F25" s="7">
        <v>48</v>
      </c>
      <c r="G25" s="10">
        <v>154</v>
      </c>
      <c r="H25" s="10">
        <v>149</v>
      </c>
      <c r="I25" s="10">
        <v>303</v>
      </c>
      <c r="J25" s="3"/>
      <c r="K25" s="7">
        <v>78</v>
      </c>
      <c r="L25" s="10">
        <v>192</v>
      </c>
      <c r="M25" s="10">
        <v>253</v>
      </c>
      <c r="N25" s="10">
        <v>445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14.923800259403372</v>
      </c>
      <c r="W25" s="19">
        <f>W6/$W$8*100</f>
        <v>17.213578500707214</v>
      </c>
      <c r="X25" s="19">
        <f>X6/$X$8*100</f>
        <v>16.146698897114366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102</v>
      </c>
      <c r="C26" s="10">
        <v>113</v>
      </c>
      <c r="D26" s="10">
        <v>215</v>
      </c>
      <c r="E26" s="3"/>
      <c r="F26" s="7">
        <v>49</v>
      </c>
      <c r="G26" s="10">
        <v>178</v>
      </c>
      <c r="H26" s="10">
        <v>168</v>
      </c>
      <c r="I26" s="10">
        <v>346</v>
      </c>
      <c r="J26" s="3"/>
      <c r="K26" s="7">
        <v>79</v>
      </c>
      <c r="L26" s="10">
        <v>193</v>
      </c>
      <c r="M26" s="10">
        <v>264</v>
      </c>
      <c r="N26" s="10">
        <v>457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18.093385214007782</v>
      </c>
      <c r="W26" s="19">
        <f>W7/$W$8*100</f>
        <v>26.322489391796321</v>
      </c>
      <c r="X26" s="19">
        <f>X7/$X$8*100</f>
        <v>22.488291282671099</v>
      </c>
      <c r="Z26" s="4" t="s">
        <v>25</v>
      </c>
      <c r="AA26" s="10">
        <v>136</v>
      </c>
      <c r="AB26" s="10">
        <v>114</v>
      </c>
      <c r="AC26" s="10">
        <f>SUM(AA26:AB26)</f>
        <v>250</v>
      </c>
    </row>
    <row r="27" spans="1:29" ht="15" customHeight="1" x14ac:dyDescent="0.15">
      <c r="A27" s="7"/>
      <c r="B27" s="11">
        <v>597</v>
      </c>
      <c r="C27" s="11">
        <v>526</v>
      </c>
      <c r="D27" s="11">
        <v>1123</v>
      </c>
      <c r="E27" s="3"/>
      <c r="F27" s="7"/>
      <c r="G27" s="11">
        <v>728</v>
      </c>
      <c r="H27" s="11">
        <v>726</v>
      </c>
      <c r="I27" s="11">
        <v>1454</v>
      </c>
      <c r="J27" s="3"/>
      <c r="K27" s="7"/>
      <c r="L27" s="11">
        <v>1051</v>
      </c>
      <c r="M27" s="11">
        <v>1389</v>
      </c>
      <c r="N27" s="11">
        <v>2440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729</v>
      </c>
      <c r="AB27" s="10">
        <v>662</v>
      </c>
      <c r="AC27" s="10">
        <f>SUM(AA27:AB27)</f>
        <v>1391</v>
      </c>
    </row>
    <row r="28" spans="1:29" ht="15" customHeight="1" x14ac:dyDescent="0.15">
      <c r="A28" s="7">
        <v>20</v>
      </c>
      <c r="B28" s="10">
        <v>114</v>
      </c>
      <c r="C28" s="10">
        <v>125</v>
      </c>
      <c r="D28" s="10">
        <v>239</v>
      </c>
      <c r="E28" s="3"/>
      <c r="F28" s="7">
        <v>50</v>
      </c>
      <c r="G28" s="10">
        <v>149</v>
      </c>
      <c r="H28" s="10">
        <v>167</v>
      </c>
      <c r="I28" s="10">
        <v>316</v>
      </c>
      <c r="J28" s="3"/>
      <c r="K28" s="7">
        <v>80</v>
      </c>
      <c r="L28" s="10">
        <v>173</v>
      </c>
      <c r="M28" s="10">
        <v>238</v>
      </c>
      <c r="N28" s="10">
        <v>411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34.208819714656293</v>
      </c>
      <c r="W28" s="19">
        <f t="shared" ref="W28:W39" si="2">W9/$W$8*100</f>
        <v>29.497878359264497</v>
      </c>
      <c r="X28" s="19">
        <f t="shared" ref="X28:X39" si="3">X9/$X$8*100</f>
        <v>31.692853905423778</v>
      </c>
      <c r="Z28" s="4" t="s">
        <v>32</v>
      </c>
      <c r="AA28" s="10">
        <v>172</v>
      </c>
      <c r="AB28" s="10">
        <v>230</v>
      </c>
      <c r="AC28" s="10">
        <f>SUM(AA28:AB28)</f>
        <v>402</v>
      </c>
    </row>
    <row r="29" spans="1:29" ht="15" customHeight="1" x14ac:dyDescent="0.15">
      <c r="A29" s="7">
        <v>21</v>
      </c>
      <c r="B29" s="10">
        <v>88</v>
      </c>
      <c r="C29" s="10">
        <v>123</v>
      </c>
      <c r="D29" s="10">
        <v>211</v>
      </c>
      <c r="E29" s="3"/>
      <c r="F29" s="7">
        <v>51</v>
      </c>
      <c r="G29" s="10">
        <v>189</v>
      </c>
      <c r="H29" s="10">
        <v>170</v>
      </c>
      <c r="I29" s="10">
        <v>359</v>
      </c>
      <c r="J29" s="3"/>
      <c r="K29" s="7">
        <v>81</v>
      </c>
      <c r="L29" s="10">
        <v>149</v>
      </c>
      <c r="M29" s="10">
        <v>234</v>
      </c>
      <c r="N29" s="10">
        <v>383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67.226005188067447</v>
      </c>
      <c r="W29" s="19">
        <f t="shared" si="2"/>
        <v>73.033946251768029</v>
      </c>
      <c r="X29" s="19">
        <f t="shared" si="3"/>
        <v>70.32784408520925</v>
      </c>
      <c r="Z29" s="4" t="s">
        <v>7</v>
      </c>
      <c r="AA29" s="10">
        <v>256</v>
      </c>
      <c r="AB29" s="10">
        <v>401</v>
      </c>
      <c r="AC29" s="10">
        <f>SUM(AA29:AB29)</f>
        <v>657</v>
      </c>
    </row>
    <row r="30" spans="1:29" ht="15" customHeight="1" x14ac:dyDescent="0.15">
      <c r="A30" s="7">
        <v>22</v>
      </c>
      <c r="B30" s="10">
        <v>106</v>
      </c>
      <c r="C30" s="10">
        <v>103</v>
      </c>
      <c r="D30" s="10">
        <v>209</v>
      </c>
      <c r="E30" s="3"/>
      <c r="F30" s="7">
        <v>52</v>
      </c>
      <c r="G30" s="10">
        <v>172</v>
      </c>
      <c r="H30" s="10">
        <v>181</v>
      </c>
      <c r="I30" s="10">
        <v>353</v>
      </c>
      <c r="J30" s="3"/>
      <c r="K30" s="7">
        <v>82</v>
      </c>
      <c r="L30" s="10">
        <v>151</v>
      </c>
      <c r="M30" s="10">
        <v>262</v>
      </c>
      <c r="N30" s="10">
        <v>413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57.401102464332034</v>
      </c>
      <c r="W30" s="19">
        <f t="shared" si="2"/>
        <v>64.024045261669031</v>
      </c>
      <c r="X30" s="19">
        <f t="shared" si="3"/>
        <v>60.938208188548117</v>
      </c>
      <c r="Z30" s="9" t="s">
        <v>24</v>
      </c>
      <c r="AA30" s="11">
        <f>SUM(AA26:AA29)</f>
        <v>1293</v>
      </c>
      <c r="AB30" s="11">
        <f>SUM(AB26:AB29)</f>
        <v>1407</v>
      </c>
      <c r="AC30" s="11">
        <f>SUM(AC26:AC29)</f>
        <v>2700</v>
      </c>
    </row>
    <row r="31" spans="1:29" ht="15" customHeight="1" x14ac:dyDescent="0.15">
      <c r="A31" s="7">
        <v>23</v>
      </c>
      <c r="B31" s="10">
        <v>123</v>
      </c>
      <c r="C31" s="10">
        <v>109</v>
      </c>
      <c r="D31" s="10">
        <v>232</v>
      </c>
      <c r="E31" s="3"/>
      <c r="F31" s="7">
        <v>53</v>
      </c>
      <c r="G31" s="10">
        <v>188</v>
      </c>
      <c r="H31" s="10">
        <v>188</v>
      </c>
      <c r="I31" s="10">
        <v>376</v>
      </c>
      <c r="J31" s="3"/>
      <c r="K31" s="7">
        <v>83</v>
      </c>
      <c r="L31" s="10">
        <v>114</v>
      </c>
      <c r="M31" s="10">
        <v>226</v>
      </c>
      <c r="N31" s="10">
        <v>340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39.940012970168617</v>
      </c>
      <c r="W31" s="19">
        <f t="shared" si="2"/>
        <v>50.134370579915135</v>
      </c>
      <c r="X31" s="19">
        <f t="shared" si="3"/>
        <v>45.38449916905877</v>
      </c>
      <c r="Z31" s="6"/>
    </row>
    <row r="32" spans="1:29" ht="15" customHeight="1" x14ac:dyDescent="0.15">
      <c r="A32" s="7">
        <v>24</v>
      </c>
      <c r="B32" s="10">
        <v>104</v>
      </c>
      <c r="C32" s="10">
        <v>108</v>
      </c>
      <c r="D32" s="10">
        <v>212</v>
      </c>
      <c r="E32" s="3"/>
      <c r="F32" s="7">
        <v>54</v>
      </c>
      <c r="G32" s="10">
        <v>232</v>
      </c>
      <c r="H32" s="10">
        <v>168</v>
      </c>
      <c r="I32" s="10">
        <v>400</v>
      </c>
      <c r="J32" s="3"/>
      <c r="K32" s="7">
        <v>84</v>
      </c>
      <c r="L32" s="10">
        <v>99</v>
      </c>
      <c r="M32" s="10">
        <v>185</v>
      </c>
      <c r="N32" s="10">
        <v>284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33.017185473411153</v>
      </c>
      <c r="W32" s="20">
        <f t="shared" si="2"/>
        <v>43.536067892503539</v>
      </c>
      <c r="X32" s="20">
        <f t="shared" si="3"/>
        <v>38.634990179785468</v>
      </c>
      <c r="Z32" s="6"/>
      <c r="AA32" s="29"/>
      <c r="AB32" s="28"/>
      <c r="AC32" s="28"/>
    </row>
    <row r="33" spans="1:29" ht="15" customHeight="1" x14ac:dyDescent="0.15">
      <c r="A33" s="7"/>
      <c r="B33" s="11">
        <v>535</v>
      </c>
      <c r="C33" s="11">
        <v>568</v>
      </c>
      <c r="D33" s="11">
        <v>1103</v>
      </c>
      <c r="E33" s="3"/>
      <c r="F33" s="7"/>
      <c r="G33" s="11">
        <v>930</v>
      </c>
      <c r="H33" s="11">
        <v>874</v>
      </c>
      <c r="I33" s="11">
        <v>1804</v>
      </c>
      <c r="J33" s="3"/>
      <c r="K33" s="7"/>
      <c r="L33" s="11">
        <v>686</v>
      </c>
      <c r="M33" s="11">
        <v>1145</v>
      </c>
      <c r="N33" s="11">
        <v>1831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26.369974059662777</v>
      </c>
      <c r="W33" s="19">
        <f t="shared" si="2"/>
        <v>35.693069306930688</v>
      </c>
      <c r="X33" s="19">
        <f t="shared" si="3"/>
        <v>31.349146396736664</v>
      </c>
      <c r="Z33" s="6" t="s">
        <v>3</v>
      </c>
    </row>
    <row r="34" spans="1:29" ht="15" customHeight="1" x14ac:dyDescent="0.15">
      <c r="A34" s="7">
        <v>25</v>
      </c>
      <c r="B34" s="10">
        <v>87</v>
      </c>
      <c r="C34" s="10">
        <v>92</v>
      </c>
      <c r="D34" s="10">
        <v>179</v>
      </c>
      <c r="E34" s="3"/>
      <c r="F34" s="7">
        <v>55</v>
      </c>
      <c r="G34" s="10">
        <v>208</v>
      </c>
      <c r="H34" s="10">
        <v>207</v>
      </c>
      <c r="I34" s="10">
        <v>415</v>
      </c>
      <c r="J34" s="3"/>
      <c r="K34" s="7">
        <v>85</v>
      </c>
      <c r="L34" s="27">
        <v>86</v>
      </c>
      <c r="M34" s="10">
        <v>193</v>
      </c>
      <c r="N34" s="10">
        <v>279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18.093385214007782</v>
      </c>
      <c r="W34" s="19">
        <f t="shared" si="2"/>
        <v>26.322489391796321</v>
      </c>
      <c r="X34" s="19">
        <f t="shared" si="3"/>
        <v>22.488291282671099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101</v>
      </c>
      <c r="C35" s="10">
        <v>96</v>
      </c>
      <c r="D35" s="10">
        <v>197</v>
      </c>
      <c r="E35" s="3"/>
      <c r="F35" s="7">
        <v>56</v>
      </c>
      <c r="G35" s="10">
        <v>222</v>
      </c>
      <c r="H35" s="10">
        <v>198</v>
      </c>
      <c r="I35" s="10">
        <v>420</v>
      </c>
      <c r="J35" s="3"/>
      <c r="K35" s="7">
        <v>86</v>
      </c>
      <c r="L35" s="10">
        <v>83</v>
      </c>
      <c r="M35" s="10">
        <v>162</v>
      </c>
      <c r="N35" s="10">
        <v>245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9.57360570687419</v>
      </c>
      <c r="W35" s="19">
        <f t="shared" si="2"/>
        <v>16.499292786421499</v>
      </c>
      <c r="X35" s="19">
        <f t="shared" si="3"/>
        <v>13.272397643148512</v>
      </c>
      <c r="Z35" s="4" t="s">
        <v>25</v>
      </c>
      <c r="AA35" s="10">
        <f t="shared" ref="AA35:AB38" si="4">SUM(AA5,AA12,AA19,AA26)</f>
        <v>1338</v>
      </c>
      <c r="AB35" s="10">
        <f t="shared" si="4"/>
        <v>1240</v>
      </c>
      <c r="AC35" s="10">
        <f>SUM(AA35:AB35)</f>
        <v>2578</v>
      </c>
    </row>
    <row r="36" spans="1:29" ht="15" customHeight="1" x14ac:dyDescent="0.15">
      <c r="A36" s="7">
        <v>27</v>
      </c>
      <c r="B36" s="10">
        <v>112</v>
      </c>
      <c r="C36" s="10">
        <v>104</v>
      </c>
      <c r="D36" s="10">
        <v>216</v>
      </c>
      <c r="E36" s="3"/>
      <c r="F36" s="7">
        <v>57</v>
      </c>
      <c r="G36" s="10">
        <v>255</v>
      </c>
      <c r="H36" s="10">
        <v>191</v>
      </c>
      <c r="I36" s="10">
        <v>446</v>
      </c>
      <c r="J36" s="3"/>
      <c r="K36" s="7">
        <v>87</v>
      </c>
      <c r="L36" s="10">
        <v>73</v>
      </c>
      <c r="M36" s="10">
        <v>142</v>
      </c>
      <c r="N36" s="10">
        <v>215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4.0126459143968871</v>
      </c>
      <c r="W36" s="19">
        <f t="shared" si="2"/>
        <v>8.4016973125884018</v>
      </c>
      <c r="X36" s="19">
        <f t="shared" si="3"/>
        <v>6.3567004079166027</v>
      </c>
      <c r="Z36" s="26" t="s">
        <v>26</v>
      </c>
      <c r="AA36" s="10">
        <f t="shared" si="4"/>
        <v>6925</v>
      </c>
      <c r="AB36" s="10">
        <f t="shared" si="4"/>
        <v>6744</v>
      </c>
      <c r="AC36" s="13">
        <f>SUM(AA36:AB36)</f>
        <v>13669</v>
      </c>
    </row>
    <row r="37" spans="1:29" ht="15" customHeight="1" x14ac:dyDescent="0.15">
      <c r="A37" s="7">
        <v>28</v>
      </c>
      <c r="B37" s="10">
        <v>103</v>
      </c>
      <c r="C37" s="10">
        <v>90</v>
      </c>
      <c r="D37" s="10">
        <v>193</v>
      </c>
      <c r="E37" s="3"/>
      <c r="F37" s="7">
        <v>58</v>
      </c>
      <c r="G37" s="10">
        <v>265</v>
      </c>
      <c r="H37" s="10">
        <v>253</v>
      </c>
      <c r="I37" s="10">
        <v>518</v>
      </c>
      <c r="J37" s="3"/>
      <c r="K37" s="7">
        <v>88</v>
      </c>
      <c r="L37" s="10">
        <v>54</v>
      </c>
      <c r="M37" s="10">
        <v>126</v>
      </c>
      <c r="N37" s="10">
        <v>180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1.2159533073929962</v>
      </c>
      <c r="W37" s="19">
        <f t="shared" si="2"/>
        <v>3.3380480905233378</v>
      </c>
      <c r="X37" s="19">
        <f t="shared" si="3"/>
        <v>2.3492974769602659</v>
      </c>
      <c r="Z37" s="4" t="s">
        <v>31</v>
      </c>
      <c r="AA37" s="10">
        <f t="shared" si="4"/>
        <v>1841</v>
      </c>
      <c r="AB37" s="10">
        <f t="shared" si="4"/>
        <v>2434</v>
      </c>
      <c r="AC37" s="13">
        <f>SUM(AA37:AB37)</f>
        <v>4275</v>
      </c>
    </row>
    <row r="38" spans="1:29" ht="15" customHeight="1" x14ac:dyDescent="0.15">
      <c r="A38" s="7">
        <v>29</v>
      </c>
      <c r="B38" s="10">
        <v>102</v>
      </c>
      <c r="C38" s="10">
        <v>113</v>
      </c>
      <c r="D38" s="10">
        <v>215</v>
      </c>
      <c r="E38" s="3"/>
      <c r="F38" s="7">
        <v>59</v>
      </c>
      <c r="G38" s="10">
        <v>274</v>
      </c>
      <c r="H38" s="10">
        <v>241</v>
      </c>
      <c r="I38" s="10">
        <v>515</v>
      </c>
      <c r="J38" s="3"/>
      <c r="K38" s="7">
        <v>89</v>
      </c>
      <c r="L38" s="10">
        <v>49</v>
      </c>
      <c r="M38" s="10">
        <v>93</v>
      </c>
      <c r="N38" s="10">
        <v>142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0.26750972762645914</v>
      </c>
      <c r="W38" s="19">
        <f t="shared" si="2"/>
        <v>0.83451202263083446</v>
      </c>
      <c r="X38" s="19">
        <f t="shared" si="3"/>
        <v>0.57032784408520931</v>
      </c>
      <c r="Z38" s="4" t="s">
        <v>7</v>
      </c>
      <c r="AA38" s="10">
        <f t="shared" si="4"/>
        <v>2232</v>
      </c>
      <c r="AB38" s="10">
        <f t="shared" si="4"/>
        <v>3722</v>
      </c>
      <c r="AC38" s="13">
        <f>SUM(AA38:AB38)</f>
        <v>5954</v>
      </c>
    </row>
    <row r="39" spans="1:29" ht="15" customHeight="1" x14ac:dyDescent="0.15">
      <c r="A39" s="7"/>
      <c r="B39" s="11">
        <v>505</v>
      </c>
      <c r="C39" s="11">
        <v>495</v>
      </c>
      <c r="D39" s="11">
        <v>1000</v>
      </c>
      <c r="E39" s="3"/>
      <c r="F39" s="7"/>
      <c r="G39" s="11">
        <v>1224</v>
      </c>
      <c r="H39" s="11">
        <v>1090</v>
      </c>
      <c r="I39" s="11">
        <v>2314</v>
      </c>
      <c r="J39" s="3"/>
      <c r="K39" s="7"/>
      <c r="L39" s="11">
        <v>345</v>
      </c>
      <c r="M39" s="11">
        <v>716</v>
      </c>
      <c r="N39" s="11">
        <v>1061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8.106355382619973E-3</v>
      </c>
      <c r="W39" s="19">
        <f t="shared" si="2"/>
        <v>0.11315417256011315</v>
      </c>
      <c r="X39" s="19">
        <f t="shared" si="3"/>
        <v>6.420909502946065E-2</v>
      </c>
      <c r="Z39" s="9" t="s">
        <v>24</v>
      </c>
      <c r="AA39" s="11">
        <f>SUM(AA35:AA38)</f>
        <v>12336</v>
      </c>
      <c r="AB39" s="11">
        <f>SUM(AB35:AB38)</f>
        <v>14140</v>
      </c>
      <c r="AC39" s="11">
        <f>SUM(AC35:AC38)</f>
        <v>26476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 t="s">
        <v>3</v>
      </c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73</v>
      </c>
      <c r="C4" s="10">
        <v>74</v>
      </c>
      <c r="D4" s="10">
        <v>147</v>
      </c>
      <c r="E4" s="3"/>
      <c r="F4" s="7">
        <v>30</v>
      </c>
      <c r="G4" s="10">
        <v>94</v>
      </c>
      <c r="H4" s="10">
        <v>105</v>
      </c>
      <c r="I4" s="10">
        <v>199</v>
      </c>
      <c r="J4" s="3"/>
      <c r="K4" s="7">
        <v>60</v>
      </c>
      <c r="L4" s="10">
        <v>273</v>
      </c>
      <c r="M4" s="10">
        <v>223</v>
      </c>
      <c r="N4" s="10">
        <v>496</v>
      </c>
      <c r="O4" s="3"/>
      <c r="P4" s="7">
        <v>90</v>
      </c>
      <c r="Q4" s="10">
        <v>40</v>
      </c>
      <c r="R4" s="10">
        <v>79</v>
      </c>
      <c r="S4" s="10">
        <v>119</v>
      </c>
      <c r="T4">
        <v>134</v>
      </c>
      <c r="U4" s="4" t="s">
        <v>4</v>
      </c>
      <c r="V4" s="15">
        <f>SUM(B9,B15,B21)</f>
        <v>1280</v>
      </c>
      <c r="W4" s="15">
        <f>SUM(C9,C15,C21)</f>
        <v>1223</v>
      </c>
      <c r="X4" s="15">
        <f>SUM(V4:W4)</f>
        <v>2503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84</v>
      </c>
      <c r="C5" s="10">
        <v>74</v>
      </c>
      <c r="D5" s="10">
        <v>158</v>
      </c>
      <c r="E5" s="3"/>
      <c r="F5" s="7">
        <v>31</v>
      </c>
      <c r="G5" s="10">
        <v>124</v>
      </c>
      <c r="H5" s="10">
        <v>87</v>
      </c>
      <c r="I5" s="10">
        <v>211</v>
      </c>
      <c r="J5" s="3"/>
      <c r="K5" s="7">
        <v>61</v>
      </c>
      <c r="L5" s="10">
        <v>273</v>
      </c>
      <c r="M5" s="10">
        <v>248</v>
      </c>
      <c r="N5" s="10">
        <v>521</v>
      </c>
      <c r="O5" s="3"/>
      <c r="P5" s="7">
        <v>91</v>
      </c>
      <c r="Q5" s="10">
        <v>29</v>
      </c>
      <c r="R5" s="10">
        <v>78</v>
      </c>
      <c r="S5" s="10">
        <v>107</v>
      </c>
      <c r="T5">
        <v>106</v>
      </c>
      <c r="U5" s="4" t="s">
        <v>5</v>
      </c>
      <c r="V5" s="15">
        <f>SUM(B27,B33,B39,G9,G15,G21,G27,G33,G39,L9)</f>
        <v>6885</v>
      </c>
      <c r="W5" s="15">
        <f>SUM(C27,C33,C39,H9,H15,H21,H27,H33,H39,M9)</f>
        <v>6596</v>
      </c>
      <c r="X5" s="15">
        <f>SUM(V5:W5)</f>
        <v>13481</v>
      </c>
      <c r="Y5" s="2"/>
      <c r="Z5" s="4" t="s">
        <v>25</v>
      </c>
      <c r="AA5" s="10">
        <v>764</v>
      </c>
      <c r="AB5" s="10">
        <v>685</v>
      </c>
      <c r="AC5" s="10">
        <f>SUM(AA5:AB5)</f>
        <v>1449</v>
      </c>
    </row>
    <row r="6" spans="1:29" ht="15" customHeight="1" x14ac:dyDescent="0.15">
      <c r="A6" s="7">
        <v>2</v>
      </c>
      <c r="B6" s="10">
        <v>72</v>
      </c>
      <c r="C6" s="10">
        <v>79</v>
      </c>
      <c r="D6" s="10">
        <v>151</v>
      </c>
      <c r="E6" s="3"/>
      <c r="F6" s="7">
        <v>32</v>
      </c>
      <c r="G6" s="10">
        <v>112</v>
      </c>
      <c r="H6" s="10">
        <v>89</v>
      </c>
      <c r="I6" s="10">
        <v>201</v>
      </c>
      <c r="J6" s="3"/>
      <c r="K6" s="7">
        <v>62</v>
      </c>
      <c r="L6" s="10">
        <v>150</v>
      </c>
      <c r="M6" s="10">
        <v>140</v>
      </c>
      <c r="N6" s="10">
        <v>290</v>
      </c>
      <c r="O6" s="3"/>
      <c r="P6" s="7">
        <v>92</v>
      </c>
      <c r="Q6" s="10">
        <v>22</v>
      </c>
      <c r="R6" s="10">
        <v>73</v>
      </c>
      <c r="S6" s="10">
        <v>95</v>
      </c>
      <c r="T6">
        <v>95</v>
      </c>
      <c r="U6" s="8" t="s">
        <v>6</v>
      </c>
      <c r="V6" s="15">
        <f>SUM(L15,L21)</f>
        <v>1788</v>
      </c>
      <c r="W6" s="15">
        <f>SUM(M15,M21)</f>
        <v>2379</v>
      </c>
      <c r="X6" s="15">
        <f>SUM(V6:W6)</f>
        <v>4167</v>
      </c>
      <c r="Z6" s="26" t="s">
        <v>26</v>
      </c>
      <c r="AA6" s="10">
        <v>3978</v>
      </c>
      <c r="AB6" s="10">
        <v>3900</v>
      </c>
      <c r="AC6" s="10">
        <f>SUM(AA6:AB6)</f>
        <v>7878</v>
      </c>
    </row>
    <row r="7" spans="1:29" ht="15" customHeight="1" x14ac:dyDescent="0.15">
      <c r="A7" s="7">
        <v>3</v>
      </c>
      <c r="B7" s="10">
        <v>80</v>
      </c>
      <c r="C7" s="10">
        <v>61</v>
      </c>
      <c r="D7" s="10">
        <v>141</v>
      </c>
      <c r="E7" s="3"/>
      <c r="F7" s="7">
        <v>33</v>
      </c>
      <c r="G7" s="10">
        <v>116</v>
      </c>
      <c r="H7" s="10">
        <v>103</v>
      </c>
      <c r="I7" s="10">
        <v>219</v>
      </c>
      <c r="J7" s="3"/>
      <c r="K7" s="7">
        <v>63</v>
      </c>
      <c r="L7" s="10">
        <v>100</v>
      </c>
      <c r="M7" s="10">
        <v>141</v>
      </c>
      <c r="N7" s="10">
        <v>241</v>
      </c>
      <c r="O7" s="3"/>
      <c r="P7" s="7">
        <v>93</v>
      </c>
      <c r="Q7" s="10">
        <v>16</v>
      </c>
      <c r="R7" s="10">
        <v>59</v>
      </c>
      <c r="S7" s="10">
        <v>75</v>
      </c>
      <c r="T7">
        <v>78</v>
      </c>
      <c r="U7" s="4" t="s">
        <v>7</v>
      </c>
      <c r="V7" s="15">
        <f>SUM(L27,L33,L39,Q9,Q15,Q21,Q27,Q33,Q39)</f>
        <v>2258</v>
      </c>
      <c r="W7" s="15">
        <f>SUM(M27,M33,M39,R9,R15,R21,R27,R33,R39)</f>
        <v>3769</v>
      </c>
      <c r="X7" s="15">
        <f>SUM(V7:W7)</f>
        <v>6027</v>
      </c>
      <c r="Z7" s="4" t="s">
        <v>32</v>
      </c>
      <c r="AA7" s="10">
        <v>1123</v>
      </c>
      <c r="AB7" s="10">
        <v>1501</v>
      </c>
      <c r="AC7" s="10">
        <f>SUM(AA7:AB7)</f>
        <v>2624</v>
      </c>
    </row>
    <row r="8" spans="1:29" ht="15" customHeight="1" x14ac:dyDescent="0.15">
      <c r="A8" s="7">
        <v>4</v>
      </c>
      <c r="B8" s="10">
        <v>81</v>
      </c>
      <c r="C8" s="10">
        <v>62</v>
      </c>
      <c r="D8" s="10">
        <v>143</v>
      </c>
      <c r="E8" s="3"/>
      <c r="F8" s="7">
        <v>34</v>
      </c>
      <c r="G8" s="10">
        <v>120</v>
      </c>
      <c r="H8" s="10">
        <v>104</v>
      </c>
      <c r="I8" s="10">
        <v>224</v>
      </c>
      <c r="J8" s="3"/>
      <c r="K8" s="7">
        <v>64</v>
      </c>
      <c r="L8" s="10">
        <v>147</v>
      </c>
      <c r="M8" s="10">
        <v>186</v>
      </c>
      <c r="N8" s="10">
        <v>333</v>
      </c>
      <c r="O8" s="3"/>
      <c r="P8" s="7">
        <v>94</v>
      </c>
      <c r="Q8" s="10">
        <v>13</v>
      </c>
      <c r="R8" s="10">
        <v>53</v>
      </c>
      <c r="S8" s="10">
        <v>66</v>
      </c>
      <c r="T8">
        <v>67</v>
      </c>
      <c r="U8" s="17" t="s">
        <v>3</v>
      </c>
      <c r="V8" s="12">
        <f>SUM(V4:V7)</f>
        <v>12211</v>
      </c>
      <c r="W8" s="12">
        <f>SUM(W4:W7)</f>
        <v>13967</v>
      </c>
      <c r="X8" s="12">
        <f>SUM(X4:X7)</f>
        <v>26178</v>
      </c>
      <c r="Z8" s="4" t="s">
        <v>7</v>
      </c>
      <c r="AA8" s="10">
        <v>1329</v>
      </c>
      <c r="AB8" s="10">
        <v>2288</v>
      </c>
      <c r="AC8" s="10">
        <f>SUM(AA8:AB8)</f>
        <v>3617</v>
      </c>
    </row>
    <row r="9" spans="1:29" ht="15" customHeight="1" x14ac:dyDescent="0.15">
      <c r="A9" s="7"/>
      <c r="B9" s="11">
        <v>390</v>
      </c>
      <c r="C9" s="11">
        <v>350</v>
      </c>
      <c r="D9" s="11">
        <v>740</v>
      </c>
      <c r="E9" s="3"/>
      <c r="F9" s="7"/>
      <c r="G9" s="11">
        <v>566</v>
      </c>
      <c r="H9" s="11">
        <v>488</v>
      </c>
      <c r="I9" s="11">
        <v>1054</v>
      </c>
      <c r="J9" s="3"/>
      <c r="K9" s="7"/>
      <c r="L9" s="12">
        <v>943</v>
      </c>
      <c r="M9" s="12">
        <v>938</v>
      </c>
      <c r="N9" s="12">
        <v>1881</v>
      </c>
      <c r="O9" s="3"/>
      <c r="P9" s="7"/>
      <c r="Q9" s="11">
        <v>120</v>
      </c>
      <c r="R9" s="11">
        <v>342</v>
      </c>
      <c r="S9" s="11">
        <v>462</v>
      </c>
      <c r="T9">
        <v>480</v>
      </c>
      <c r="U9" s="4" t="s">
        <v>8</v>
      </c>
      <c r="V9" s="15">
        <f>SUM(G21,G27,G33,G39,L9)</f>
        <v>4152</v>
      </c>
      <c r="W9" s="15">
        <f>SUM(H21,H27,H33,H39,M9)</f>
        <v>4100</v>
      </c>
      <c r="X9" s="18">
        <f t="shared" ref="X9:X20" si="0">SUM(V9:W9)</f>
        <v>8252</v>
      </c>
      <c r="Z9" s="9" t="s">
        <v>24</v>
      </c>
      <c r="AA9" s="11">
        <f>SUM(AA5:AA8)</f>
        <v>7194</v>
      </c>
      <c r="AB9" s="11">
        <f>SUM(AB5:AB8)</f>
        <v>8374</v>
      </c>
      <c r="AC9" s="11">
        <f>SUM(AC5:AC8)</f>
        <v>15568</v>
      </c>
    </row>
    <row r="10" spans="1:29" ht="15" customHeight="1" x14ac:dyDescent="0.15">
      <c r="A10" s="7">
        <v>5</v>
      </c>
      <c r="B10" s="10">
        <v>71</v>
      </c>
      <c r="C10" s="10">
        <v>78</v>
      </c>
      <c r="D10" s="10">
        <v>149</v>
      </c>
      <c r="E10" s="3"/>
      <c r="F10" s="7">
        <v>35</v>
      </c>
      <c r="G10" s="10">
        <v>102</v>
      </c>
      <c r="H10" s="10">
        <v>102</v>
      </c>
      <c r="I10" s="10">
        <v>204</v>
      </c>
      <c r="J10" s="3"/>
      <c r="K10" s="7">
        <v>65</v>
      </c>
      <c r="L10" s="10">
        <v>161</v>
      </c>
      <c r="M10" s="10">
        <v>204</v>
      </c>
      <c r="N10" s="10">
        <v>365</v>
      </c>
      <c r="O10" s="3"/>
      <c r="P10" s="7">
        <v>95</v>
      </c>
      <c r="Q10" s="10">
        <v>10</v>
      </c>
      <c r="R10" s="10">
        <v>42</v>
      </c>
      <c r="S10" s="10">
        <v>52</v>
      </c>
      <c r="T10">
        <v>51</v>
      </c>
      <c r="U10" s="4" t="s">
        <v>9</v>
      </c>
      <c r="V10" s="15">
        <f>SUM(G21,G27,G33,G39,L9,L15,L21,L27,L33,L39,Q9,Q15,Q21,Q27,Q33,Q39)</f>
        <v>8198</v>
      </c>
      <c r="W10" s="15">
        <f>SUM(H21,H27,H33,H39,M9,M15,M21,M27,M33,M39,R9,R15,R21,R27,R33,R39)</f>
        <v>10248</v>
      </c>
      <c r="X10" s="18">
        <f t="shared" si="0"/>
        <v>18446</v>
      </c>
      <c r="Z10" s="6" t="s">
        <v>28</v>
      </c>
    </row>
    <row r="11" spans="1:29" ht="15" customHeight="1" x14ac:dyDescent="0.15">
      <c r="A11" s="7">
        <v>6</v>
      </c>
      <c r="B11" s="10">
        <v>72</v>
      </c>
      <c r="C11" s="10">
        <v>85</v>
      </c>
      <c r="D11" s="10">
        <v>157</v>
      </c>
      <c r="E11" s="3"/>
      <c r="F11" s="7">
        <v>36</v>
      </c>
      <c r="G11" s="10">
        <v>102</v>
      </c>
      <c r="H11" s="10">
        <v>97</v>
      </c>
      <c r="I11" s="10">
        <v>199</v>
      </c>
      <c r="J11" s="3"/>
      <c r="K11" s="7">
        <v>66</v>
      </c>
      <c r="L11" s="10">
        <v>170</v>
      </c>
      <c r="M11" s="10">
        <v>209</v>
      </c>
      <c r="N11" s="10">
        <v>379</v>
      </c>
      <c r="O11" s="3"/>
      <c r="P11" s="7">
        <v>96</v>
      </c>
      <c r="Q11" s="10">
        <v>9</v>
      </c>
      <c r="R11" s="10">
        <v>28</v>
      </c>
      <c r="S11" s="10">
        <v>37</v>
      </c>
      <c r="T11">
        <v>32</v>
      </c>
      <c r="U11" s="4" t="s">
        <v>10</v>
      </c>
      <c r="V11" s="15">
        <f>SUM(,G33,G39,L9,L15,L21,L27,L33,L39,Q9,Q15,Q21,Q27,Q33,Q39)</f>
        <v>7057</v>
      </c>
      <c r="W11" s="15">
        <f>SUM(,H33,H39,M9,M15,M21,M27,M33,M39,R9,R15,R21,R27,R33,R39)</f>
        <v>9027</v>
      </c>
      <c r="X11" s="18">
        <f t="shared" si="0"/>
        <v>16084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76</v>
      </c>
      <c r="C12" s="10">
        <v>78</v>
      </c>
      <c r="D12" s="10">
        <v>154</v>
      </c>
      <c r="E12" s="3"/>
      <c r="F12" s="7">
        <v>37</v>
      </c>
      <c r="G12" s="10">
        <v>102</v>
      </c>
      <c r="H12" s="10">
        <v>84</v>
      </c>
      <c r="I12" s="10">
        <v>186</v>
      </c>
      <c r="J12" s="3"/>
      <c r="K12" s="7">
        <v>67</v>
      </c>
      <c r="L12" s="10">
        <v>155</v>
      </c>
      <c r="M12" s="10">
        <v>230</v>
      </c>
      <c r="N12" s="10">
        <v>385</v>
      </c>
      <c r="O12" s="3"/>
      <c r="P12" s="7">
        <v>97</v>
      </c>
      <c r="Q12" s="10">
        <v>4</v>
      </c>
      <c r="R12" s="10">
        <v>14</v>
      </c>
      <c r="S12" s="10">
        <v>18</v>
      </c>
      <c r="T12">
        <v>20</v>
      </c>
      <c r="U12" s="4" t="s">
        <v>11</v>
      </c>
      <c r="V12" s="15">
        <f>SUM(L9,L15,L21,L27,L33,L39,Q9,Q15,Q21,Q27,Q33,Q39)</f>
        <v>4989</v>
      </c>
      <c r="W12" s="15">
        <f>SUM(M9,M15,M21,M27,M33,M39,R9,R15,R21,R27,R33,R39)</f>
        <v>7086</v>
      </c>
      <c r="X12" s="18">
        <f t="shared" si="0"/>
        <v>12075</v>
      </c>
      <c r="Z12" s="4" t="s">
        <v>25</v>
      </c>
      <c r="AA12" s="10">
        <v>147</v>
      </c>
      <c r="AB12" s="10">
        <v>184</v>
      </c>
      <c r="AC12" s="10">
        <f>SUM(AA12:AB12)</f>
        <v>331</v>
      </c>
    </row>
    <row r="13" spans="1:29" ht="15" customHeight="1" x14ac:dyDescent="0.15">
      <c r="A13" s="7">
        <v>8</v>
      </c>
      <c r="B13" s="10">
        <v>95</v>
      </c>
      <c r="C13" s="10">
        <v>94</v>
      </c>
      <c r="D13" s="10">
        <v>189</v>
      </c>
      <c r="E13" s="3"/>
      <c r="F13" s="7">
        <v>38</v>
      </c>
      <c r="G13" s="10">
        <v>104</v>
      </c>
      <c r="H13" s="10">
        <v>90</v>
      </c>
      <c r="I13" s="10">
        <v>194</v>
      </c>
      <c r="J13" s="3"/>
      <c r="K13" s="7">
        <v>68</v>
      </c>
      <c r="L13" s="10">
        <v>179</v>
      </c>
      <c r="M13" s="10">
        <v>236</v>
      </c>
      <c r="N13" s="10">
        <v>415</v>
      </c>
      <c r="O13" s="3"/>
      <c r="P13" s="7">
        <v>98</v>
      </c>
      <c r="Q13" s="10">
        <v>4</v>
      </c>
      <c r="R13" s="10">
        <v>13</v>
      </c>
      <c r="S13" s="10">
        <v>17</v>
      </c>
      <c r="T13">
        <v>18</v>
      </c>
      <c r="U13" s="9" t="s">
        <v>12</v>
      </c>
      <c r="V13" s="12">
        <f>SUM(L15,L21,L27,L33,L39,Q9,Q15,Q21,Q27,Q33,Q39)</f>
        <v>4046</v>
      </c>
      <c r="W13" s="12">
        <f>SUM(M15,M21,M27,M33,M39,R9,R15,R21,R27,R33,R39)</f>
        <v>6148</v>
      </c>
      <c r="X13" s="12">
        <f t="shared" si="0"/>
        <v>10194</v>
      </c>
      <c r="Z13" s="26" t="s">
        <v>26</v>
      </c>
      <c r="AA13" s="10">
        <v>904</v>
      </c>
      <c r="AB13" s="10">
        <v>885</v>
      </c>
      <c r="AC13" s="10">
        <f>SUM(AA13:AB13)</f>
        <v>1789</v>
      </c>
    </row>
    <row r="14" spans="1:29" ht="15" customHeight="1" x14ac:dyDescent="0.15">
      <c r="A14" s="7">
        <v>9</v>
      </c>
      <c r="B14" s="10">
        <v>80</v>
      </c>
      <c r="C14" s="10">
        <v>91</v>
      </c>
      <c r="D14" s="10">
        <v>171</v>
      </c>
      <c r="E14" s="3"/>
      <c r="F14" s="7">
        <v>39</v>
      </c>
      <c r="G14" s="10">
        <v>97</v>
      </c>
      <c r="H14" s="10">
        <v>106</v>
      </c>
      <c r="I14" s="10">
        <v>203</v>
      </c>
      <c r="J14" s="3"/>
      <c r="K14" s="7">
        <v>69</v>
      </c>
      <c r="L14" s="10">
        <v>160</v>
      </c>
      <c r="M14" s="10">
        <v>225</v>
      </c>
      <c r="N14" s="10">
        <v>385</v>
      </c>
      <c r="O14" s="3"/>
      <c r="P14" s="7">
        <v>99</v>
      </c>
      <c r="Q14" s="10">
        <v>6</v>
      </c>
      <c r="R14" s="10">
        <v>10</v>
      </c>
      <c r="S14" s="10">
        <v>16</v>
      </c>
      <c r="T14">
        <v>14</v>
      </c>
      <c r="U14" s="4" t="s">
        <v>13</v>
      </c>
      <c r="V14" s="15">
        <f>SUM(L21,L27,L33,L39,Q9,Q15,Q21,Q27,Q33,Q39)</f>
        <v>3221</v>
      </c>
      <c r="W14" s="15">
        <f>SUM(M21,M27,M33,M39,R9,R15,R21,R27,R33,R39)</f>
        <v>5044</v>
      </c>
      <c r="X14" s="18">
        <f t="shared" si="0"/>
        <v>8265</v>
      </c>
      <c r="Z14" s="4" t="s">
        <v>31</v>
      </c>
      <c r="AA14" s="10">
        <v>224</v>
      </c>
      <c r="AB14" s="10">
        <v>292</v>
      </c>
      <c r="AC14" s="10">
        <f>SUM(AA14:AB14)</f>
        <v>516</v>
      </c>
    </row>
    <row r="15" spans="1:29" ht="15" customHeight="1" x14ac:dyDescent="0.15">
      <c r="A15" s="7"/>
      <c r="B15" s="11">
        <v>394</v>
      </c>
      <c r="C15" s="11">
        <v>426</v>
      </c>
      <c r="D15" s="11">
        <v>820</v>
      </c>
      <c r="E15" s="3"/>
      <c r="F15" s="7"/>
      <c r="G15" s="11">
        <v>507</v>
      </c>
      <c r="H15" s="11">
        <v>479</v>
      </c>
      <c r="I15" s="11">
        <v>986</v>
      </c>
      <c r="J15" s="3"/>
      <c r="K15" s="7"/>
      <c r="L15" s="11">
        <v>825</v>
      </c>
      <c r="M15" s="11">
        <v>1104</v>
      </c>
      <c r="N15" s="11">
        <v>1929</v>
      </c>
      <c r="O15" s="3"/>
      <c r="P15" s="7"/>
      <c r="Q15" s="11">
        <v>33</v>
      </c>
      <c r="R15" s="11">
        <v>107</v>
      </c>
      <c r="S15" s="11">
        <v>140</v>
      </c>
      <c r="T15">
        <v>135</v>
      </c>
      <c r="U15" s="4" t="s">
        <v>14</v>
      </c>
      <c r="V15" s="15">
        <f>SUM(L27,L33,L39,Q9,Q15,Q21,Q27,Q33,Q39)</f>
        <v>2258</v>
      </c>
      <c r="W15" s="15">
        <f>SUM(M27,M33,M39,R9,R15,R21,R27,R33,R39)</f>
        <v>3769</v>
      </c>
      <c r="X15" s="18">
        <f t="shared" si="0"/>
        <v>6027</v>
      </c>
      <c r="Z15" s="4" t="s">
        <v>7</v>
      </c>
      <c r="AA15" s="10">
        <v>272</v>
      </c>
      <c r="AB15" s="10">
        <v>433</v>
      </c>
      <c r="AC15" s="10">
        <f>SUM(AA15:AB15)</f>
        <v>705</v>
      </c>
    </row>
    <row r="16" spans="1:29" ht="15" customHeight="1" x14ac:dyDescent="0.15">
      <c r="A16" s="7">
        <v>10</v>
      </c>
      <c r="B16" s="10">
        <v>79</v>
      </c>
      <c r="C16" s="10">
        <v>79</v>
      </c>
      <c r="D16" s="10">
        <v>158</v>
      </c>
      <c r="E16" s="3"/>
      <c r="F16" s="7">
        <v>40</v>
      </c>
      <c r="G16" s="10">
        <v>86</v>
      </c>
      <c r="H16" s="10">
        <v>113</v>
      </c>
      <c r="I16" s="10">
        <v>199</v>
      </c>
      <c r="J16" s="3"/>
      <c r="K16" s="7">
        <v>70</v>
      </c>
      <c r="L16" s="10">
        <v>158</v>
      </c>
      <c r="M16" s="10">
        <v>219</v>
      </c>
      <c r="N16" s="10">
        <v>377</v>
      </c>
      <c r="O16" s="3"/>
      <c r="P16" s="7">
        <v>100</v>
      </c>
      <c r="Q16" s="10">
        <v>1</v>
      </c>
      <c r="R16" s="10">
        <v>6</v>
      </c>
      <c r="S16" s="10">
        <v>7</v>
      </c>
      <c r="T16">
        <v>7</v>
      </c>
      <c r="U16" s="4" t="s">
        <v>15</v>
      </c>
      <c r="V16" s="15">
        <f>SUM(L33,L39,Q9,Q15,Q21,Q27,Q33,Q39)</f>
        <v>1218</v>
      </c>
      <c r="W16" s="15">
        <f>SUM(M33,M39,R9,R15,R21,R27,R33,R39)</f>
        <v>2374</v>
      </c>
      <c r="X16" s="18">
        <f t="shared" si="0"/>
        <v>3592</v>
      </c>
      <c r="Z16" s="9" t="s">
        <v>24</v>
      </c>
      <c r="AA16" s="11">
        <f>SUM(AA12:AA15)</f>
        <v>1547</v>
      </c>
      <c r="AB16" s="11">
        <f>SUM(AB12:AB15)</f>
        <v>1794</v>
      </c>
      <c r="AC16" s="11">
        <f>SUM(AC12:AC15)</f>
        <v>3341</v>
      </c>
    </row>
    <row r="17" spans="1:29" ht="15" customHeight="1" x14ac:dyDescent="0.15">
      <c r="A17" s="7">
        <v>11</v>
      </c>
      <c r="B17" s="10">
        <v>107</v>
      </c>
      <c r="C17" s="10">
        <v>87</v>
      </c>
      <c r="D17" s="10">
        <v>194</v>
      </c>
      <c r="E17" s="3"/>
      <c r="F17" s="7">
        <v>41</v>
      </c>
      <c r="G17" s="10">
        <v>96</v>
      </c>
      <c r="H17" s="10">
        <v>117</v>
      </c>
      <c r="I17" s="10">
        <v>213</v>
      </c>
      <c r="J17" s="3"/>
      <c r="K17" s="7">
        <v>71</v>
      </c>
      <c r="L17" s="10">
        <v>233</v>
      </c>
      <c r="M17" s="10">
        <v>258</v>
      </c>
      <c r="N17" s="10">
        <v>491</v>
      </c>
      <c r="O17" s="3"/>
      <c r="P17" s="7">
        <v>101</v>
      </c>
      <c r="Q17" s="10">
        <v>1</v>
      </c>
      <c r="R17" s="10">
        <v>4</v>
      </c>
      <c r="S17" s="10">
        <v>5</v>
      </c>
      <c r="T17">
        <v>6</v>
      </c>
      <c r="U17" s="4" t="s">
        <v>16</v>
      </c>
      <c r="V17" s="15">
        <f>SUM(L39,Q9,Q15,Q21,Q27,Q33,Q39)</f>
        <v>509</v>
      </c>
      <c r="W17" s="15">
        <f>SUM(M39,R9,R15,R21,R27,R33,R39)</f>
        <v>1206</v>
      </c>
      <c r="X17" s="18">
        <f t="shared" si="0"/>
        <v>1715</v>
      </c>
      <c r="Z17" s="6" t="s">
        <v>29</v>
      </c>
    </row>
    <row r="18" spans="1:29" ht="15" customHeight="1" x14ac:dyDescent="0.15">
      <c r="A18" s="7">
        <v>12</v>
      </c>
      <c r="B18" s="10">
        <v>92</v>
      </c>
      <c r="C18" s="10">
        <v>87</v>
      </c>
      <c r="D18" s="10">
        <v>179</v>
      </c>
      <c r="E18" s="3"/>
      <c r="F18" s="7">
        <v>42</v>
      </c>
      <c r="G18" s="10">
        <v>83</v>
      </c>
      <c r="H18" s="10">
        <v>92</v>
      </c>
      <c r="I18" s="10">
        <v>175</v>
      </c>
      <c r="J18" s="3"/>
      <c r="K18" s="7">
        <v>72</v>
      </c>
      <c r="L18" s="10">
        <v>173</v>
      </c>
      <c r="M18" s="10">
        <v>251</v>
      </c>
      <c r="N18" s="13">
        <v>424</v>
      </c>
      <c r="O18" s="3"/>
      <c r="P18" s="7">
        <v>102</v>
      </c>
      <c r="Q18" s="10">
        <v>0</v>
      </c>
      <c r="R18" s="10">
        <v>2</v>
      </c>
      <c r="S18" s="10">
        <v>2</v>
      </c>
      <c r="T18">
        <v>0</v>
      </c>
      <c r="U18" s="4" t="s">
        <v>17</v>
      </c>
      <c r="V18" s="15">
        <f>SUM(Q9,Q15,Q21,Q27,Q33,Q39)</f>
        <v>155</v>
      </c>
      <c r="W18" s="15">
        <f>SUM(R9,R15,R21,R27,R33,R39)</f>
        <v>464</v>
      </c>
      <c r="X18" s="18">
        <f t="shared" si="0"/>
        <v>619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97</v>
      </c>
      <c r="C19" s="10">
        <v>91</v>
      </c>
      <c r="D19" s="10">
        <v>188</v>
      </c>
      <c r="E19" s="3"/>
      <c r="F19" s="7">
        <v>43</v>
      </c>
      <c r="G19" s="10">
        <v>98</v>
      </c>
      <c r="H19" s="10">
        <v>81</v>
      </c>
      <c r="I19" s="10">
        <v>179</v>
      </c>
      <c r="J19" s="3"/>
      <c r="K19" s="7">
        <v>73</v>
      </c>
      <c r="L19" s="10">
        <v>205</v>
      </c>
      <c r="M19" s="10">
        <v>272</v>
      </c>
      <c r="N19" s="10">
        <v>477</v>
      </c>
      <c r="O19" s="3"/>
      <c r="P19" s="7">
        <v>103</v>
      </c>
      <c r="Q19" s="10">
        <v>0</v>
      </c>
      <c r="R19" s="10">
        <v>1</v>
      </c>
      <c r="S19" s="10">
        <v>1</v>
      </c>
      <c r="T19">
        <v>2</v>
      </c>
      <c r="U19" s="4" t="s">
        <v>18</v>
      </c>
      <c r="V19" s="15">
        <f>SUM(Q15,Q21,Q27,Q33,Q39)</f>
        <v>35</v>
      </c>
      <c r="W19" s="15">
        <f>SUM(R15,R21,R27,R33,R39)</f>
        <v>122</v>
      </c>
      <c r="X19" s="18">
        <f t="shared" si="0"/>
        <v>157</v>
      </c>
      <c r="Z19" s="4" t="s">
        <v>25</v>
      </c>
      <c r="AA19" s="30">
        <v>234</v>
      </c>
      <c r="AB19" s="10">
        <v>245</v>
      </c>
      <c r="AC19" s="10">
        <f>SUM(AA19:AB19)</f>
        <v>479</v>
      </c>
    </row>
    <row r="20" spans="1:29" ht="15" customHeight="1" x14ac:dyDescent="0.15">
      <c r="A20" s="7">
        <v>14</v>
      </c>
      <c r="B20" s="10">
        <v>121</v>
      </c>
      <c r="C20" s="10">
        <v>103</v>
      </c>
      <c r="D20" s="10">
        <v>224</v>
      </c>
      <c r="E20" s="3"/>
      <c r="F20" s="7">
        <v>44</v>
      </c>
      <c r="G20" s="10">
        <v>96</v>
      </c>
      <c r="H20" s="10">
        <v>137</v>
      </c>
      <c r="I20" s="10">
        <v>233</v>
      </c>
      <c r="J20" s="3"/>
      <c r="K20" s="7">
        <v>74</v>
      </c>
      <c r="L20" s="10">
        <v>194</v>
      </c>
      <c r="M20" s="10">
        <v>275</v>
      </c>
      <c r="N20" s="10">
        <v>469</v>
      </c>
      <c r="O20" s="3"/>
      <c r="P20" s="7">
        <v>104</v>
      </c>
      <c r="Q20" s="10">
        <v>0</v>
      </c>
      <c r="R20" s="10">
        <v>1</v>
      </c>
      <c r="S20" s="10">
        <v>1</v>
      </c>
      <c r="T20">
        <v>2</v>
      </c>
      <c r="U20" s="4" t="s">
        <v>19</v>
      </c>
      <c r="V20" s="15">
        <f>SUM(Q21,Q27,Q33,Q39)</f>
        <v>2</v>
      </c>
      <c r="W20" s="15">
        <f>SUM(R21,R27,R33,R39)</f>
        <v>15</v>
      </c>
      <c r="X20" s="18">
        <f t="shared" si="0"/>
        <v>17</v>
      </c>
      <c r="Z20" s="26" t="s">
        <v>26</v>
      </c>
      <c r="AA20" s="30">
        <v>1278</v>
      </c>
      <c r="AB20" s="10">
        <v>1153</v>
      </c>
      <c r="AC20" s="10">
        <f>SUM(AA20:AB20)</f>
        <v>2431</v>
      </c>
    </row>
    <row r="21" spans="1:29" ht="15" customHeight="1" x14ac:dyDescent="0.15">
      <c r="A21" s="7"/>
      <c r="B21" s="11">
        <v>496</v>
      </c>
      <c r="C21" s="11">
        <v>447</v>
      </c>
      <c r="D21" s="11">
        <v>943</v>
      </c>
      <c r="E21" s="3"/>
      <c r="F21" s="7"/>
      <c r="G21" s="11">
        <v>459</v>
      </c>
      <c r="H21" s="11">
        <v>540</v>
      </c>
      <c r="I21" s="11">
        <v>999</v>
      </c>
      <c r="J21" s="3"/>
      <c r="K21" s="7"/>
      <c r="L21" s="12">
        <v>963</v>
      </c>
      <c r="M21" s="12">
        <v>1275</v>
      </c>
      <c r="N21" s="12">
        <v>2238</v>
      </c>
      <c r="O21" s="24"/>
      <c r="P21" s="7"/>
      <c r="Q21" s="11">
        <v>2</v>
      </c>
      <c r="R21" s="11">
        <v>14</v>
      </c>
      <c r="S21" s="11">
        <v>16</v>
      </c>
      <c r="T21">
        <v>17</v>
      </c>
      <c r="Z21" s="4" t="s">
        <v>31</v>
      </c>
      <c r="AA21" s="30">
        <v>279</v>
      </c>
      <c r="AB21" s="10">
        <v>359</v>
      </c>
      <c r="AC21" s="10">
        <f>SUM(AA21:AB21)</f>
        <v>638</v>
      </c>
    </row>
    <row r="22" spans="1:29" ht="15" customHeight="1" x14ac:dyDescent="0.15">
      <c r="A22" s="7">
        <v>15</v>
      </c>
      <c r="B22" s="10">
        <v>136</v>
      </c>
      <c r="C22" s="10">
        <v>90</v>
      </c>
      <c r="D22" s="10">
        <v>226</v>
      </c>
      <c r="E22" s="3"/>
      <c r="F22" s="7">
        <v>45</v>
      </c>
      <c r="G22" s="10">
        <v>115</v>
      </c>
      <c r="H22" s="10">
        <v>126</v>
      </c>
      <c r="I22" s="10">
        <v>241</v>
      </c>
      <c r="J22" s="3"/>
      <c r="K22" s="7">
        <v>75</v>
      </c>
      <c r="L22" s="10">
        <v>216</v>
      </c>
      <c r="M22" s="10">
        <v>273</v>
      </c>
      <c r="N22" s="10">
        <v>489</v>
      </c>
      <c r="O22" s="3"/>
      <c r="P22" s="7">
        <v>105</v>
      </c>
      <c r="Q22" s="10">
        <v>0</v>
      </c>
      <c r="R22" s="10">
        <v>0</v>
      </c>
      <c r="S22" s="10">
        <v>0</v>
      </c>
      <c r="T22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30">
        <v>401</v>
      </c>
      <c r="AB22" s="10">
        <v>640</v>
      </c>
      <c r="AC22" s="10">
        <f>SUM(AA22:AB22)</f>
        <v>1041</v>
      </c>
    </row>
    <row r="23" spans="1:29" ht="15" customHeight="1" x14ac:dyDescent="0.15">
      <c r="A23" s="7">
        <v>16</v>
      </c>
      <c r="B23" s="10">
        <v>113</v>
      </c>
      <c r="C23" s="10">
        <v>108</v>
      </c>
      <c r="D23" s="10">
        <v>221</v>
      </c>
      <c r="E23" s="3"/>
      <c r="F23" s="7">
        <v>46</v>
      </c>
      <c r="G23" s="10">
        <v>123</v>
      </c>
      <c r="H23" s="10">
        <v>102</v>
      </c>
      <c r="I23" s="10">
        <v>225</v>
      </c>
      <c r="J23" s="3"/>
      <c r="K23" s="7">
        <v>76</v>
      </c>
      <c r="L23" s="10">
        <v>211</v>
      </c>
      <c r="M23" s="10">
        <v>273</v>
      </c>
      <c r="N23" s="10">
        <v>484</v>
      </c>
      <c r="O23" s="3"/>
      <c r="P23" s="7">
        <v>106</v>
      </c>
      <c r="Q23" s="10">
        <v>0</v>
      </c>
      <c r="R23" s="10">
        <v>1</v>
      </c>
      <c r="S23" s="10">
        <v>1</v>
      </c>
      <c r="T23">
        <v>1</v>
      </c>
      <c r="U23" s="4" t="s">
        <v>4</v>
      </c>
      <c r="V23" s="19">
        <f>V4/$V$8*100</f>
        <v>10.482351977725003</v>
      </c>
      <c r="W23" s="19">
        <f>W4/$W$8*100</f>
        <v>8.7563542636213931</v>
      </c>
      <c r="X23" s="19">
        <f>X4/$X$8*100</f>
        <v>9.5614638245855303</v>
      </c>
      <c r="Z23" s="9" t="s">
        <v>24</v>
      </c>
      <c r="AA23" s="11">
        <f>SUM(AA19:AA22)</f>
        <v>2192</v>
      </c>
      <c r="AB23" s="11">
        <f>SUM(AB19:AB22)</f>
        <v>2397</v>
      </c>
      <c r="AC23" s="11">
        <f>SUM(AC19:AC22)</f>
        <v>4589</v>
      </c>
    </row>
    <row r="24" spans="1:29" ht="15" customHeight="1" x14ac:dyDescent="0.15">
      <c r="A24" s="7">
        <v>17</v>
      </c>
      <c r="B24" s="10">
        <v>134</v>
      </c>
      <c r="C24" s="10">
        <v>108</v>
      </c>
      <c r="D24" s="10">
        <v>242</v>
      </c>
      <c r="E24" s="3"/>
      <c r="F24" s="7">
        <v>47</v>
      </c>
      <c r="G24" s="10">
        <v>138</v>
      </c>
      <c r="H24" s="10">
        <v>158</v>
      </c>
      <c r="I24" s="10">
        <v>296</v>
      </c>
      <c r="J24" s="3"/>
      <c r="K24" s="7">
        <v>77</v>
      </c>
      <c r="L24" s="10">
        <v>204</v>
      </c>
      <c r="M24" s="10">
        <v>293</v>
      </c>
      <c r="N24" s="10">
        <v>497</v>
      </c>
      <c r="O24" s="3"/>
      <c r="P24" s="7">
        <v>107</v>
      </c>
      <c r="Q24" s="10">
        <v>0</v>
      </c>
      <c r="R24" s="10">
        <v>0</v>
      </c>
      <c r="S24" s="10">
        <v>0</v>
      </c>
      <c r="T24">
        <v>0</v>
      </c>
      <c r="U24" s="4" t="s">
        <v>5</v>
      </c>
      <c r="V24" s="19">
        <f>V5/$V$8*100</f>
        <v>56.383588567684875</v>
      </c>
      <c r="W24" s="19">
        <f>W5/$W$8*100</f>
        <v>47.225603207560681</v>
      </c>
      <c r="X24" s="19">
        <f>X5/$X$8*100</f>
        <v>51.49744059897624</v>
      </c>
      <c r="Z24" s="6" t="s">
        <v>30</v>
      </c>
    </row>
    <row r="25" spans="1:29" ht="15" customHeight="1" x14ac:dyDescent="0.15">
      <c r="A25" s="7">
        <v>18</v>
      </c>
      <c r="B25" s="10">
        <v>131</v>
      </c>
      <c r="C25" s="10">
        <v>103</v>
      </c>
      <c r="D25" s="10">
        <v>234</v>
      </c>
      <c r="E25" s="3"/>
      <c r="F25" s="7">
        <v>48</v>
      </c>
      <c r="G25" s="10">
        <v>142</v>
      </c>
      <c r="H25" s="10">
        <v>140</v>
      </c>
      <c r="I25" s="10">
        <v>282</v>
      </c>
      <c r="J25" s="3"/>
      <c r="K25" s="7">
        <v>78</v>
      </c>
      <c r="L25" s="10">
        <v>214</v>
      </c>
      <c r="M25" s="10">
        <v>293</v>
      </c>
      <c r="N25" s="10">
        <v>507</v>
      </c>
      <c r="O25" s="3"/>
      <c r="P25" s="7">
        <v>108</v>
      </c>
      <c r="Q25" s="10">
        <v>0</v>
      </c>
      <c r="R25" s="10">
        <v>0</v>
      </c>
      <c r="S25" s="10">
        <v>0</v>
      </c>
      <c r="T25">
        <v>0</v>
      </c>
      <c r="U25" s="8" t="s">
        <v>6</v>
      </c>
      <c r="V25" s="19">
        <f>V6/$V$8*100</f>
        <v>14.642535418884611</v>
      </c>
      <c r="W25" s="19">
        <f>W6/$W$8*100</f>
        <v>17.033006372162955</v>
      </c>
      <c r="X25" s="19">
        <f>X6/$X$8*100</f>
        <v>15.917946367178548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107</v>
      </c>
      <c r="C26" s="10">
        <v>91</v>
      </c>
      <c r="D26" s="10">
        <v>198</v>
      </c>
      <c r="E26" s="3"/>
      <c r="F26" s="7">
        <v>49</v>
      </c>
      <c r="G26" s="10">
        <v>164</v>
      </c>
      <c r="H26" s="10">
        <v>155</v>
      </c>
      <c r="I26" s="10">
        <v>319</v>
      </c>
      <c r="J26" s="3"/>
      <c r="K26" s="7">
        <v>79</v>
      </c>
      <c r="L26" s="10">
        <v>195</v>
      </c>
      <c r="M26" s="10">
        <v>263</v>
      </c>
      <c r="N26" s="10">
        <v>458</v>
      </c>
      <c r="O26" s="3"/>
      <c r="P26" s="7">
        <v>109</v>
      </c>
      <c r="Q26" s="10">
        <v>0</v>
      </c>
      <c r="R26" s="10">
        <v>0</v>
      </c>
      <c r="S26" s="10">
        <v>0</v>
      </c>
      <c r="T26">
        <v>0</v>
      </c>
      <c r="U26" s="4" t="s">
        <v>7</v>
      </c>
      <c r="V26" s="19">
        <f>V7/$V$8*100</f>
        <v>18.491524035705513</v>
      </c>
      <c r="W26" s="19">
        <f>W7/$W$8*100</f>
        <v>26.985036156654974</v>
      </c>
      <c r="X26" s="19">
        <f>X7/$X$8*100</f>
        <v>23.023149209259682</v>
      </c>
      <c r="Z26" s="4" t="s">
        <v>25</v>
      </c>
      <c r="AA26" s="10">
        <v>135</v>
      </c>
      <c r="AB26" s="10">
        <v>109</v>
      </c>
      <c r="AC26" s="10">
        <f>SUM(AA26:AB26)</f>
        <v>244</v>
      </c>
    </row>
    <row r="27" spans="1:29" ht="15" customHeight="1" x14ac:dyDescent="0.15">
      <c r="A27" s="7"/>
      <c r="B27" s="11">
        <v>621</v>
      </c>
      <c r="C27" s="11">
        <v>500</v>
      </c>
      <c r="D27" s="11">
        <v>1121</v>
      </c>
      <c r="E27" s="3"/>
      <c r="F27" s="7"/>
      <c r="G27" s="11">
        <v>682</v>
      </c>
      <c r="H27" s="11">
        <v>681</v>
      </c>
      <c r="I27" s="11">
        <v>1363</v>
      </c>
      <c r="J27" s="3"/>
      <c r="K27" s="7"/>
      <c r="L27" s="11">
        <v>1040</v>
      </c>
      <c r="M27" s="11">
        <v>1395</v>
      </c>
      <c r="N27" s="11">
        <v>2435</v>
      </c>
      <c r="O27" s="3"/>
      <c r="P27" s="7"/>
      <c r="Q27" s="12">
        <v>0</v>
      </c>
      <c r="R27" s="12">
        <v>1</v>
      </c>
      <c r="S27" s="12">
        <v>1</v>
      </c>
      <c r="T27">
        <v>1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725</v>
      </c>
      <c r="AB27" s="10">
        <v>658</v>
      </c>
      <c r="AC27" s="10">
        <f>SUM(AA27:AB27)</f>
        <v>1383</v>
      </c>
    </row>
    <row r="28" spans="1:29" ht="15" customHeight="1" x14ac:dyDescent="0.15">
      <c r="A28" s="7">
        <v>20</v>
      </c>
      <c r="B28" s="10">
        <v>108</v>
      </c>
      <c r="C28" s="10">
        <v>112</v>
      </c>
      <c r="D28" s="10">
        <v>220</v>
      </c>
      <c r="E28" s="3"/>
      <c r="F28" s="7">
        <v>50</v>
      </c>
      <c r="G28" s="10">
        <v>159</v>
      </c>
      <c r="H28" s="10">
        <v>184</v>
      </c>
      <c r="I28" s="10">
        <v>343</v>
      </c>
      <c r="J28" s="3"/>
      <c r="K28" s="7">
        <v>80</v>
      </c>
      <c r="L28" s="10">
        <v>175</v>
      </c>
      <c r="M28" s="10">
        <v>247</v>
      </c>
      <c r="N28" s="10">
        <v>422</v>
      </c>
      <c r="O28" s="3"/>
      <c r="P28" s="7">
        <v>110</v>
      </c>
      <c r="Q28" s="14">
        <v>0</v>
      </c>
      <c r="R28" s="14">
        <v>0</v>
      </c>
      <c r="S28" s="15">
        <v>0</v>
      </c>
      <c r="T28">
        <v>0</v>
      </c>
      <c r="U28" s="4" t="s">
        <v>8</v>
      </c>
      <c r="V28" s="19">
        <f t="shared" ref="V28:V39" si="1">V9/$V$8*100</f>
        <v>34.002129227745478</v>
      </c>
      <c r="W28" s="19">
        <f t="shared" ref="W28:W39" si="2">W9/$W$8*100</f>
        <v>29.354907997422497</v>
      </c>
      <c r="X28" s="19">
        <f t="shared" ref="X28:X39" si="3">X9/$X$8*100</f>
        <v>31.522652609061041</v>
      </c>
      <c r="Z28" s="4" t="s">
        <v>32</v>
      </c>
      <c r="AA28" s="10">
        <v>162</v>
      </c>
      <c r="AB28" s="10">
        <v>227</v>
      </c>
      <c r="AC28" s="10">
        <f>SUM(AA28:AB28)</f>
        <v>389</v>
      </c>
    </row>
    <row r="29" spans="1:29" ht="15" customHeight="1" x14ac:dyDescent="0.15">
      <c r="A29" s="7">
        <v>21</v>
      </c>
      <c r="B29" s="10">
        <v>102</v>
      </c>
      <c r="C29" s="10">
        <v>124</v>
      </c>
      <c r="D29" s="10">
        <v>226</v>
      </c>
      <c r="E29" s="3"/>
      <c r="F29" s="7">
        <v>51</v>
      </c>
      <c r="G29" s="10">
        <v>161</v>
      </c>
      <c r="H29" s="10">
        <v>156</v>
      </c>
      <c r="I29" s="10">
        <v>317</v>
      </c>
      <c r="J29" s="3"/>
      <c r="K29" s="7">
        <v>81</v>
      </c>
      <c r="L29" s="10">
        <v>157</v>
      </c>
      <c r="M29" s="10">
        <v>238</v>
      </c>
      <c r="N29" s="10">
        <v>395</v>
      </c>
      <c r="O29" s="3"/>
      <c r="P29" s="7">
        <v>111</v>
      </c>
      <c r="Q29" s="14">
        <v>0</v>
      </c>
      <c r="R29" s="14">
        <v>0</v>
      </c>
      <c r="S29" s="15">
        <v>0</v>
      </c>
      <c r="T29">
        <v>0</v>
      </c>
      <c r="U29" s="4" t="s">
        <v>9</v>
      </c>
      <c r="V29" s="19">
        <f t="shared" si="1"/>
        <v>67.1361886823356</v>
      </c>
      <c r="W29" s="19">
        <f t="shared" si="2"/>
        <v>73.372950526240416</v>
      </c>
      <c r="X29" s="19">
        <f t="shared" si="3"/>
        <v>70.46374818549927</v>
      </c>
      <c r="Z29" s="4" t="s">
        <v>7</v>
      </c>
      <c r="AA29" s="10">
        <v>256</v>
      </c>
      <c r="AB29" s="10">
        <v>408</v>
      </c>
      <c r="AC29" s="10">
        <f>SUM(AA29:AB29)</f>
        <v>664</v>
      </c>
    </row>
    <row r="30" spans="1:29" ht="15" customHeight="1" x14ac:dyDescent="0.15">
      <c r="A30" s="7">
        <v>22</v>
      </c>
      <c r="B30" s="10">
        <v>98</v>
      </c>
      <c r="C30" s="10">
        <v>105</v>
      </c>
      <c r="D30" s="10">
        <v>203</v>
      </c>
      <c r="E30" s="3"/>
      <c r="F30" s="7">
        <v>52</v>
      </c>
      <c r="G30" s="10">
        <v>186</v>
      </c>
      <c r="H30" s="10">
        <v>176</v>
      </c>
      <c r="I30" s="10">
        <v>362</v>
      </c>
      <c r="J30" s="3"/>
      <c r="K30" s="7">
        <v>82</v>
      </c>
      <c r="L30" s="10">
        <v>137</v>
      </c>
      <c r="M30" s="10">
        <v>228</v>
      </c>
      <c r="N30" s="10">
        <v>365</v>
      </c>
      <c r="O30" s="3"/>
      <c r="P30" s="7">
        <v>112</v>
      </c>
      <c r="Q30" s="14">
        <v>0</v>
      </c>
      <c r="R30" s="14">
        <v>0</v>
      </c>
      <c r="S30" s="15">
        <v>0</v>
      </c>
      <c r="T30">
        <v>0</v>
      </c>
      <c r="U30" s="4" t="s">
        <v>10</v>
      </c>
      <c r="V30" s="19">
        <f t="shared" si="1"/>
        <v>57.792154614691668</v>
      </c>
      <c r="W30" s="19">
        <f t="shared" si="2"/>
        <v>64.630915729934841</v>
      </c>
      <c r="X30" s="19">
        <f t="shared" si="3"/>
        <v>61.440904576361831</v>
      </c>
      <c r="Z30" s="9" t="s">
        <v>24</v>
      </c>
      <c r="AA30" s="11">
        <f>SUM(AA26:AA29)</f>
        <v>1278</v>
      </c>
      <c r="AB30" s="11">
        <f>SUM(AB26:AB29)</f>
        <v>1402</v>
      </c>
      <c r="AC30" s="11">
        <f>SUM(AC26:AC29)</f>
        <v>2680</v>
      </c>
    </row>
    <row r="31" spans="1:29" ht="15" customHeight="1" x14ac:dyDescent="0.15">
      <c r="A31" s="7">
        <v>23</v>
      </c>
      <c r="B31" s="10">
        <v>110</v>
      </c>
      <c r="C31" s="10">
        <v>115</v>
      </c>
      <c r="D31" s="10">
        <v>225</v>
      </c>
      <c r="E31" s="3"/>
      <c r="F31" s="7">
        <v>53</v>
      </c>
      <c r="G31" s="10">
        <v>176</v>
      </c>
      <c r="H31" s="10">
        <v>182</v>
      </c>
      <c r="I31" s="10">
        <v>358</v>
      </c>
      <c r="J31" s="3"/>
      <c r="K31" s="7">
        <v>83</v>
      </c>
      <c r="L31" s="10">
        <v>141</v>
      </c>
      <c r="M31" s="10">
        <v>264</v>
      </c>
      <c r="N31" s="10">
        <v>405</v>
      </c>
      <c r="O31" s="3"/>
      <c r="P31" s="7">
        <v>113</v>
      </c>
      <c r="Q31" s="14">
        <v>0</v>
      </c>
      <c r="R31" s="14">
        <v>0</v>
      </c>
      <c r="S31" s="15">
        <v>0</v>
      </c>
      <c r="T31">
        <v>0</v>
      </c>
      <c r="U31" s="4" t="s">
        <v>11</v>
      </c>
      <c r="V31" s="19">
        <f t="shared" si="1"/>
        <v>40.856604700679718</v>
      </c>
      <c r="W31" s="19">
        <f t="shared" si="2"/>
        <v>50.733872699935567</v>
      </c>
      <c r="X31" s="19">
        <f t="shared" si="3"/>
        <v>46.126518450607378</v>
      </c>
      <c r="Z31" s="6"/>
    </row>
    <row r="32" spans="1:29" ht="15" customHeight="1" x14ac:dyDescent="0.15">
      <c r="A32" s="7">
        <v>24</v>
      </c>
      <c r="B32" s="10">
        <v>117</v>
      </c>
      <c r="C32" s="10">
        <v>101</v>
      </c>
      <c r="D32" s="10">
        <v>218</v>
      </c>
      <c r="E32" s="3"/>
      <c r="F32" s="7">
        <v>54</v>
      </c>
      <c r="G32" s="10">
        <v>198</v>
      </c>
      <c r="H32" s="10">
        <v>180</v>
      </c>
      <c r="I32" s="10">
        <v>378</v>
      </c>
      <c r="J32" s="3"/>
      <c r="K32" s="7">
        <v>84</v>
      </c>
      <c r="L32" s="10">
        <v>99</v>
      </c>
      <c r="M32" s="10">
        <v>191</v>
      </c>
      <c r="N32" s="10">
        <v>290</v>
      </c>
      <c r="O32" s="3"/>
      <c r="P32" s="7">
        <v>114</v>
      </c>
      <c r="Q32" s="14">
        <v>0</v>
      </c>
      <c r="R32" s="14">
        <v>0</v>
      </c>
      <c r="S32" s="15">
        <v>0</v>
      </c>
      <c r="T32">
        <v>0</v>
      </c>
      <c r="U32" s="9" t="s">
        <v>12</v>
      </c>
      <c r="V32" s="20">
        <f t="shared" si="1"/>
        <v>33.134059454590123</v>
      </c>
      <c r="W32" s="20">
        <f t="shared" si="2"/>
        <v>44.018042528817929</v>
      </c>
      <c r="X32" s="20">
        <f t="shared" si="3"/>
        <v>38.941095576438229</v>
      </c>
      <c r="Z32" s="6"/>
      <c r="AA32" s="29"/>
      <c r="AB32" s="28"/>
      <c r="AC32" s="28"/>
    </row>
    <row r="33" spans="1:29" ht="15" customHeight="1" x14ac:dyDescent="0.15">
      <c r="A33" s="7"/>
      <c r="B33" s="11">
        <v>535</v>
      </c>
      <c r="C33" s="11">
        <v>557</v>
      </c>
      <c r="D33" s="11">
        <v>1092</v>
      </c>
      <c r="E33" s="3"/>
      <c r="F33" s="7"/>
      <c r="G33" s="11">
        <v>880</v>
      </c>
      <c r="H33" s="11">
        <v>878</v>
      </c>
      <c r="I33" s="11">
        <v>1758</v>
      </c>
      <c r="J33" s="3"/>
      <c r="K33" s="7"/>
      <c r="L33" s="11">
        <v>709</v>
      </c>
      <c r="M33" s="11">
        <v>1168</v>
      </c>
      <c r="N33" s="11">
        <v>1877</v>
      </c>
      <c r="O33" s="3"/>
      <c r="P33" s="7"/>
      <c r="Q33" s="16">
        <v>0</v>
      </c>
      <c r="R33" s="16">
        <v>0</v>
      </c>
      <c r="S33" s="16">
        <v>0</v>
      </c>
      <c r="T33">
        <v>0</v>
      </c>
      <c r="U33" s="4" t="s">
        <v>13</v>
      </c>
      <c r="V33" s="19">
        <f t="shared" si="1"/>
        <v>26.377856031447056</v>
      </c>
      <c r="W33" s="19">
        <f t="shared" si="2"/>
        <v>36.113696570487583</v>
      </c>
      <c r="X33" s="19">
        <f t="shared" si="3"/>
        <v>31.572312628925054</v>
      </c>
      <c r="Z33" s="6" t="s">
        <v>3</v>
      </c>
    </row>
    <row r="34" spans="1:29" ht="15" customHeight="1" x14ac:dyDescent="0.15">
      <c r="A34" s="7">
        <v>25</v>
      </c>
      <c r="B34" s="10">
        <v>101</v>
      </c>
      <c r="C34" s="10">
        <v>105</v>
      </c>
      <c r="D34" s="10">
        <v>206</v>
      </c>
      <c r="E34" s="3"/>
      <c r="F34" s="7">
        <v>55</v>
      </c>
      <c r="G34" s="10">
        <v>224</v>
      </c>
      <c r="H34" s="10">
        <v>177</v>
      </c>
      <c r="I34" s="10">
        <v>401</v>
      </c>
      <c r="J34" s="3"/>
      <c r="K34" s="7">
        <v>85</v>
      </c>
      <c r="L34" s="31">
        <v>90</v>
      </c>
      <c r="M34" s="10">
        <v>189</v>
      </c>
      <c r="N34" s="10">
        <v>279</v>
      </c>
      <c r="O34" s="3"/>
      <c r="P34" s="7">
        <v>115</v>
      </c>
      <c r="Q34" s="14">
        <v>0</v>
      </c>
      <c r="R34" s="14">
        <v>0</v>
      </c>
      <c r="S34" s="14">
        <v>0</v>
      </c>
      <c r="T34">
        <v>0</v>
      </c>
      <c r="U34" s="4" t="s">
        <v>14</v>
      </c>
      <c r="V34" s="19">
        <f t="shared" si="1"/>
        <v>18.491524035705513</v>
      </c>
      <c r="W34" s="19">
        <f t="shared" si="2"/>
        <v>26.985036156654974</v>
      </c>
      <c r="X34" s="19">
        <f t="shared" si="3"/>
        <v>23.023149209259682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88</v>
      </c>
      <c r="C35" s="10">
        <v>88</v>
      </c>
      <c r="D35" s="10">
        <v>176</v>
      </c>
      <c r="E35" s="3"/>
      <c r="F35" s="7">
        <v>56</v>
      </c>
      <c r="G35" s="10">
        <v>218</v>
      </c>
      <c r="H35" s="10">
        <v>214</v>
      </c>
      <c r="I35" s="10">
        <v>432</v>
      </c>
      <c r="J35" s="3"/>
      <c r="K35" s="7">
        <v>86</v>
      </c>
      <c r="L35" s="10">
        <v>79</v>
      </c>
      <c r="M35" s="10">
        <v>165</v>
      </c>
      <c r="N35" s="10">
        <v>244</v>
      </c>
      <c r="O35" s="3"/>
      <c r="P35" s="7">
        <v>116</v>
      </c>
      <c r="Q35" s="14">
        <v>0</v>
      </c>
      <c r="R35" s="14">
        <v>0</v>
      </c>
      <c r="S35" s="14">
        <v>0</v>
      </c>
      <c r="T35">
        <v>0</v>
      </c>
      <c r="U35" s="4" t="s">
        <v>15</v>
      </c>
      <c r="V35" s="19">
        <f t="shared" si="1"/>
        <v>9.9746130538039477</v>
      </c>
      <c r="W35" s="19">
        <f t="shared" si="2"/>
        <v>16.997207703873414</v>
      </c>
      <c r="X35" s="19">
        <f t="shared" si="3"/>
        <v>13.721445488578196</v>
      </c>
      <c r="Z35" s="4" t="s">
        <v>25</v>
      </c>
      <c r="AA35" s="10">
        <f t="shared" ref="AA35:AB38" si="4">SUM(AA5,AA12,AA19,AA26)</f>
        <v>1280</v>
      </c>
      <c r="AB35" s="10">
        <f t="shared" si="4"/>
        <v>1223</v>
      </c>
      <c r="AC35" s="10">
        <f>SUM(AA35:AB35)</f>
        <v>2503</v>
      </c>
    </row>
    <row r="36" spans="1:29" ht="15" customHeight="1" x14ac:dyDescent="0.15">
      <c r="A36" s="7">
        <v>27</v>
      </c>
      <c r="B36" s="10">
        <v>98</v>
      </c>
      <c r="C36" s="10">
        <v>84</v>
      </c>
      <c r="D36" s="10">
        <v>182</v>
      </c>
      <c r="E36" s="3"/>
      <c r="F36" s="7">
        <v>57</v>
      </c>
      <c r="G36" s="10">
        <v>234</v>
      </c>
      <c r="H36" s="10">
        <v>179</v>
      </c>
      <c r="I36" s="10">
        <v>413</v>
      </c>
      <c r="J36" s="3"/>
      <c r="K36" s="7">
        <v>87</v>
      </c>
      <c r="L36" s="10">
        <v>75</v>
      </c>
      <c r="M36" s="10">
        <v>157</v>
      </c>
      <c r="N36" s="10">
        <v>232</v>
      </c>
      <c r="O36" s="3"/>
      <c r="P36" s="7">
        <v>117</v>
      </c>
      <c r="Q36" s="14">
        <v>0</v>
      </c>
      <c r="R36" s="14">
        <v>0</v>
      </c>
      <c r="S36" s="14">
        <v>0</v>
      </c>
      <c r="T36">
        <v>0</v>
      </c>
      <c r="U36" s="4" t="s">
        <v>16</v>
      </c>
      <c r="V36" s="19">
        <f t="shared" si="1"/>
        <v>4.1683727786422073</v>
      </c>
      <c r="W36" s="19">
        <f t="shared" si="2"/>
        <v>8.6346387914369593</v>
      </c>
      <c r="X36" s="19">
        <f t="shared" si="3"/>
        <v>6.5513026205210476</v>
      </c>
      <c r="Z36" s="26" t="s">
        <v>26</v>
      </c>
      <c r="AA36" s="10">
        <f t="shared" si="4"/>
        <v>6885</v>
      </c>
      <c r="AB36" s="10">
        <f t="shared" si="4"/>
        <v>6596</v>
      </c>
      <c r="AC36" s="13">
        <f>SUM(AA36:AB36)</f>
        <v>13481</v>
      </c>
    </row>
    <row r="37" spans="1:29" ht="15" customHeight="1" x14ac:dyDescent="0.15">
      <c r="A37" s="7">
        <v>28</v>
      </c>
      <c r="B37" s="10">
        <v>109</v>
      </c>
      <c r="C37" s="10">
        <v>105</v>
      </c>
      <c r="D37" s="10">
        <v>214</v>
      </c>
      <c r="E37" s="3"/>
      <c r="F37" s="7">
        <v>58</v>
      </c>
      <c r="G37" s="10">
        <v>246</v>
      </c>
      <c r="H37" s="10">
        <v>217</v>
      </c>
      <c r="I37" s="10">
        <v>463</v>
      </c>
      <c r="J37" s="3"/>
      <c r="K37" s="7">
        <v>88</v>
      </c>
      <c r="L37" s="10">
        <v>66</v>
      </c>
      <c r="M37" s="10">
        <v>108</v>
      </c>
      <c r="N37" s="10">
        <v>174</v>
      </c>
      <c r="O37" s="3"/>
      <c r="P37" s="7">
        <v>118</v>
      </c>
      <c r="Q37" s="14">
        <v>0</v>
      </c>
      <c r="R37" s="14">
        <v>0</v>
      </c>
      <c r="S37" s="14">
        <v>0</v>
      </c>
      <c r="T37">
        <v>0</v>
      </c>
      <c r="U37" s="4" t="s">
        <v>17</v>
      </c>
      <c r="V37" s="19">
        <f t="shared" si="1"/>
        <v>1.2693473098026371</v>
      </c>
      <c r="W37" s="19">
        <f t="shared" si="2"/>
        <v>3.3221164172692772</v>
      </c>
      <c r="X37" s="19">
        <f t="shared" si="3"/>
        <v>2.3645809458323783</v>
      </c>
      <c r="Z37" s="4" t="s">
        <v>31</v>
      </c>
      <c r="AA37" s="10">
        <f t="shared" si="4"/>
        <v>1788</v>
      </c>
      <c r="AB37" s="10">
        <f t="shared" si="4"/>
        <v>2379</v>
      </c>
      <c r="AC37" s="13">
        <f>SUM(AA37:AB37)</f>
        <v>4167</v>
      </c>
    </row>
    <row r="38" spans="1:29" ht="15" customHeight="1" x14ac:dyDescent="0.15">
      <c r="A38" s="7">
        <v>29</v>
      </c>
      <c r="B38" s="10">
        <v>108</v>
      </c>
      <c r="C38" s="10">
        <v>90</v>
      </c>
      <c r="D38" s="10">
        <v>198</v>
      </c>
      <c r="E38" s="3"/>
      <c r="F38" s="7">
        <v>59</v>
      </c>
      <c r="G38" s="10">
        <v>266</v>
      </c>
      <c r="H38" s="10">
        <v>276</v>
      </c>
      <c r="I38" s="10">
        <v>542</v>
      </c>
      <c r="J38" s="3"/>
      <c r="K38" s="7">
        <v>89</v>
      </c>
      <c r="L38" s="10">
        <v>44</v>
      </c>
      <c r="M38" s="10">
        <v>123</v>
      </c>
      <c r="N38" s="10">
        <v>167</v>
      </c>
      <c r="O38" s="3"/>
      <c r="P38" s="7">
        <v>119</v>
      </c>
      <c r="Q38" s="14">
        <v>0</v>
      </c>
      <c r="R38" s="14">
        <v>0</v>
      </c>
      <c r="S38" s="14">
        <v>0</v>
      </c>
      <c r="T38">
        <v>0</v>
      </c>
      <c r="U38" s="4" t="s">
        <v>18</v>
      </c>
      <c r="V38" s="19">
        <f t="shared" si="1"/>
        <v>0.28662681189091804</v>
      </c>
      <c r="W38" s="19">
        <f t="shared" si="2"/>
        <v>0.87348750626476701</v>
      </c>
      <c r="X38" s="19">
        <f t="shared" si="3"/>
        <v>0.59974023989609593</v>
      </c>
      <c r="Z38" s="4" t="s">
        <v>7</v>
      </c>
      <c r="AA38" s="10">
        <f t="shared" si="4"/>
        <v>2258</v>
      </c>
      <c r="AB38" s="10">
        <f t="shared" si="4"/>
        <v>3769</v>
      </c>
      <c r="AC38" s="13">
        <f>SUM(AA38:AB38)</f>
        <v>6027</v>
      </c>
    </row>
    <row r="39" spans="1:29" ht="15" customHeight="1" x14ac:dyDescent="0.15">
      <c r="A39" s="7"/>
      <c r="B39" s="11">
        <v>504</v>
      </c>
      <c r="C39" s="11">
        <v>472</v>
      </c>
      <c r="D39" s="11">
        <v>976</v>
      </c>
      <c r="E39" s="3"/>
      <c r="F39" s="7"/>
      <c r="G39" s="11">
        <v>1188</v>
      </c>
      <c r="H39" s="11">
        <v>1063</v>
      </c>
      <c r="I39" s="11">
        <v>2251</v>
      </c>
      <c r="J39" s="3"/>
      <c r="K39" s="7"/>
      <c r="L39" s="11">
        <v>354</v>
      </c>
      <c r="M39" s="11">
        <v>742</v>
      </c>
      <c r="N39" s="11">
        <v>1096</v>
      </c>
      <c r="O39" s="3"/>
      <c r="P39" s="7"/>
      <c r="Q39" s="16">
        <v>0</v>
      </c>
      <c r="R39" s="16">
        <v>0</v>
      </c>
      <c r="S39" s="16">
        <v>0</v>
      </c>
      <c r="T39">
        <v>0</v>
      </c>
      <c r="U39" s="4" t="s">
        <v>19</v>
      </c>
      <c r="V39" s="19">
        <f t="shared" si="1"/>
        <v>1.6378674965195315E-2</v>
      </c>
      <c r="W39" s="19">
        <f t="shared" si="2"/>
        <v>0.10739600486861889</v>
      </c>
      <c r="X39" s="19">
        <f t="shared" si="3"/>
        <v>6.4940025976010396E-2</v>
      </c>
      <c r="Z39" s="9" t="s">
        <v>24</v>
      </c>
      <c r="AA39" s="11">
        <f>SUM(AA35:AA38)</f>
        <v>12211</v>
      </c>
      <c r="AB39" s="11">
        <f>SUM(AB35:AB38)</f>
        <v>13967</v>
      </c>
      <c r="AC39" s="11">
        <f>SUM(AC35:AC38)</f>
        <v>26178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 t="s">
        <v>3</v>
      </c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71</v>
      </c>
      <c r="C4" s="10">
        <v>71</v>
      </c>
      <c r="D4" s="10">
        <v>142</v>
      </c>
      <c r="E4" s="3"/>
      <c r="F4" s="7">
        <v>30</v>
      </c>
      <c r="G4" s="10">
        <v>99</v>
      </c>
      <c r="H4" s="10">
        <v>114</v>
      </c>
      <c r="I4" s="10">
        <v>213</v>
      </c>
      <c r="J4" s="3"/>
      <c r="K4" s="7">
        <v>60</v>
      </c>
      <c r="L4" s="10">
        <v>272</v>
      </c>
      <c r="M4" s="10">
        <v>223</v>
      </c>
      <c r="N4" s="10">
        <v>495</v>
      </c>
      <c r="O4" s="3"/>
      <c r="P4" s="7">
        <v>90</v>
      </c>
      <c r="Q4" s="10">
        <v>38</v>
      </c>
      <c r="R4" s="10">
        <v>78</v>
      </c>
      <c r="S4" s="10">
        <v>116</v>
      </c>
      <c r="T4">
        <v>134</v>
      </c>
      <c r="U4" s="4" t="s">
        <v>4</v>
      </c>
      <c r="V4" s="15">
        <f>SUM(B9,B15,B21)</f>
        <v>1280</v>
      </c>
      <c r="W4" s="15">
        <f>SUM(C9,C15,C21)</f>
        <v>1224</v>
      </c>
      <c r="X4" s="15">
        <f>SUM(V4:W4)</f>
        <v>2504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82</v>
      </c>
      <c r="C5" s="10">
        <v>82</v>
      </c>
      <c r="D5" s="10">
        <v>164</v>
      </c>
      <c r="E5" s="3"/>
      <c r="F5" s="7">
        <v>31</v>
      </c>
      <c r="G5" s="10">
        <v>128</v>
      </c>
      <c r="H5" s="10">
        <v>82</v>
      </c>
      <c r="I5" s="10">
        <v>210</v>
      </c>
      <c r="J5" s="3"/>
      <c r="K5" s="7">
        <v>61</v>
      </c>
      <c r="L5" s="10">
        <v>280</v>
      </c>
      <c r="M5" s="10">
        <v>257</v>
      </c>
      <c r="N5" s="10">
        <v>537</v>
      </c>
      <c r="O5" s="3"/>
      <c r="P5" s="7">
        <v>91</v>
      </c>
      <c r="Q5" s="10">
        <v>32</v>
      </c>
      <c r="R5" s="10">
        <v>84</v>
      </c>
      <c r="S5" s="10">
        <v>116</v>
      </c>
      <c r="T5">
        <v>106</v>
      </c>
      <c r="U5" s="4" t="s">
        <v>5</v>
      </c>
      <c r="V5" s="15">
        <f>SUM(B27,B33,B39,G9,G15,G21,G27,G33,G39,L9)</f>
        <v>6870</v>
      </c>
      <c r="W5" s="15">
        <f>SUM(C27,C33,C39,H9,H15,H21,H27,H33,H39,M9)</f>
        <v>6590</v>
      </c>
      <c r="X5" s="15">
        <f>SUM(V5:W5)</f>
        <v>13460</v>
      </c>
      <c r="Y5" s="2"/>
      <c r="Z5" s="4" t="s">
        <v>25</v>
      </c>
      <c r="AA5" s="10">
        <v>761</v>
      </c>
      <c r="AB5" s="10">
        <v>683</v>
      </c>
      <c r="AC5" s="10">
        <f>SUM(AA5:AB5)</f>
        <v>1444</v>
      </c>
    </row>
    <row r="6" spans="1:29" ht="15" customHeight="1" x14ac:dyDescent="0.15">
      <c r="A6" s="7">
        <v>2</v>
      </c>
      <c r="B6" s="10">
        <v>77</v>
      </c>
      <c r="C6" s="10">
        <v>71</v>
      </c>
      <c r="D6" s="10">
        <v>148</v>
      </c>
      <c r="E6" s="3"/>
      <c r="F6" s="7">
        <v>32</v>
      </c>
      <c r="G6" s="10">
        <v>119</v>
      </c>
      <c r="H6" s="10">
        <v>94</v>
      </c>
      <c r="I6" s="10">
        <v>213</v>
      </c>
      <c r="J6" s="3"/>
      <c r="K6" s="7">
        <v>62</v>
      </c>
      <c r="L6" s="10">
        <v>164</v>
      </c>
      <c r="M6" s="10">
        <v>144</v>
      </c>
      <c r="N6" s="10">
        <v>308</v>
      </c>
      <c r="O6" s="3"/>
      <c r="P6" s="7">
        <v>92</v>
      </c>
      <c r="Q6" s="10">
        <v>23</v>
      </c>
      <c r="R6" s="10">
        <v>69</v>
      </c>
      <c r="S6" s="10">
        <v>92</v>
      </c>
      <c r="T6">
        <v>95</v>
      </c>
      <c r="U6" s="8" t="s">
        <v>6</v>
      </c>
      <c r="V6" s="15">
        <f>SUM(L15,L21)</f>
        <v>1794</v>
      </c>
      <c r="W6" s="15">
        <f>SUM(M15,M21)</f>
        <v>2369</v>
      </c>
      <c r="X6" s="15">
        <f>SUM(V6:W6)</f>
        <v>4163</v>
      </c>
      <c r="Z6" s="26" t="s">
        <v>26</v>
      </c>
      <c r="AA6" s="10">
        <v>3969</v>
      </c>
      <c r="AB6" s="10">
        <v>3898</v>
      </c>
      <c r="AC6" s="10">
        <f>SUM(AA6:AB6)</f>
        <v>7867</v>
      </c>
    </row>
    <row r="7" spans="1:29" ht="15" customHeight="1" x14ac:dyDescent="0.15">
      <c r="A7" s="7">
        <v>3</v>
      </c>
      <c r="B7" s="10">
        <v>79</v>
      </c>
      <c r="C7" s="10">
        <v>64</v>
      </c>
      <c r="D7" s="10">
        <v>143</v>
      </c>
      <c r="E7" s="3"/>
      <c r="F7" s="7">
        <v>33</v>
      </c>
      <c r="G7" s="10">
        <v>111</v>
      </c>
      <c r="H7" s="10">
        <v>103</v>
      </c>
      <c r="I7" s="10">
        <v>214</v>
      </c>
      <c r="J7" s="3"/>
      <c r="K7" s="7">
        <v>63</v>
      </c>
      <c r="L7" s="10">
        <v>92</v>
      </c>
      <c r="M7" s="10">
        <v>143</v>
      </c>
      <c r="N7" s="10">
        <v>235</v>
      </c>
      <c r="O7" s="3"/>
      <c r="P7" s="7">
        <v>93</v>
      </c>
      <c r="Q7" s="10">
        <v>16</v>
      </c>
      <c r="R7" s="10">
        <v>55</v>
      </c>
      <c r="S7" s="10">
        <v>71</v>
      </c>
      <c r="T7">
        <v>78</v>
      </c>
      <c r="U7" s="4" t="s">
        <v>7</v>
      </c>
      <c r="V7" s="15">
        <f>SUM(L27,L33,L39,Q9,Q15,Q21,Q27,Q33,Q39)</f>
        <v>2257</v>
      </c>
      <c r="W7" s="15">
        <f>SUM(M27,M33,M39,R9,R15,R21,R27,R33,R39)</f>
        <v>3783</v>
      </c>
      <c r="X7" s="15">
        <f>SUM(V7:W7)</f>
        <v>6040</v>
      </c>
      <c r="Z7" s="4" t="s">
        <v>32</v>
      </c>
      <c r="AA7" s="10">
        <v>1127</v>
      </c>
      <c r="AB7" s="10">
        <v>1501</v>
      </c>
      <c r="AC7" s="10">
        <f>SUM(AA7:AB7)</f>
        <v>2628</v>
      </c>
    </row>
    <row r="8" spans="1:29" ht="15" customHeight="1" x14ac:dyDescent="0.15">
      <c r="A8" s="7">
        <v>4</v>
      </c>
      <c r="B8" s="10">
        <v>82</v>
      </c>
      <c r="C8" s="10">
        <v>65</v>
      </c>
      <c r="D8" s="10">
        <v>147</v>
      </c>
      <c r="E8" s="3"/>
      <c r="F8" s="7">
        <v>34</v>
      </c>
      <c r="G8" s="10">
        <v>114</v>
      </c>
      <c r="H8" s="10">
        <v>105</v>
      </c>
      <c r="I8" s="10">
        <v>219</v>
      </c>
      <c r="J8" s="3"/>
      <c r="K8" s="7">
        <v>64</v>
      </c>
      <c r="L8" s="10">
        <v>141</v>
      </c>
      <c r="M8" s="10">
        <v>176</v>
      </c>
      <c r="N8" s="10">
        <v>317</v>
      </c>
      <c r="O8" s="3"/>
      <c r="P8" s="7">
        <v>94</v>
      </c>
      <c r="Q8" s="10">
        <v>8</v>
      </c>
      <c r="R8" s="10">
        <v>59</v>
      </c>
      <c r="S8" s="10">
        <v>67</v>
      </c>
      <c r="T8">
        <v>67</v>
      </c>
      <c r="U8" s="17" t="s">
        <v>3</v>
      </c>
      <c r="V8" s="12">
        <f>SUM(V4:V7)</f>
        <v>12201</v>
      </c>
      <c r="W8" s="12">
        <f>SUM(W4:W7)</f>
        <v>13966</v>
      </c>
      <c r="X8" s="12">
        <f>SUM(X4:X7)</f>
        <v>26167</v>
      </c>
      <c r="Z8" s="4" t="s">
        <v>7</v>
      </c>
      <c r="AA8" s="10">
        <v>1336</v>
      </c>
      <c r="AB8" s="10">
        <v>2295</v>
      </c>
      <c r="AC8" s="10">
        <f>SUM(AA8:AB8)</f>
        <v>3631</v>
      </c>
    </row>
    <row r="9" spans="1:29" ht="15" customHeight="1" x14ac:dyDescent="0.15">
      <c r="A9" s="7"/>
      <c r="B9" s="11">
        <v>391</v>
      </c>
      <c r="C9" s="11">
        <v>353</v>
      </c>
      <c r="D9" s="11">
        <v>744</v>
      </c>
      <c r="E9" s="3"/>
      <c r="F9" s="7"/>
      <c r="G9" s="11">
        <v>571</v>
      </c>
      <c r="H9" s="11">
        <v>498</v>
      </c>
      <c r="I9" s="11">
        <v>1069</v>
      </c>
      <c r="J9" s="3"/>
      <c r="K9" s="7"/>
      <c r="L9" s="12">
        <v>949</v>
      </c>
      <c r="M9" s="12">
        <v>943</v>
      </c>
      <c r="N9" s="12">
        <v>1892</v>
      </c>
      <c r="O9" s="3"/>
      <c r="P9" s="7"/>
      <c r="Q9" s="11">
        <v>117</v>
      </c>
      <c r="R9" s="11">
        <v>345</v>
      </c>
      <c r="S9" s="11">
        <v>462</v>
      </c>
      <c r="T9">
        <v>480</v>
      </c>
      <c r="U9" s="4" t="s">
        <v>8</v>
      </c>
      <c r="V9" s="15">
        <f>SUM(G21,G27,G33,G39,L9)</f>
        <v>4140</v>
      </c>
      <c r="W9" s="15">
        <f>SUM(H21,H27,H33,H39,M9)</f>
        <v>4098</v>
      </c>
      <c r="X9" s="18">
        <f t="shared" ref="X9:X20" si="0">SUM(V9:W9)</f>
        <v>8238</v>
      </c>
      <c r="Z9" s="9" t="s">
        <v>24</v>
      </c>
      <c r="AA9" s="11">
        <f>SUM(AA5:AA8)</f>
        <v>7193</v>
      </c>
      <c r="AB9" s="11">
        <f>SUM(AB5:AB8)</f>
        <v>8377</v>
      </c>
      <c r="AC9" s="11">
        <f>SUM(AC5:AC8)</f>
        <v>15570</v>
      </c>
    </row>
    <row r="10" spans="1:29" ht="15" customHeight="1" x14ac:dyDescent="0.15">
      <c r="A10" s="7">
        <v>5</v>
      </c>
      <c r="B10" s="10">
        <v>72</v>
      </c>
      <c r="C10" s="10">
        <v>78</v>
      </c>
      <c r="D10" s="10">
        <v>150</v>
      </c>
      <c r="E10" s="3"/>
      <c r="F10" s="7">
        <v>35</v>
      </c>
      <c r="G10" s="10">
        <v>100</v>
      </c>
      <c r="H10" s="10">
        <v>101</v>
      </c>
      <c r="I10" s="10">
        <v>201</v>
      </c>
      <c r="J10" s="3"/>
      <c r="K10" s="7">
        <v>65</v>
      </c>
      <c r="L10" s="10">
        <v>166</v>
      </c>
      <c r="M10" s="10">
        <v>201</v>
      </c>
      <c r="N10" s="10">
        <v>367</v>
      </c>
      <c r="O10" s="3"/>
      <c r="P10" s="7">
        <v>95</v>
      </c>
      <c r="Q10" s="10">
        <v>14</v>
      </c>
      <c r="R10" s="10">
        <v>45</v>
      </c>
      <c r="S10" s="10">
        <v>59</v>
      </c>
      <c r="T10">
        <v>51</v>
      </c>
      <c r="U10" s="4" t="s">
        <v>9</v>
      </c>
      <c r="V10" s="15">
        <f>SUM(G21,G27,G33,G39,L9,L15,L21,L27,L33,L39,Q9,Q15,Q21,Q27,Q33,Q39)</f>
        <v>8191</v>
      </c>
      <c r="W10" s="15">
        <f>SUM(H21,H27,H33,H39,M9,M15,M21,M27,M33,M39,R9,R15,R21,R27,R33,R39)</f>
        <v>10250</v>
      </c>
      <c r="X10" s="18">
        <f t="shared" si="0"/>
        <v>18441</v>
      </c>
      <c r="Z10" s="6" t="s">
        <v>28</v>
      </c>
    </row>
    <row r="11" spans="1:29" ht="15" customHeight="1" x14ac:dyDescent="0.15">
      <c r="A11" s="7">
        <v>6</v>
      </c>
      <c r="B11" s="10">
        <v>76</v>
      </c>
      <c r="C11" s="10">
        <v>82</v>
      </c>
      <c r="D11" s="10">
        <v>158</v>
      </c>
      <c r="E11" s="3"/>
      <c r="F11" s="7">
        <v>36</v>
      </c>
      <c r="G11" s="10">
        <v>106</v>
      </c>
      <c r="H11" s="10">
        <v>96</v>
      </c>
      <c r="I11" s="10">
        <v>202</v>
      </c>
      <c r="J11" s="3"/>
      <c r="K11" s="7">
        <v>66</v>
      </c>
      <c r="L11" s="10">
        <v>169</v>
      </c>
      <c r="M11" s="10">
        <v>199</v>
      </c>
      <c r="N11" s="10">
        <v>368</v>
      </c>
      <c r="O11" s="3"/>
      <c r="P11" s="7">
        <v>96</v>
      </c>
      <c r="Q11" s="10">
        <v>9</v>
      </c>
      <c r="R11" s="10">
        <v>29</v>
      </c>
      <c r="S11" s="10">
        <v>38</v>
      </c>
      <c r="T11">
        <v>32</v>
      </c>
      <c r="U11" s="4" t="s">
        <v>10</v>
      </c>
      <c r="V11" s="15">
        <f>SUM(,G33,G39,L9,L15,L21,L27,L33,L39,Q9,Q15,Q21,Q27,Q33,Q39)</f>
        <v>7060</v>
      </c>
      <c r="W11" s="15">
        <f>SUM(,H33,H39,M9,M15,M21,M27,M33,M39,R9,R15,R21,R27,R33,R39)</f>
        <v>9032</v>
      </c>
      <c r="X11" s="18">
        <f t="shared" si="0"/>
        <v>16092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76</v>
      </c>
      <c r="C12" s="10">
        <v>79</v>
      </c>
      <c r="D12" s="10">
        <v>155</v>
      </c>
      <c r="E12" s="3"/>
      <c r="F12" s="7">
        <v>37</v>
      </c>
      <c r="G12" s="10">
        <v>103</v>
      </c>
      <c r="H12" s="10">
        <v>87</v>
      </c>
      <c r="I12" s="10">
        <v>190</v>
      </c>
      <c r="J12" s="3"/>
      <c r="K12" s="7">
        <v>67</v>
      </c>
      <c r="L12" s="10">
        <v>162</v>
      </c>
      <c r="M12" s="10">
        <v>239</v>
      </c>
      <c r="N12" s="10">
        <v>401</v>
      </c>
      <c r="O12" s="3"/>
      <c r="P12" s="7">
        <v>97</v>
      </c>
      <c r="Q12" s="10">
        <v>2</v>
      </c>
      <c r="R12" s="10">
        <v>11</v>
      </c>
      <c r="S12" s="10">
        <v>13</v>
      </c>
      <c r="T12">
        <v>20</v>
      </c>
      <c r="U12" s="4" t="s">
        <v>11</v>
      </c>
      <c r="V12" s="15">
        <f>SUM(L9,L15,L21,L27,L33,L39,Q9,Q15,Q21,Q27,Q33,Q39)</f>
        <v>5000</v>
      </c>
      <c r="W12" s="15">
        <f>SUM(M9,M15,M21,M27,M33,M39,R9,R15,R21,R27,R33,R39)</f>
        <v>7095</v>
      </c>
      <c r="X12" s="18">
        <f t="shared" si="0"/>
        <v>12095</v>
      </c>
      <c r="Z12" s="4" t="s">
        <v>25</v>
      </c>
      <c r="AA12" s="10">
        <v>149</v>
      </c>
      <c r="AB12" s="10">
        <v>184</v>
      </c>
      <c r="AC12" s="10">
        <f>SUM(AA12:AB12)</f>
        <v>333</v>
      </c>
    </row>
    <row r="13" spans="1:29" ht="15" customHeight="1" x14ac:dyDescent="0.15">
      <c r="A13" s="7">
        <v>8</v>
      </c>
      <c r="B13" s="10">
        <v>86</v>
      </c>
      <c r="C13" s="10">
        <v>95</v>
      </c>
      <c r="D13" s="10">
        <v>181</v>
      </c>
      <c r="E13" s="3"/>
      <c r="F13" s="7">
        <v>38</v>
      </c>
      <c r="G13" s="10">
        <v>104</v>
      </c>
      <c r="H13" s="10">
        <v>88</v>
      </c>
      <c r="I13" s="10">
        <v>192</v>
      </c>
      <c r="J13" s="3"/>
      <c r="K13" s="7">
        <v>68</v>
      </c>
      <c r="L13" s="10">
        <v>169</v>
      </c>
      <c r="M13" s="10">
        <v>236</v>
      </c>
      <c r="N13" s="10">
        <v>405</v>
      </c>
      <c r="O13" s="3"/>
      <c r="P13" s="7">
        <v>98</v>
      </c>
      <c r="Q13" s="10">
        <v>5</v>
      </c>
      <c r="R13" s="10">
        <v>14</v>
      </c>
      <c r="S13" s="10">
        <v>19</v>
      </c>
      <c r="T13">
        <v>18</v>
      </c>
      <c r="U13" s="9" t="s">
        <v>12</v>
      </c>
      <c r="V13" s="12">
        <f>SUM(L15,L21,L27,L33,L39,Q9,Q15,Q21,Q27,Q33,Q39)</f>
        <v>4051</v>
      </c>
      <c r="W13" s="12">
        <f>SUM(M15,M21,M27,M33,M39,R9,R15,R21,R27,R33,R39)</f>
        <v>6152</v>
      </c>
      <c r="X13" s="12">
        <f t="shared" si="0"/>
        <v>10203</v>
      </c>
      <c r="Z13" s="26" t="s">
        <v>26</v>
      </c>
      <c r="AA13" s="10">
        <v>902</v>
      </c>
      <c r="AB13" s="10">
        <v>885</v>
      </c>
      <c r="AC13" s="10">
        <f>SUM(AA13:AB13)</f>
        <v>1787</v>
      </c>
    </row>
    <row r="14" spans="1:29" ht="15" customHeight="1" x14ac:dyDescent="0.15">
      <c r="A14" s="7">
        <v>9</v>
      </c>
      <c r="B14" s="10">
        <v>92</v>
      </c>
      <c r="C14" s="10">
        <v>93</v>
      </c>
      <c r="D14" s="10">
        <v>185</v>
      </c>
      <c r="E14" s="3"/>
      <c r="F14" s="7">
        <v>39</v>
      </c>
      <c r="G14" s="10">
        <v>98</v>
      </c>
      <c r="H14" s="10">
        <v>100</v>
      </c>
      <c r="I14" s="10">
        <v>198</v>
      </c>
      <c r="J14" s="3"/>
      <c r="K14" s="7">
        <v>69</v>
      </c>
      <c r="L14" s="10">
        <v>167</v>
      </c>
      <c r="M14" s="10">
        <v>221</v>
      </c>
      <c r="N14" s="10">
        <v>388</v>
      </c>
      <c r="O14" s="3"/>
      <c r="P14" s="7">
        <v>99</v>
      </c>
      <c r="Q14" s="10">
        <v>6</v>
      </c>
      <c r="R14" s="10">
        <v>9</v>
      </c>
      <c r="S14" s="10">
        <v>15</v>
      </c>
      <c r="T14">
        <v>14</v>
      </c>
      <c r="U14" s="4" t="s">
        <v>13</v>
      </c>
      <c r="V14" s="15">
        <f>SUM(L21,L27,L33,L39,Q9,Q15,Q21,Q27,Q33,Q39)</f>
        <v>3218</v>
      </c>
      <c r="W14" s="15">
        <f>SUM(M21,M27,M33,M39,R9,R15,R21,R27,R33,R39)</f>
        <v>5056</v>
      </c>
      <c r="X14" s="18">
        <f t="shared" si="0"/>
        <v>8274</v>
      </c>
      <c r="Z14" s="4" t="s">
        <v>31</v>
      </c>
      <c r="AA14" s="10">
        <v>226</v>
      </c>
      <c r="AB14" s="10">
        <v>291</v>
      </c>
      <c r="AC14" s="10">
        <f>SUM(AA14:AB14)</f>
        <v>517</v>
      </c>
    </row>
    <row r="15" spans="1:29" ht="15" customHeight="1" x14ac:dyDescent="0.15">
      <c r="A15" s="7"/>
      <c r="B15" s="11">
        <v>402</v>
      </c>
      <c r="C15" s="11">
        <v>427</v>
      </c>
      <c r="D15" s="11">
        <v>829</v>
      </c>
      <c r="E15" s="3"/>
      <c r="F15" s="7"/>
      <c r="G15" s="11">
        <v>511</v>
      </c>
      <c r="H15" s="11">
        <v>472</v>
      </c>
      <c r="I15" s="11">
        <v>983</v>
      </c>
      <c r="J15" s="3"/>
      <c r="K15" s="7"/>
      <c r="L15" s="11">
        <v>833</v>
      </c>
      <c r="M15" s="11">
        <v>1096</v>
      </c>
      <c r="N15" s="11">
        <v>1929</v>
      </c>
      <c r="O15" s="3"/>
      <c r="P15" s="7"/>
      <c r="Q15" s="11">
        <v>36</v>
      </c>
      <c r="R15" s="11">
        <v>108</v>
      </c>
      <c r="S15" s="11">
        <v>144</v>
      </c>
      <c r="T15">
        <v>135</v>
      </c>
      <c r="U15" s="4" t="s">
        <v>14</v>
      </c>
      <c r="V15" s="15">
        <f>SUM(L27,L33,L39,Q9,Q15,Q21,Q27,Q33,Q39)</f>
        <v>2257</v>
      </c>
      <c r="W15" s="15">
        <f>SUM(M27,M33,M39,R9,R15,R21,R27,R33,R39)</f>
        <v>3783</v>
      </c>
      <c r="X15" s="18">
        <f t="shared" si="0"/>
        <v>6040</v>
      </c>
      <c r="Z15" s="4" t="s">
        <v>7</v>
      </c>
      <c r="AA15" s="10">
        <v>269</v>
      </c>
      <c r="AB15" s="10">
        <v>431</v>
      </c>
      <c r="AC15" s="10">
        <f>SUM(AA15:AB15)</f>
        <v>700</v>
      </c>
    </row>
    <row r="16" spans="1:29" ht="15" customHeight="1" x14ac:dyDescent="0.15">
      <c r="A16" s="7">
        <v>10</v>
      </c>
      <c r="B16" s="10">
        <v>75</v>
      </c>
      <c r="C16" s="10">
        <v>76</v>
      </c>
      <c r="D16" s="10">
        <v>151</v>
      </c>
      <c r="E16" s="3"/>
      <c r="F16" s="7">
        <v>40</v>
      </c>
      <c r="G16" s="10">
        <v>86</v>
      </c>
      <c r="H16" s="10">
        <v>115</v>
      </c>
      <c r="I16" s="10">
        <v>201</v>
      </c>
      <c r="J16" s="3"/>
      <c r="K16" s="7">
        <v>70</v>
      </c>
      <c r="L16" s="10">
        <v>156</v>
      </c>
      <c r="M16" s="10">
        <v>227</v>
      </c>
      <c r="N16" s="10">
        <v>383</v>
      </c>
      <c r="O16" s="3"/>
      <c r="P16" s="7">
        <v>100</v>
      </c>
      <c r="Q16" s="10">
        <v>1</v>
      </c>
      <c r="R16" s="10">
        <v>9</v>
      </c>
      <c r="S16" s="10">
        <v>10</v>
      </c>
      <c r="T16">
        <v>7</v>
      </c>
      <c r="U16" s="4" t="s">
        <v>15</v>
      </c>
      <c r="V16" s="15">
        <f>SUM(L33,L39,Q9,Q15,Q21,Q27,Q33,Q39)</f>
        <v>1224</v>
      </c>
      <c r="W16" s="15">
        <f>SUM(M33,M39,R9,R15,R21,R27,R33,R39)</f>
        <v>2388</v>
      </c>
      <c r="X16" s="18">
        <f t="shared" si="0"/>
        <v>3612</v>
      </c>
      <c r="Z16" s="9" t="s">
        <v>24</v>
      </c>
      <c r="AA16" s="11">
        <f>SUM(AA12:AA15)</f>
        <v>1546</v>
      </c>
      <c r="AB16" s="11">
        <f>SUM(AB12:AB15)</f>
        <v>1791</v>
      </c>
      <c r="AC16" s="11">
        <f>SUM(AC12:AC15)</f>
        <v>3337</v>
      </c>
    </row>
    <row r="17" spans="1:29" ht="15" customHeight="1" x14ac:dyDescent="0.15">
      <c r="A17" s="7">
        <v>11</v>
      </c>
      <c r="B17" s="10">
        <v>103</v>
      </c>
      <c r="C17" s="10">
        <v>89</v>
      </c>
      <c r="D17" s="10">
        <v>192</v>
      </c>
      <c r="E17" s="3"/>
      <c r="F17" s="7">
        <v>41</v>
      </c>
      <c r="G17" s="10">
        <v>93</v>
      </c>
      <c r="H17" s="10">
        <v>118</v>
      </c>
      <c r="I17" s="10">
        <v>211</v>
      </c>
      <c r="J17" s="3"/>
      <c r="K17" s="7">
        <v>71</v>
      </c>
      <c r="L17" s="10">
        <v>223</v>
      </c>
      <c r="M17" s="10">
        <v>250</v>
      </c>
      <c r="N17" s="10">
        <v>473</v>
      </c>
      <c r="O17" s="3"/>
      <c r="P17" s="7">
        <v>101</v>
      </c>
      <c r="Q17" s="10">
        <v>0</v>
      </c>
      <c r="R17" s="10">
        <v>3</v>
      </c>
      <c r="S17" s="10">
        <v>3</v>
      </c>
      <c r="T17">
        <v>6</v>
      </c>
      <c r="U17" s="4" t="s">
        <v>16</v>
      </c>
      <c r="V17" s="15">
        <f>SUM(L39,Q9,Q15,Q21,Q27,Q33,Q39)</f>
        <v>511</v>
      </c>
      <c r="W17" s="15">
        <f>SUM(M39,R9,R15,R21,R27,R33,R39)</f>
        <v>1219</v>
      </c>
      <c r="X17" s="18">
        <f t="shared" si="0"/>
        <v>1730</v>
      </c>
      <c r="Z17" s="6" t="s">
        <v>29</v>
      </c>
    </row>
    <row r="18" spans="1:29" ht="15" customHeight="1" x14ac:dyDescent="0.15">
      <c r="A18" s="7">
        <v>12</v>
      </c>
      <c r="B18" s="10">
        <v>97</v>
      </c>
      <c r="C18" s="10">
        <v>85</v>
      </c>
      <c r="D18" s="10">
        <v>182</v>
      </c>
      <c r="E18" s="3"/>
      <c r="F18" s="7">
        <v>42</v>
      </c>
      <c r="G18" s="10">
        <v>87</v>
      </c>
      <c r="H18" s="10">
        <v>94</v>
      </c>
      <c r="I18" s="10">
        <v>181</v>
      </c>
      <c r="J18" s="3"/>
      <c r="K18" s="7">
        <v>72</v>
      </c>
      <c r="L18" s="10">
        <v>181</v>
      </c>
      <c r="M18" s="10">
        <v>254</v>
      </c>
      <c r="N18" s="13">
        <v>435</v>
      </c>
      <c r="O18" s="3"/>
      <c r="P18" s="7">
        <v>102</v>
      </c>
      <c r="Q18" s="10">
        <v>1</v>
      </c>
      <c r="R18" s="10">
        <v>3</v>
      </c>
      <c r="S18" s="10">
        <v>4</v>
      </c>
      <c r="T18">
        <v>0</v>
      </c>
      <c r="U18" s="4" t="s">
        <v>17</v>
      </c>
      <c r="V18" s="15">
        <f>SUM(Q9,Q15,Q21,Q27,Q33,Q39)</f>
        <v>155</v>
      </c>
      <c r="W18" s="15">
        <f>SUM(R9,R15,R21,R27,R33,R39)</f>
        <v>471</v>
      </c>
      <c r="X18" s="18">
        <f t="shared" si="0"/>
        <v>626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89</v>
      </c>
      <c r="C19" s="10">
        <v>93</v>
      </c>
      <c r="D19" s="10">
        <v>182</v>
      </c>
      <c r="E19" s="3"/>
      <c r="F19" s="7">
        <v>43</v>
      </c>
      <c r="G19" s="10">
        <v>91</v>
      </c>
      <c r="H19" s="10">
        <v>77</v>
      </c>
      <c r="I19" s="10">
        <v>168</v>
      </c>
      <c r="J19" s="3"/>
      <c r="K19" s="7">
        <v>73</v>
      </c>
      <c r="L19" s="10">
        <v>205</v>
      </c>
      <c r="M19" s="10">
        <v>262</v>
      </c>
      <c r="N19" s="10">
        <v>467</v>
      </c>
      <c r="O19" s="3"/>
      <c r="P19" s="7">
        <v>103</v>
      </c>
      <c r="Q19" s="10">
        <v>0</v>
      </c>
      <c r="R19" s="10">
        <v>1</v>
      </c>
      <c r="S19" s="10">
        <v>1</v>
      </c>
      <c r="T19">
        <v>2</v>
      </c>
      <c r="U19" s="4" t="s">
        <v>18</v>
      </c>
      <c r="V19" s="15">
        <f>SUM(Q15,Q21,Q27,Q33,Q39)</f>
        <v>38</v>
      </c>
      <c r="W19" s="15">
        <f>SUM(R15,R21,R27,R33,R39)</f>
        <v>126</v>
      </c>
      <c r="X19" s="18">
        <f t="shared" si="0"/>
        <v>164</v>
      </c>
      <c r="Z19" s="4" t="s">
        <v>25</v>
      </c>
      <c r="AA19" s="30">
        <v>233</v>
      </c>
      <c r="AB19" s="10">
        <v>246</v>
      </c>
      <c r="AC19" s="10">
        <f>SUM(AA19:AB19)</f>
        <v>479</v>
      </c>
    </row>
    <row r="20" spans="1:29" ht="15" customHeight="1" x14ac:dyDescent="0.15">
      <c r="A20" s="7">
        <v>14</v>
      </c>
      <c r="B20" s="10">
        <v>123</v>
      </c>
      <c r="C20" s="10">
        <v>101</v>
      </c>
      <c r="D20" s="10">
        <v>224</v>
      </c>
      <c r="E20" s="3"/>
      <c r="F20" s="7">
        <v>44</v>
      </c>
      <c r="G20" s="10">
        <v>101</v>
      </c>
      <c r="H20" s="10">
        <v>131</v>
      </c>
      <c r="I20" s="10">
        <v>232</v>
      </c>
      <c r="J20" s="3"/>
      <c r="K20" s="7">
        <v>74</v>
      </c>
      <c r="L20" s="10">
        <v>196</v>
      </c>
      <c r="M20" s="10">
        <v>280</v>
      </c>
      <c r="N20" s="10">
        <v>476</v>
      </c>
      <c r="O20" s="3"/>
      <c r="P20" s="7">
        <v>104</v>
      </c>
      <c r="Q20" s="10">
        <v>0</v>
      </c>
      <c r="R20" s="10">
        <v>1</v>
      </c>
      <c r="S20" s="10">
        <v>1</v>
      </c>
      <c r="T20">
        <v>2</v>
      </c>
      <c r="U20" s="4" t="s">
        <v>19</v>
      </c>
      <c r="V20" s="15">
        <f>SUM(Q21,Q27,Q33,Q39)</f>
        <v>2</v>
      </c>
      <c r="W20" s="15">
        <f>SUM(R21,R27,R33,R39)</f>
        <v>18</v>
      </c>
      <c r="X20" s="18">
        <f t="shared" si="0"/>
        <v>20</v>
      </c>
      <c r="Z20" s="26" t="s">
        <v>26</v>
      </c>
      <c r="AA20" s="30">
        <v>1275</v>
      </c>
      <c r="AB20" s="10">
        <v>1153</v>
      </c>
      <c r="AC20" s="10">
        <f>SUM(AA20:AB20)</f>
        <v>2428</v>
      </c>
    </row>
    <row r="21" spans="1:29" ht="15" customHeight="1" x14ac:dyDescent="0.15">
      <c r="A21" s="7"/>
      <c r="B21" s="11">
        <v>487</v>
      </c>
      <c r="C21" s="11">
        <v>444</v>
      </c>
      <c r="D21" s="11">
        <v>931</v>
      </c>
      <c r="E21" s="3"/>
      <c r="F21" s="7"/>
      <c r="G21" s="11">
        <v>458</v>
      </c>
      <c r="H21" s="11">
        <v>535</v>
      </c>
      <c r="I21" s="11">
        <v>993</v>
      </c>
      <c r="J21" s="3"/>
      <c r="K21" s="7"/>
      <c r="L21" s="12">
        <v>961</v>
      </c>
      <c r="M21" s="12">
        <v>1273</v>
      </c>
      <c r="N21" s="12">
        <v>2234</v>
      </c>
      <c r="O21" s="24"/>
      <c r="P21" s="7"/>
      <c r="Q21" s="11">
        <v>2</v>
      </c>
      <c r="R21" s="11">
        <v>17</v>
      </c>
      <c r="S21" s="11">
        <v>19</v>
      </c>
      <c r="T21">
        <v>17</v>
      </c>
      <c r="Z21" s="4" t="s">
        <v>31</v>
      </c>
      <c r="AA21" s="30">
        <v>278</v>
      </c>
      <c r="AB21" s="10">
        <v>353</v>
      </c>
      <c r="AC21" s="10">
        <f>SUM(AA21:AB21)</f>
        <v>631</v>
      </c>
    </row>
    <row r="22" spans="1:29" ht="15" customHeight="1" x14ac:dyDescent="0.15">
      <c r="A22" s="7">
        <v>15</v>
      </c>
      <c r="B22" s="10">
        <v>140</v>
      </c>
      <c r="C22" s="10">
        <v>91</v>
      </c>
      <c r="D22" s="10">
        <v>231</v>
      </c>
      <c r="E22" s="3"/>
      <c r="F22" s="7">
        <v>45</v>
      </c>
      <c r="G22" s="10">
        <v>108</v>
      </c>
      <c r="H22" s="10">
        <v>140</v>
      </c>
      <c r="I22" s="10">
        <v>248</v>
      </c>
      <c r="J22" s="3"/>
      <c r="K22" s="7">
        <v>75</v>
      </c>
      <c r="L22" s="10">
        <v>211</v>
      </c>
      <c r="M22" s="10">
        <v>270</v>
      </c>
      <c r="N22" s="10">
        <v>481</v>
      </c>
      <c r="O22" s="3"/>
      <c r="P22" s="7">
        <v>105</v>
      </c>
      <c r="Q22" s="10">
        <v>0</v>
      </c>
      <c r="R22" s="10">
        <v>0</v>
      </c>
      <c r="S22" s="10">
        <v>0</v>
      </c>
      <c r="T22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30">
        <v>398</v>
      </c>
      <c r="AB22" s="10">
        <v>645</v>
      </c>
      <c r="AC22" s="10">
        <f>SUM(AA22:AB22)</f>
        <v>1043</v>
      </c>
    </row>
    <row r="23" spans="1:29" ht="15" customHeight="1" x14ac:dyDescent="0.15">
      <c r="A23" s="7">
        <v>16</v>
      </c>
      <c r="B23" s="10">
        <v>112</v>
      </c>
      <c r="C23" s="10">
        <v>108</v>
      </c>
      <c r="D23" s="10">
        <v>220</v>
      </c>
      <c r="E23" s="3"/>
      <c r="F23" s="7">
        <v>46</v>
      </c>
      <c r="G23" s="10">
        <v>128</v>
      </c>
      <c r="H23" s="10">
        <v>98</v>
      </c>
      <c r="I23" s="10">
        <v>226</v>
      </c>
      <c r="J23" s="3"/>
      <c r="K23" s="7">
        <v>76</v>
      </c>
      <c r="L23" s="10">
        <v>212</v>
      </c>
      <c r="M23" s="10">
        <v>272</v>
      </c>
      <c r="N23" s="10">
        <v>484</v>
      </c>
      <c r="O23" s="3"/>
      <c r="P23" s="7">
        <v>106</v>
      </c>
      <c r="Q23" s="10">
        <v>0</v>
      </c>
      <c r="R23" s="10">
        <v>1</v>
      </c>
      <c r="S23" s="10">
        <v>1</v>
      </c>
      <c r="T23">
        <v>1</v>
      </c>
      <c r="U23" s="4" t="s">
        <v>4</v>
      </c>
      <c r="V23" s="19">
        <f>V4/$V$8*100</f>
        <v>10.490943365297927</v>
      </c>
      <c r="W23" s="19">
        <f>W4/$W$8*100</f>
        <v>8.7641414864671354</v>
      </c>
      <c r="X23" s="19">
        <f>X4/$X$8*100</f>
        <v>9.5693048496197495</v>
      </c>
      <c r="Z23" s="9" t="s">
        <v>24</v>
      </c>
      <c r="AA23" s="11">
        <f>SUM(AA19:AA22)</f>
        <v>2184</v>
      </c>
      <c r="AB23" s="11">
        <f>SUM(AB19:AB22)</f>
        <v>2397</v>
      </c>
      <c r="AC23" s="11">
        <f>SUM(AC19:AC22)</f>
        <v>4581</v>
      </c>
    </row>
    <row r="24" spans="1:29" ht="15" customHeight="1" x14ac:dyDescent="0.15">
      <c r="A24" s="7">
        <v>17</v>
      </c>
      <c r="B24" s="10">
        <v>133</v>
      </c>
      <c r="C24" s="10">
        <v>106</v>
      </c>
      <c r="D24" s="10">
        <v>239</v>
      </c>
      <c r="E24" s="3"/>
      <c r="F24" s="7">
        <v>47</v>
      </c>
      <c r="G24" s="10">
        <v>132</v>
      </c>
      <c r="H24" s="10">
        <v>157</v>
      </c>
      <c r="I24" s="10">
        <v>289</v>
      </c>
      <c r="J24" s="3"/>
      <c r="K24" s="7">
        <v>77</v>
      </c>
      <c r="L24" s="10">
        <v>206</v>
      </c>
      <c r="M24" s="10">
        <v>292</v>
      </c>
      <c r="N24" s="10">
        <v>498</v>
      </c>
      <c r="O24" s="3"/>
      <c r="P24" s="7">
        <v>107</v>
      </c>
      <c r="Q24" s="10">
        <v>0</v>
      </c>
      <c r="R24" s="10">
        <v>0</v>
      </c>
      <c r="S24" s="10">
        <v>0</v>
      </c>
      <c r="T24">
        <v>0</v>
      </c>
      <c r="U24" s="4" t="s">
        <v>5</v>
      </c>
      <c r="V24" s="19">
        <f>V5/$V$8*100</f>
        <v>56.306860093434963</v>
      </c>
      <c r="W24" s="19">
        <f>W5/$W$8*100</f>
        <v>47.186023199198054</v>
      </c>
      <c r="X24" s="19">
        <f>X5/$X$8*100</f>
        <v>51.438835174074214</v>
      </c>
      <c r="Z24" s="6" t="s">
        <v>30</v>
      </c>
    </row>
    <row r="25" spans="1:29" ht="15" customHeight="1" x14ac:dyDescent="0.15">
      <c r="A25" s="7">
        <v>18</v>
      </c>
      <c r="B25" s="10">
        <v>127</v>
      </c>
      <c r="C25" s="10">
        <v>103</v>
      </c>
      <c r="D25" s="10">
        <v>230</v>
      </c>
      <c r="E25" s="3"/>
      <c r="F25" s="7">
        <v>48</v>
      </c>
      <c r="G25" s="10">
        <v>137</v>
      </c>
      <c r="H25" s="10">
        <v>141</v>
      </c>
      <c r="I25" s="10">
        <v>278</v>
      </c>
      <c r="J25" s="3"/>
      <c r="K25" s="7">
        <v>78</v>
      </c>
      <c r="L25" s="10">
        <v>214</v>
      </c>
      <c r="M25" s="10">
        <v>311</v>
      </c>
      <c r="N25" s="10">
        <v>525</v>
      </c>
      <c r="O25" s="3"/>
      <c r="P25" s="7">
        <v>108</v>
      </c>
      <c r="Q25" s="10">
        <v>0</v>
      </c>
      <c r="R25" s="10">
        <v>0</v>
      </c>
      <c r="S25" s="10">
        <v>0</v>
      </c>
      <c r="T25">
        <v>0</v>
      </c>
      <c r="U25" s="8" t="s">
        <v>6</v>
      </c>
      <c r="V25" s="19">
        <f>V6/$V$8*100</f>
        <v>14.703712810425376</v>
      </c>
      <c r="W25" s="19">
        <f>W6/$W$8*100</f>
        <v>16.962623514248889</v>
      </c>
      <c r="X25" s="19">
        <f>X6/$X$8*100</f>
        <v>15.909351473229641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106</v>
      </c>
      <c r="C26" s="10">
        <v>84</v>
      </c>
      <c r="D26" s="10">
        <v>190</v>
      </c>
      <c r="E26" s="3"/>
      <c r="F26" s="7">
        <v>49</v>
      </c>
      <c r="G26" s="10">
        <v>168</v>
      </c>
      <c r="H26" s="10">
        <v>147</v>
      </c>
      <c r="I26" s="10">
        <v>315</v>
      </c>
      <c r="J26" s="3"/>
      <c r="K26" s="7">
        <v>79</v>
      </c>
      <c r="L26" s="10">
        <v>190</v>
      </c>
      <c r="M26" s="10">
        <v>250</v>
      </c>
      <c r="N26" s="10">
        <v>440</v>
      </c>
      <c r="O26" s="3"/>
      <c r="P26" s="7">
        <v>109</v>
      </c>
      <c r="Q26" s="10">
        <v>0</v>
      </c>
      <c r="R26" s="10">
        <v>0</v>
      </c>
      <c r="S26" s="10">
        <v>0</v>
      </c>
      <c r="T26">
        <v>0</v>
      </c>
      <c r="U26" s="4" t="s">
        <v>7</v>
      </c>
      <c r="V26" s="19">
        <f>V7/$V$8*100</f>
        <v>18.498483730841734</v>
      </c>
      <c r="W26" s="19">
        <f>W7/$W$8*100</f>
        <v>27.087211800085925</v>
      </c>
      <c r="X26" s="19">
        <f>X7/$X$8*100</f>
        <v>23.082508503076394</v>
      </c>
      <c r="Z26" s="4" t="s">
        <v>25</v>
      </c>
      <c r="AA26" s="10">
        <v>137</v>
      </c>
      <c r="AB26" s="10">
        <v>111</v>
      </c>
      <c r="AC26" s="10">
        <f>SUM(AA26:AB26)</f>
        <v>248</v>
      </c>
    </row>
    <row r="27" spans="1:29" ht="15" customHeight="1" x14ac:dyDescent="0.15">
      <c r="A27" s="7"/>
      <c r="B27" s="11">
        <v>618</v>
      </c>
      <c r="C27" s="11">
        <v>492</v>
      </c>
      <c r="D27" s="11">
        <v>1110</v>
      </c>
      <c r="E27" s="3"/>
      <c r="F27" s="7"/>
      <c r="G27" s="11">
        <v>673</v>
      </c>
      <c r="H27" s="11">
        <v>683</v>
      </c>
      <c r="I27" s="11">
        <v>1356</v>
      </c>
      <c r="J27" s="3"/>
      <c r="K27" s="7"/>
      <c r="L27" s="11">
        <v>1033</v>
      </c>
      <c r="M27" s="11">
        <v>1395</v>
      </c>
      <c r="N27" s="11">
        <v>2428</v>
      </c>
      <c r="O27" s="3"/>
      <c r="P27" s="7"/>
      <c r="Q27" s="12">
        <v>0</v>
      </c>
      <c r="R27" s="12">
        <v>1</v>
      </c>
      <c r="S27" s="12">
        <v>1</v>
      </c>
      <c r="T27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724</v>
      </c>
      <c r="AB27" s="10">
        <v>654</v>
      </c>
      <c r="AC27" s="10">
        <f>SUM(AA27:AB27)</f>
        <v>1378</v>
      </c>
    </row>
    <row r="28" spans="1:29" ht="15" customHeight="1" x14ac:dyDescent="0.15">
      <c r="A28" s="7">
        <v>20</v>
      </c>
      <c r="B28" s="10">
        <v>111</v>
      </c>
      <c r="C28" s="10">
        <v>120</v>
      </c>
      <c r="D28" s="10">
        <v>231</v>
      </c>
      <c r="E28" s="3"/>
      <c r="F28" s="7">
        <v>50</v>
      </c>
      <c r="G28" s="10">
        <v>158</v>
      </c>
      <c r="H28" s="10">
        <v>181</v>
      </c>
      <c r="I28" s="10">
        <v>339</v>
      </c>
      <c r="J28" s="3"/>
      <c r="K28" s="7">
        <v>80</v>
      </c>
      <c r="L28" s="10">
        <v>179</v>
      </c>
      <c r="M28" s="10">
        <v>248</v>
      </c>
      <c r="N28" s="10">
        <v>427</v>
      </c>
      <c r="O28" s="3"/>
      <c r="P28" s="7">
        <v>110</v>
      </c>
      <c r="Q28" s="14">
        <v>0</v>
      </c>
      <c r="R28" s="14">
        <v>0</v>
      </c>
      <c r="S28" s="15">
        <v>0</v>
      </c>
      <c r="T28">
        <v>0</v>
      </c>
      <c r="U28" s="4" t="s">
        <v>8</v>
      </c>
      <c r="V28" s="19">
        <f t="shared" ref="V28:V39" si="1">V9/$V$8*100</f>
        <v>33.931644947135482</v>
      </c>
      <c r="W28" s="19">
        <f t="shared" ref="W28:W39" si="2">W9/$W$8*100</f>
        <v>29.342689388514962</v>
      </c>
      <c r="X28" s="19">
        <f t="shared" ref="X28:X39" si="3">X9/$X$8*100</f>
        <v>31.482401498070089</v>
      </c>
      <c r="Z28" s="4" t="s">
        <v>32</v>
      </c>
      <c r="AA28" s="10">
        <v>163</v>
      </c>
      <c r="AB28" s="10">
        <v>224</v>
      </c>
      <c r="AC28" s="10">
        <f>SUM(AA28:AB28)</f>
        <v>387</v>
      </c>
    </row>
    <row r="29" spans="1:29" ht="15" customHeight="1" x14ac:dyDescent="0.15">
      <c r="A29" s="7">
        <v>21</v>
      </c>
      <c r="B29" s="10">
        <v>99</v>
      </c>
      <c r="C29" s="10">
        <v>120</v>
      </c>
      <c r="D29" s="10">
        <v>219</v>
      </c>
      <c r="E29" s="3"/>
      <c r="F29" s="7">
        <v>51</v>
      </c>
      <c r="G29" s="10">
        <v>162</v>
      </c>
      <c r="H29" s="10">
        <v>160</v>
      </c>
      <c r="I29" s="10">
        <v>322</v>
      </c>
      <c r="J29" s="3"/>
      <c r="K29" s="7">
        <v>81</v>
      </c>
      <c r="L29" s="10">
        <v>162</v>
      </c>
      <c r="M29" s="10">
        <v>234</v>
      </c>
      <c r="N29" s="10">
        <v>396</v>
      </c>
      <c r="O29" s="3"/>
      <c r="P29" s="7">
        <v>111</v>
      </c>
      <c r="Q29" s="14">
        <v>0</v>
      </c>
      <c r="R29" s="14">
        <v>0</v>
      </c>
      <c r="S29" s="15">
        <v>0</v>
      </c>
      <c r="T29">
        <v>0</v>
      </c>
      <c r="U29" s="4" t="s">
        <v>9</v>
      </c>
      <c r="V29" s="19">
        <f t="shared" si="1"/>
        <v>67.133841488402595</v>
      </c>
      <c r="W29" s="19">
        <f t="shared" si="2"/>
        <v>73.392524702849784</v>
      </c>
      <c r="X29" s="19">
        <f t="shared" si="3"/>
        <v>70.474261474376121</v>
      </c>
      <c r="Z29" s="4" t="s">
        <v>7</v>
      </c>
      <c r="AA29" s="10">
        <v>254</v>
      </c>
      <c r="AB29" s="10">
        <v>412</v>
      </c>
      <c r="AC29" s="10">
        <f>SUM(AA29:AB29)</f>
        <v>666</v>
      </c>
    </row>
    <row r="30" spans="1:29" ht="15" customHeight="1" x14ac:dyDescent="0.15">
      <c r="A30" s="7">
        <v>22</v>
      </c>
      <c r="B30" s="10">
        <v>96</v>
      </c>
      <c r="C30" s="10">
        <v>106</v>
      </c>
      <c r="D30" s="10">
        <v>202</v>
      </c>
      <c r="E30" s="3"/>
      <c r="F30" s="7">
        <v>52</v>
      </c>
      <c r="G30" s="10">
        <v>191</v>
      </c>
      <c r="H30" s="10">
        <v>173</v>
      </c>
      <c r="I30" s="10">
        <v>364</v>
      </c>
      <c r="J30" s="3"/>
      <c r="K30" s="7">
        <v>82</v>
      </c>
      <c r="L30" s="10">
        <v>139</v>
      </c>
      <c r="M30" s="10">
        <v>233</v>
      </c>
      <c r="N30" s="10">
        <v>372</v>
      </c>
      <c r="O30" s="3"/>
      <c r="P30" s="7">
        <v>112</v>
      </c>
      <c r="Q30" s="14">
        <v>0</v>
      </c>
      <c r="R30" s="14">
        <v>0</v>
      </c>
      <c r="S30" s="15">
        <v>0</v>
      </c>
      <c r="T30">
        <v>0</v>
      </c>
      <c r="U30" s="4" t="s">
        <v>10</v>
      </c>
      <c r="V30" s="19">
        <f t="shared" si="1"/>
        <v>57.864109499221371</v>
      </c>
      <c r="W30" s="19">
        <f t="shared" si="2"/>
        <v>64.671344694257485</v>
      </c>
      <c r="X30" s="19">
        <f t="shared" si="3"/>
        <v>61.497305766805525</v>
      </c>
      <c r="Z30" s="9" t="s">
        <v>24</v>
      </c>
      <c r="AA30" s="11">
        <f>SUM(AA26:AA29)</f>
        <v>1278</v>
      </c>
      <c r="AB30" s="11">
        <f>SUM(AB26:AB29)</f>
        <v>1401</v>
      </c>
      <c r="AC30" s="11">
        <f>SUM(AC26:AC29)</f>
        <v>2679</v>
      </c>
    </row>
    <row r="31" spans="1:29" ht="15" customHeight="1" x14ac:dyDescent="0.15">
      <c r="A31" s="7">
        <v>23</v>
      </c>
      <c r="B31" s="10">
        <v>107</v>
      </c>
      <c r="C31" s="10">
        <v>115</v>
      </c>
      <c r="D31" s="10">
        <v>222</v>
      </c>
      <c r="E31" s="3"/>
      <c r="F31" s="7">
        <v>53</v>
      </c>
      <c r="G31" s="10">
        <v>169</v>
      </c>
      <c r="H31" s="10">
        <v>182</v>
      </c>
      <c r="I31" s="10">
        <v>351</v>
      </c>
      <c r="J31" s="3"/>
      <c r="K31" s="7">
        <v>83</v>
      </c>
      <c r="L31" s="10">
        <v>136</v>
      </c>
      <c r="M31" s="10">
        <v>262</v>
      </c>
      <c r="N31" s="10">
        <v>398</v>
      </c>
      <c r="O31" s="3"/>
      <c r="P31" s="7">
        <v>113</v>
      </c>
      <c r="Q31" s="14">
        <v>0</v>
      </c>
      <c r="R31" s="14">
        <v>0</v>
      </c>
      <c r="S31" s="15">
        <v>0</v>
      </c>
      <c r="T31">
        <v>0</v>
      </c>
      <c r="U31" s="4" t="s">
        <v>11</v>
      </c>
      <c r="V31" s="19">
        <f t="shared" si="1"/>
        <v>40.980247520695023</v>
      </c>
      <c r="W31" s="19">
        <f t="shared" si="2"/>
        <v>50.801947586996988</v>
      </c>
      <c r="X31" s="19">
        <f t="shared" si="3"/>
        <v>46.222341116673668</v>
      </c>
      <c r="Z31" s="6"/>
    </row>
    <row r="32" spans="1:29" ht="15" customHeight="1" x14ac:dyDescent="0.15">
      <c r="A32" s="7">
        <v>24</v>
      </c>
      <c r="B32" s="10">
        <v>122</v>
      </c>
      <c r="C32" s="10">
        <v>94</v>
      </c>
      <c r="D32" s="10">
        <v>216</v>
      </c>
      <c r="E32" s="3"/>
      <c r="F32" s="7">
        <v>54</v>
      </c>
      <c r="G32" s="10">
        <v>195</v>
      </c>
      <c r="H32" s="10">
        <v>188</v>
      </c>
      <c r="I32" s="10">
        <v>383</v>
      </c>
      <c r="J32" s="3"/>
      <c r="K32" s="7">
        <v>84</v>
      </c>
      <c r="L32" s="10">
        <v>97</v>
      </c>
      <c r="M32" s="10">
        <v>192</v>
      </c>
      <c r="N32" s="10">
        <v>289</v>
      </c>
      <c r="O32" s="3"/>
      <c r="P32" s="7">
        <v>114</v>
      </c>
      <c r="Q32" s="14">
        <v>0</v>
      </c>
      <c r="R32" s="14">
        <v>0</v>
      </c>
      <c r="S32" s="15">
        <v>0</v>
      </c>
      <c r="T32">
        <v>0</v>
      </c>
      <c r="U32" s="9" t="s">
        <v>12</v>
      </c>
      <c r="V32" s="20">
        <f t="shared" si="1"/>
        <v>33.202196541267107</v>
      </c>
      <c r="W32" s="20">
        <f t="shared" si="2"/>
        <v>44.049835314334814</v>
      </c>
      <c r="X32" s="20">
        <f t="shared" si="3"/>
        <v>38.991859976306039</v>
      </c>
      <c r="Z32" s="6"/>
      <c r="AA32" s="29"/>
      <c r="AB32" s="28"/>
      <c r="AC32" s="28"/>
    </row>
    <row r="33" spans="1:29" ht="15" customHeight="1" x14ac:dyDescent="0.15">
      <c r="A33" s="7"/>
      <c r="B33" s="11">
        <v>535</v>
      </c>
      <c r="C33" s="11">
        <v>555</v>
      </c>
      <c r="D33" s="11">
        <v>1090</v>
      </c>
      <c r="E33" s="3"/>
      <c r="F33" s="7"/>
      <c r="G33" s="11">
        <v>875</v>
      </c>
      <c r="H33" s="11">
        <v>884</v>
      </c>
      <c r="I33" s="11">
        <v>1759</v>
      </c>
      <c r="J33" s="3"/>
      <c r="K33" s="7"/>
      <c r="L33" s="11">
        <v>713</v>
      </c>
      <c r="M33" s="11">
        <v>1169</v>
      </c>
      <c r="N33" s="11">
        <v>1882</v>
      </c>
      <c r="O33" s="3"/>
      <c r="P33" s="7"/>
      <c r="Q33" s="16">
        <v>0</v>
      </c>
      <c r="R33" s="16">
        <v>0</v>
      </c>
      <c r="S33" s="16">
        <v>0</v>
      </c>
      <c r="T33">
        <v>0</v>
      </c>
      <c r="U33" s="4" t="s">
        <v>13</v>
      </c>
      <c r="V33" s="19">
        <f t="shared" si="1"/>
        <v>26.374887304319316</v>
      </c>
      <c r="W33" s="19">
        <f t="shared" si="2"/>
        <v>36.202205355864244</v>
      </c>
      <c r="X33" s="19">
        <f t="shared" si="3"/>
        <v>31.619979363320212</v>
      </c>
      <c r="Z33" s="6" t="s">
        <v>3</v>
      </c>
    </row>
    <row r="34" spans="1:29" ht="15" customHeight="1" x14ac:dyDescent="0.15">
      <c r="A34" s="7">
        <v>25</v>
      </c>
      <c r="B34" s="10">
        <v>100</v>
      </c>
      <c r="C34" s="10">
        <v>112</v>
      </c>
      <c r="D34" s="10">
        <v>212</v>
      </c>
      <c r="E34" s="3"/>
      <c r="F34" s="7">
        <v>55</v>
      </c>
      <c r="G34" s="10">
        <v>234</v>
      </c>
      <c r="H34" s="10">
        <v>167</v>
      </c>
      <c r="I34" s="10">
        <v>401</v>
      </c>
      <c r="J34" s="3"/>
      <c r="K34" s="7">
        <v>85</v>
      </c>
      <c r="L34" s="31">
        <v>89</v>
      </c>
      <c r="M34" s="10">
        <v>187</v>
      </c>
      <c r="N34" s="10">
        <v>276</v>
      </c>
      <c r="O34" s="3"/>
      <c r="P34" s="7">
        <v>115</v>
      </c>
      <c r="Q34" s="14">
        <v>0</v>
      </c>
      <c r="R34" s="14">
        <v>0</v>
      </c>
      <c r="S34" s="14">
        <v>0</v>
      </c>
      <c r="T34">
        <v>0</v>
      </c>
      <c r="U34" s="4" t="s">
        <v>14</v>
      </c>
      <c r="V34" s="19">
        <f t="shared" si="1"/>
        <v>18.498483730841734</v>
      </c>
      <c r="W34" s="19">
        <f t="shared" si="2"/>
        <v>27.087211800085925</v>
      </c>
      <c r="X34" s="19">
        <f t="shared" si="3"/>
        <v>23.082508503076394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91</v>
      </c>
      <c r="C35" s="10">
        <v>86</v>
      </c>
      <c r="D35" s="10">
        <v>177</v>
      </c>
      <c r="E35" s="3"/>
      <c r="F35" s="7">
        <v>56</v>
      </c>
      <c r="G35" s="10">
        <v>201</v>
      </c>
      <c r="H35" s="10">
        <v>213</v>
      </c>
      <c r="I35" s="10">
        <v>414</v>
      </c>
      <c r="J35" s="3"/>
      <c r="K35" s="7">
        <v>86</v>
      </c>
      <c r="L35" s="10">
        <v>84</v>
      </c>
      <c r="M35" s="10">
        <v>164</v>
      </c>
      <c r="N35" s="10">
        <v>248</v>
      </c>
      <c r="O35" s="3"/>
      <c r="P35" s="7">
        <v>116</v>
      </c>
      <c r="Q35" s="14">
        <v>0</v>
      </c>
      <c r="R35" s="14">
        <v>0</v>
      </c>
      <c r="S35" s="14">
        <v>0</v>
      </c>
      <c r="T35">
        <v>0</v>
      </c>
      <c r="U35" s="4" t="s">
        <v>15</v>
      </c>
      <c r="V35" s="19">
        <f t="shared" si="1"/>
        <v>10.031964593066142</v>
      </c>
      <c r="W35" s="19">
        <f t="shared" si="2"/>
        <v>17.09866819418588</v>
      </c>
      <c r="X35" s="19">
        <f t="shared" si="3"/>
        <v>13.803645813429128</v>
      </c>
      <c r="Z35" s="4" t="s">
        <v>25</v>
      </c>
      <c r="AA35" s="10">
        <f t="shared" ref="AA35:AB38" si="4">SUM(AA5,AA12,AA19,AA26)</f>
        <v>1280</v>
      </c>
      <c r="AB35" s="10">
        <f t="shared" si="4"/>
        <v>1224</v>
      </c>
      <c r="AC35" s="10">
        <f>SUM(AA35:AB35)</f>
        <v>2504</v>
      </c>
    </row>
    <row r="36" spans="1:29" ht="15" customHeight="1" x14ac:dyDescent="0.15">
      <c r="A36" s="7">
        <v>27</v>
      </c>
      <c r="B36" s="10">
        <v>96</v>
      </c>
      <c r="C36" s="10">
        <v>90</v>
      </c>
      <c r="D36" s="10">
        <v>186</v>
      </c>
      <c r="E36" s="3"/>
      <c r="F36" s="7">
        <v>57</v>
      </c>
      <c r="G36" s="10">
        <v>231</v>
      </c>
      <c r="H36" s="10">
        <v>185</v>
      </c>
      <c r="I36" s="10">
        <v>416</v>
      </c>
      <c r="J36" s="3"/>
      <c r="K36" s="7">
        <v>87</v>
      </c>
      <c r="L36" s="10">
        <v>70</v>
      </c>
      <c r="M36" s="10">
        <v>160</v>
      </c>
      <c r="N36" s="10">
        <v>230</v>
      </c>
      <c r="O36" s="3"/>
      <c r="P36" s="7">
        <v>117</v>
      </c>
      <c r="Q36" s="14">
        <v>0</v>
      </c>
      <c r="R36" s="14">
        <v>0</v>
      </c>
      <c r="S36" s="14">
        <v>0</v>
      </c>
      <c r="T36">
        <v>0</v>
      </c>
      <c r="U36" s="4" t="s">
        <v>16</v>
      </c>
      <c r="V36" s="19">
        <f t="shared" si="1"/>
        <v>4.1881812966150314</v>
      </c>
      <c r="W36" s="19">
        <f t="shared" si="2"/>
        <v>8.7283402549047686</v>
      </c>
      <c r="X36" s="19">
        <f t="shared" si="3"/>
        <v>6.6113807467420793</v>
      </c>
      <c r="Z36" s="26" t="s">
        <v>26</v>
      </c>
      <c r="AA36" s="10">
        <f t="shared" si="4"/>
        <v>6870</v>
      </c>
      <c r="AB36" s="10">
        <f t="shared" si="4"/>
        <v>6590</v>
      </c>
      <c r="AC36" s="13">
        <f>SUM(AA36:AB36)</f>
        <v>13460</v>
      </c>
    </row>
    <row r="37" spans="1:29" ht="15" customHeight="1" x14ac:dyDescent="0.15">
      <c r="A37" s="7">
        <v>28</v>
      </c>
      <c r="B37" s="10">
        <v>101</v>
      </c>
      <c r="C37" s="10">
        <v>103</v>
      </c>
      <c r="D37" s="10">
        <v>204</v>
      </c>
      <c r="E37" s="3"/>
      <c r="F37" s="7">
        <v>58</v>
      </c>
      <c r="G37" s="10">
        <v>249</v>
      </c>
      <c r="H37" s="10">
        <v>207</v>
      </c>
      <c r="I37" s="10">
        <v>456</v>
      </c>
      <c r="J37" s="3"/>
      <c r="K37" s="7">
        <v>88</v>
      </c>
      <c r="L37" s="10">
        <v>64</v>
      </c>
      <c r="M37" s="10">
        <v>113</v>
      </c>
      <c r="N37" s="10">
        <v>177</v>
      </c>
      <c r="O37" s="3"/>
      <c r="P37" s="7">
        <v>118</v>
      </c>
      <c r="Q37" s="14">
        <v>0</v>
      </c>
      <c r="R37" s="14">
        <v>0</v>
      </c>
      <c r="S37" s="14">
        <v>0</v>
      </c>
      <c r="T37">
        <v>0</v>
      </c>
      <c r="U37" s="4" t="s">
        <v>17</v>
      </c>
      <c r="V37" s="19">
        <f t="shared" si="1"/>
        <v>1.2703876731415458</v>
      </c>
      <c r="W37" s="19">
        <f t="shared" si="2"/>
        <v>3.3724760131748535</v>
      </c>
      <c r="X37" s="19">
        <f t="shared" si="3"/>
        <v>2.3923262124049374</v>
      </c>
      <c r="Z37" s="4" t="s">
        <v>31</v>
      </c>
      <c r="AA37" s="10">
        <f t="shared" si="4"/>
        <v>1794</v>
      </c>
      <c r="AB37" s="10">
        <f t="shared" si="4"/>
        <v>2369</v>
      </c>
      <c r="AC37" s="13">
        <f>SUM(AA37:AB37)</f>
        <v>4163</v>
      </c>
    </row>
    <row r="38" spans="1:29" ht="15" customHeight="1" x14ac:dyDescent="0.15">
      <c r="A38" s="7">
        <v>29</v>
      </c>
      <c r="B38" s="10">
        <v>107</v>
      </c>
      <c r="C38" s="10">
        <v>84</v>
      </c>
      <c r="D38" s="10">
        <v>191</v>
      </c>
      <c r="E38" s="3"/>
      <c r="F38" s="7">
        <v>59</v>
      </c>
      <c r="G38" s="10">
        <v>270</v>
      </c>
      <c r="H38" s="10">
        <v>281</v>
      </c>
      <c r="I38" s="10">
        <v>551</v>
      </c>
      <c r="J38" s="3"/>
      <c r="K38" s="7">
        <v>89</v>
      </c>
      <c r="L38" s="10">
        <v>49</v>
      </c>
      <c r="M38" s="10">
        <v>124</v>
      </c>
      <c r="N38" s="10">
        <v>173</v>
      </c>
      <c r="O38" s="3"/>
      <c r="P38" s="7">
        <v>119</v>
      </c>
      <c r="Q38" s="14">
        <v>0</v>
      </c>
      <c r="R38" s="14">
        <v>0</v>
      </c>
      <c r="S38" s="14">
        <v>0</v>
      </c>
      <c r="T38">
        <v>0</v>
      </c>
      <c r="U38" s="4" t="s">
        <v>18</v>
      </c>
      <c r="V38" s="19">
        <f t="shared" si="1"/>
        <v>0.31144988115728217</v>
      </c>
      <c r="W38" s="19">
        <f t="shared" si="2"/>
        <v>0.90219103537161682</v>
      </c>
      <c r="X38" s="19">
        <f t="shared" si="3"/>
        <v>0.62674360836167697</v>
      </c>
      <c r="Z38" s="4" t="s">
        <v>7</v>
      </c>
      <c r="AA38" s="10">
        <f>SUM(AA8,AA15,AA22,AA29)</f>
        <v>2257</v>
      </c>
      <c r="AB38" s="10">
        <f t="shared" si="4"/>
        <v>3783</v>
      </c>
      <c r="AC38" s="13">
        <f>SUM(AA38:AB38)</f>
        <v>6040</v>
      </c>
    </row>
    <row r="39" spans="1:29" ht="15" customHeight="1" x14ac:dyDescent="0.15">
      <c r="A39" s="7"/>
      <c r="B39" s="11">
        <v>495</v>
      </c>
      <c r="C39" s="11">
        <v>475</v>
      </c>
      <c r="D39" s="11">
        <v>970</v>
      </c>
      <c r="E39" s="3"/>
      <c r="F39" s="7"/>
      <c r="G39" s="11">
        <v>1185</v>
      </c>
      <c r="H39" s="11">
        <v>1053</v>
      </c>
      <c r="I39" s="11">
        <v>2238</v>
      </c>
      <c r="J39" s="3"/>
      <c r="K39" s="7"/>
      <c r="L39" s="11">
        <v>356</v>
      </c>
      <c r="M39" s="11">
        <v>748</v>
      </c>
      <c r="N39" s="11">
        <v>1104</v>
      </c>
      <c r="O39" s="3"/>
      <c r="P39" s="7"/>
      <c r="Q39" s="16">
        <v>0</v>
      </c>
      <c r="R39" s="16">
        <v>0</v>
      </c>
      <c r="S39" s="16">
        <v>0</v>
      </c>
      <c r="T39">
        <v>0</v>
      </c>
      <c r="U39" s="4" t="s">
        <v>19</v>
      </c>
      <c r="V39" s="19">
        <f t="shared" si="1"/>
        <v>1.639209900827801E-2</v>
      </c>
      <c r="W39" s="19">
        <f t="shared" si="2"/>
        <v>0.12888443362451668</v>
      </c>
      <c r="X39" s="19">
        <f t="shared" si="3"/>
        <v>7.6432147361180119E-2</v>
      </c>
      <c r="Z39" s="9" t="s">
        <v>24</v>
      </c>
      <c r="AA39" s="11">
        <f>SUM(AA35:AA38)</f>
        <v>12201</v>
      </c>
      <c r="AB39" s="11">
        <f>SUM(AB35:AB38)</f>
        <v>13966</v>
      </c>
      <c r="AC39" s="11">
        <f>SUM(AC35:AC38)</f>
        <v>26167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 t="s">
        <v>3</v>
      </c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72</v>
      </c>
      <c r="C4" s="10">
        <v>66</v>
      </c>
      <c r="D4" s="10">
        <v>138</v>
      </c>
      <c r="E4" s="3"/>
      <c r="F4" s="7">
        <v>30</v>
      </c>
      <c r="G4" s="10">
        <v>102</v>
      </c>
      <c r="H4" s="10">
        <v>117</v>
      </c>
      <c r="I4" s="10">
        <v>219</v>
      </c>
      <c r="J4" s="3"/>
      <c r="K4" s="7">
        <v>60</v>
      </c>
      <c r="L4" s="10">
        <v>267</v>
      </c>
      <c r="M4" s="10">
        <v>235</v>
      </c>
      <c r="N4" s="10">
        <v>502</v>
      </c>
      <c r="O4" s="3"/>
      <c r="P4" s="7">
        <v>90</v>
      </c>
      <c r="Q4" s="10">
        <v>42</v>
      </c>
      <c r="R4" s="10">
        <v>84</v>
      </c>
      <c r="S4" s="10">
        <v>126</v>
      </c>
      <c r="T4">
        <v>134</v>
      </c>
      <c r="U4" s="4" t="s">
        <v>4</v>
      </c>
      <c r="V4" s="15">
        <f>SUM(B9,B15,B21)</f>
        <v>1262</v>
      </c>
      <c r="W4" s="15">
        <f>SUM(C9,C15,C21)</f>
        <v>1210</v>
      </c>
      <c r="X4" s="15">
        <f>SUM(V4:W4)</f>
        <v>2472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80</v>
      </c>
      <c r="C5" s="10">
        <v>87</v>
      </c>
      <c r="D5" s="10">
        <v>167</v>
      </c>
      <c r="E5" s="3"/>
      <c r="F5" s="7">
        <v>31</v>
      </c>
      <c r="G5" s="10">
        <v>127</v>
      </c>
      <c r="H5" s="10">
        <v>87</v>
      </c>
      <c r="I5" s="10">
        <v>214</v>
      </c>
      <c r="J5" s="3"/>
      <c r="K5" s="7">
        <v>61</v>
      </c>
      <c r="L5" s="10">
        <v>277</v>
      </c>
      <c r="M5" s="10">
        <v>259</v>
      </c>
      <c r="N5" s="10">
        <v>536</v>
      </c>
      <c r="O5" s="3"/>
      <c r="P5" s="7">
        <v>91</v>
      </c>
      <c r="Q5" s="10">
        <v>30</v>
      </c>
      <c r="R5" s="10">
        <v>88</v>
      </c>
      <c r="S5" s="10">
        <v>118</v>
      </c>
      <c r="T5">
        <v>106</v>
      </c>
      <c r="U5" s="4" t="s">
        <v>5</v>
      </c>
      <c r="V5" s="15">
        <f>SUM(B27,B33,B39,G9,G15,G21,G27,G33,G39,L9)</f>
        <v>6821</v>
      </c>
      <c r="W5" s="15">
        <f>SUM(C27,C33,C39,H9,H15,H21,H27,H33,H39,M9)</f>
        <v>6538</v>
      </c>
      <c r="X5" s="15">
        <f>SUM(V5:W5)</f>
        <v>13359</v>
      </c>
      <c r="Y5" s="2"/>
      <c r="Z5" s="4" t="s">
        <v>25</v>
      </c>
      <c r="AA5" s="10">
        <v>746</v>
      </c>
      <c r="AB5" s="10">
        <v>682</v>
      </c>
      <c r="AC5" s="10">
        <f>SUM(AA5:AB5)</f>
        <v>1428</v>
      </c>
    </row>
    <row r="6" spans="1:29" ht="15" customHeight="1" x14ac:dyDescent="0.15">
      <c r="A6" s="7">
        <v>2</v>
      </c>
      <c r="B6" s="10">
        <v>81</v>
      </c>
      <c r="C6" s="10">
        <v>68</v>
      </c>
      <c r="D6" s="10">
        <v>149</v>
      </c>
      <c r="E6" s="3"/>
      <c r="F6" s="7">
        <v>32</v>
      </c>
      <c r="G6" s="10">
        <v>123</v>
      </c>
      <c r="H6" s="10">
        <v>91</v>
      </c>
      <c r="I6" s="10">
        <v>214</v>
      </c>
      <c r="J6" s="3"/>
      <c r="K6" s="7">
        <v>62</v>
      </c>
      <c r="L6" s="10">
        <v>188</v>
      </c>
      <c r="M6" s="10">
        <v>165</v>
      </c>
      <c r="N6" s="10">
        <v>353</v>
      </c>
      <c r="O6" s="3"/>
      <c r="P6" s="7">
        <v>92</v>
      </c>
      <c r="Q6" s="10">
        <v>27</v>
      </c>
      <c r="R6" s="10">
        <v>64</v>
      </c>
      <c r="S6" s="10">
        <v>91</v>
      </c>
      <c r="T6">
        <v>95</v>
      </c>
      <c r="U6" s="8" t="s">
        <v>6</v>
      </c>
      <c r="V6" s="15">
        <f>SUM(L15,L21)</f>
        <v>1775</v>
      </c>
      <c r="W6" s="15">
        <f>SUM(M15,M21)</f>
        <v>2346</v>
      </c>
      <c r="X6" s="15">
        <f>SUM(V6:W6)</f>
        <v>4121</v>
      </c>
      <c r="Z6" s="26" t="s">
        <v>26</v>
      </c>
      <c r="AA6" s="10">
        <v>3943</v>
      </c>
      <c r="AB6" s="10">
        <v>3870</v>
      </c>
      <c r="AC6" s="10">
        <f>SUM(AA6:AB6)</f>
        <v>7813</v>
      </c>
    </row>
    <row r="7" spans="1:29" ht="15" customHeight="1" x14ac:dyDescent="0.15">
      <c r="A7" s="7">
        <v>3</v>
      </c>
      <c r="B7" s="10">
        <v>80</v>
      </c>
      <c r="C7" s="10">
        <v>70</v>
      </c>
      <c r="D7" s="10">
        <v>150</v>
      </c>
      <c r="E7" s="3"/>
      <c r="F7" s="7">
        <v>33</v>
      </c>
      <c r="G7" s="10">
        <v>105</v>
      </c>
      <c r="H7" s="10">
        <v>101</v>
      </c>
      <c r="I7" s="10">
        <v>206</v>
      </c>
      <c r="J7" s="3"/>
      <c r="K7" s="7">
        <v>63</v>
      </c>
      <c r="L7" s="10">
        <v>90</v>
      </c>
      <c r="M7" s="10">
        <v>133</v>
      </c>
      <c r="N7" s="10">
        <v>223</v>
      </c>
      <c r="O7" s="3"/>
      <c r="P7" s="7">
        <v>93</v>
      </c>
      <c r="Q7" s="10">
        <v>14</v>
      </c>
      <c r="R7" s="10">
        <v>63</v>
      </c>
      <c r="S7" s="10">
        <v>77</v>
      </c>
      <c r="T7">
        <v>78</v>
      </c>
      <c r="U7" s="4" t="s">
        <v>7</v>
      </c>
      <c r="V7" s="15">
        <f>SUM(L27,L33,L39,Q9,Q15,Q21,Q27,Q33,Q39)</f>
        <v>2267</v>
      </c>
      <c r="W7" s="15">
        <f>SUM(M27,M33,M39,R9,R15,R21,R27,R33,R39)</f>
        <v>3804</v>
      </c>
      <c r="X7" s="15">
        <f>SUM(V7:W7)</f>
        <v>6071</v>
      </c>
      <c r="Z7" s="4" t="s">
        <v>32</v>
      </c>
      <c r="AA7" s="10">
        <v>1110</v>
      </c>
      <c r="AB7" s="10">
        <v>1492</v>
      </c>
      <c r="AC7" s="10">
        <f>SUM(AA7:AB7)</f>
        <v>2602</v>
      </c>
    </row>
    <row r="8" spans="1:29" ht="15" customHeight="1" x14ac:dyDescent="0.15">
      <c r="A8" s="7">
        <v>4</v>
      </c>
      <c r="B8" s="10">
        <v>71</v>
      </c>
      <c r="C8" s="10">
        <v>58</v>
      </c>
      <c r="D8" s="10">
        <v>129</v>
      </c>
      <c r="E8" s="3"/>
      <c r="F8" s="7">
        <v>34</v>
      </c>
      <c r="G8" s="10">
        <v>114</v>
      </c>
      <c r="H8" s="10">
        <v>99</v>
      </c>
      <c r="I8" s="10">
        <v>213</v>
      </c>
      <c r="J8" s="3"/>
      <c r="K8" s="7">
        <v>64</v>
      </c>
      <c r="L8" s="10">
        <v>133</v>
      </c>
      <c r="M8" s="10">
        <v>169</v>
      </c>
      <c r="N8" s="10">
        <v>302</v>
      </c>
      <c r="O8" s="3"/>
      <c r="P8" s="7">
        <v>94</v>
      </c>
      <c r="Q8" s="10">
        <v>9</v>
      </c>
      <c r="R8" s="10">
        <v>54</v>
      </c>
      <c r="S8" s="10">
        <v>63</v>
      </c>
      <c r="T8">
        <v>67</v>
      </c>
      <c r="U8" s="17" t="s">
        <v>3</v>
      </c>
      <c r="V8" s="12">
        <f>SUM(V4:V7)</f>
        <v>12125</v>
      </c>
      <c r="W8" s="12">
        <f>SUM(W4:W7)</f>
        <v>13898</v>
      </c>
      <c r="X8" s="12">
        <f>SUM(X4:X7)</f>
        <v>26023</v>
      </c>
      <c r="Z8" s="4" t="s">
        <v>7</v>
      </c>
      <c r="AA8" s="10">
        <v>1343</v>
      </c>
      <c r="AB8" s="10">
        <v>2307</v>
      </c>
      <c r="AC8" s="10">
        <f>SUM(AA8:AB8)</f>
        <v>3650</v>
      </c>
    </row>
    <row r="9" spans="1:29" ht="15" customHeight="1" x14ac:dyDescent="0.15">
      <c r="A9" s="7"/>
      <c r="B9" s="32">
        <v>384</v>
      </c>
      <c r="C9" s="32">
        <v>349</v>
      </c>
      <c r="D9" s="32">
        <v>733</v>
      </c>
      <c r="E9" s="3"/>
      <c r="F9" s="7"/>
      <c r="G9" s="32">
        <v>571</v>
      </c>
      <c r="H9" s="32">
        <v>495</v>
      </c>
      <c r="I9" s="32">
        <v>1066</v>
      </c>
      <c r="J9" s="3"/>
      <c r="K9" s="7"/>
      <c r="L9" s="32">
        <v>955</v>
      </c>
      <c r="M9" s="32">
        <v>961</v>
      </c>
      <c r="N9" s="32">
        <v>1916</v>
      </c>
      <c r="O9" s="3"/>
      <c r="P9" s="7"/>
      <c r="Q9" s="32">
        <v>122</v>
      </c>
      <c r="R9" s="32">
        <v>353</v>
      </c>
      <c r="S9" s="32">
        <v>475</v>
      </c>
      <c r="T9">
        <v>480</v>
      </c>
      <c r="U9" s="4" t="s">
        <v>8</v>
      </c>
      <c r="V9" s="15">
        <f>SUM(G21,G27,G33,G39,L9)</f>
        <v>4125</v>
      </c>
      <c r="W9" s="15">
        <f>SUM(H21,H27,H33,H39,M9)</f>
        <v>4080</v>
      </c>
      <c r="X9" s="18">
        <f t="shared" ref="X9:X20" si="0">SUM(V9:W9)</f>
        <v>8205</v>
      </c>
      <c r="Z9" s="9" t="s">
        <v>24</v>
      </c>
      <c r="AA9" s="11">
        <f>SUM(AA5:AA8)</f>
        <v>7142</v>
      </c>
      <c r="AB9" s="11">
        <f>SUM(AB5:AB8)</f>
        <v>8351</v>
      </c>
      <c r="AC9" s="11">
        <f>SUM(AC5:AC8)</f>
        <v>15493</v>
      </c>
    </row>
    <row r="10" spans="1:29" ht="15" customHeight="1" x14ac:dyDescent="0.15">
      <c r="A10" s="7">
        <v>5</v>
      </c>
      <c r="B10" s="10">
        <v>78</v>
      </c>
      <c r="C10" s="10">
        <v>79</v>
      </c>
      <c r="D10" s="10">
        <v>157</v>
      </c>
      <c r="E10" s="3"/>
      <c r="F10" s="7">
        <v>35</v>
      </c>
      <c r="G10" s="10">
        <v>103</v>
      </c>
      <c r="H10" s="10">
        <v>103</v>
      </c>
      <c r="I10" s="10">
        <v>206</v>
      </c>
      <c r="J10" s="3"/>
      <c r="K10" s="7">
        <v>65</v>
      </c>
      <c r="L10" s="10">
        <v>164</v>
      </c>
      <c r="M10" s="10">
        <v>201</v>
      </c>
      <c r="N10" s="10">
        <v>365</v>
      </c>
      <c r="O10" s="3"/>
      <c r="P10" s="7">
        <v>95</v>
      </c>
      <c r="Q10" s="10">
        <v>16</v>
      </c>
      <c r="R10" s="10">
        <v>46</v>
      </c>
      <c r="S10" s="10">
        <v>62</v>
      </c>
      <c r="T10">
        <v>51</v>
      </c>
      <c r="U10" s="4" t="s">
        <v>9</v>
      </c>
      <c r="V10" s="15">
        <f>SUM(G21,G27,G33,G39,L9,L15,L21,L27,L33,L39,Q9,Q15,Q21,Q27,Q33,Q39)</f>
        <v>8167</v>
      </c>
      <c r="W10" s="15">
        <f>SUM(H21,H27,H33,H39,M9,M15,M21,M27,M33,M39,R9,R15,R21,R27,R33,R39)</f>
        <v>10230</v>
      </c>
      <c r="X10" s="18">
        <f t="shared" si="0"/>
        <v>18397</v>
      </c>
      <c r="Z10" s="6" t="s">
        <v>28</v>
      </c>
    </row>
    <row r="11" spans="1:29" ht="15" customHeight="1" x14ac:dyDescent="0.15">
      <c r="A11" s="7">
        <v>6</v>
      </c>
      <c r="B11" s="10">
        <v>73</v>
      </c>
      <c r="C11" s="10">
        <v>82</v>
      </c>
      <c r="D11" s="10">
        <v>155</v>
      </c>
      <c r="E11" s="3"/>
      <c r="F11" s="7">
        <v>36</v>
      </c>
      <c r="G11" s="10">
        <v>100</v>
      </c>
      <c r="H11" s="10">
        <v>98</v>
      </c>
      <c r="I11" s="10">
        <v>198</v>
      </c>
      <c r="J11" s="3"/>
      <c r="K11" s="7">
        <v>66</v>
      </c>
      <c r="L11" s="10">
        <v>158</v>
      </c>
      <c r="M11" s="10">
        <v>195</v>
      </c>
      <c r="N11" s="10">
        <v>353</v>
      </c>
      <c r="O11" s="3"/>
      <c r="P11" s="7">
        <v>96</v>
      </c>
      <c r="Q11" s="10">
        <v>8</v>
      </c>
      <c r="R11" s="10">
        <v>25</v>
      </c>
      <c r="S11" s="10">
        <v>33</v>
      </c>
      <c r="T11">
        <v>32</v>
      </c>
      <c r="U11" s="4" t="s">
        <v>10</v>
      </c>
      <c r="V11" s="15">
        <f>SUM(,G33,G39,L9,L15,L21,L27,L33,L39,Q9,Q15,Q21,Q27,Q33,Q39)</f>
        <v>7057</v>
      </c>
      <c r="W11" s="15">
        <f>SUM(,H33,H39,M9,M15,M21,M27,M33,M39,R9,R15,R21,R27,R33,R39)</f>
        <v>9025</v>
      </c>
      <c r="X11" s="18">
        <f t="shared" si="0"/>
        <v>16082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74</v>
      </c>
      <c r="C12" s="10">
        <v>77</v>
      </c>
      <c r="D12" s="10">
        <v>151</v>
      </c>
      <c r="E12" s="3"/>
      <c r="F12" s="7">
        <v>37</v>
      </c>
      <c r="G12" s="10">
        <v>105</v>
      </c>
      <c r="H12" s="10">
        <v>85</v>
      </c>
      <c r="I12" s="10">
        <v>190</v>
      </c>
      <c r="J12" s="3"/>
      <c r="K12" s="7">
        <v>67</v>
      </c>
      <c r="L12" s="10">
        <v>169</v>
      </c>
      <c r="M12" s="10">
        <v>239</v>
      </c>
      <c r="N12" s="10">
        <v>408</v>
      </c>
      <c r="O12" s="3"/>
      <c r="P12" s="7">
        <v>97</v>
      </c>
      <c r="Q12" s="10">
        <v>0</v>
      </c>
      <c r="R12" s="10">
        <v>17</v>
      </c>
      <c r="S12" s="10">
        <v>17</v>
      </c>
      <c r="T12">
        <v>20</v>
      </c>
      <c r="U12" s="4" t="s">
        <v>11</v>
      </c>
      <c r="V12" s="15">
        <f>SUM(L9,L15,L21,L27,L33,L39,Q9,Q15,Q21,Q27,Q33,Q39)</f>
        <v>4997</v>
      </c>
      <c r="W12" s="15">
        <f>SUM(M9,M15,M21,M27,M33,M39,R9,R15,R21,R27,R33,R39)</f>
        <v>7111</v>
      </c>
      <c r="X12" s="18">
        <f t="shared" si="0"/>
        <v>12108</v>
      </c>
      <c r="Z12" s="4" t="s">
        <v>25</v>
      </c>
      <c r="AA12" s="10">
        <v>148</v>
      </c>
      <c r="AB12" s="10">
        <v>183</v>
      </c>
      <c r="AC12" s="10">
        <f>SUM(AA12:AB12)</f>
        <v>331</v>
      </c>
    </row>
    <row r="13" spans="1:29" ht="15" customHeight="1" x14ac:dyDescent="0.15">
      <c r="A13" s="7">
        <v>8</v>
      </c>
      <c r="B13" s="10">
        <v>77</v>
      </c>
      <c r="C13" s="10">
        <v>99</v>
      </c>
      <c r="D13" s="10">
        <v>176</v>
      </c>
      <c r="E13" s="3"/>
      <c r="F13" s="7">
        <v>38</v>
      </c>
      <c r="G13" s="10">
        <v>104</v>
      </c>
      <c r="H13" s="10">
        <v>87</v>
      </c>
      <c r="I13" s="10">
        <v>191</v>
      </c>
      <c r="J13" s="3"/>
      <c r="K13" s="7">
        <v>68</v>
      </c>
      <c r="L13" s="10">
        <v>174</v>
      </c>
      <c r="M13" s="10">
        <v>232</v>
      </c>
      <c r="N13" s="10">
        <v>406</v>
      </c>
      <c r="O13" s="3"/>
      <c r="P13" s="7">
        <v>98</v>
      </c>
      <c r="Q13" s="10">
        <v>5</v>
      </c>
      <c r="R13" s="10">
        <v>15</v>
      </c>
      <c r="S13" s="10">
        <v>20</v>
      </c>
      <c r="T13">
        <v>18</v>
      </c>
      <c r="U13" s="9" t="s">
        <v>12</v>
      </c>
      <c r="V13" s="12">
        <f>SUM(L15,L21,L27,L33,L39,Q9,Q15,Q21,Q27,Q33,Q39)</f>
        <v>4042</v>
      </c>
      <c r="W13" s="12">
        <f>SUM(M15,M21,M27,M33,M39,R9,R15,R21,R27,R33,R39)</f>
        <v>6150</v>
      </c>
      <c r="X13" s="12">
        <f t="shared" si="0"/>
        <v>10192</v>
      </c>
      <c r="Z13" s="26" t="s">
        <v>26</v>
      </c>
      <c r="AA13" s="10">
        <v>895</v>
      </c>
      <c r="AB13" s="10">
        <v>873</v>
      </c>
      <c r="AC13" s="10">
        <f>SUM(AA13:AB13)</f>
        <v>1768</v>
      </c>
    </row>
    <row r="14" spans="1:29" ht="15" customHeight="1" x14ac:dyDescent="0.15">
      <c r="A14" s="7">
        <v>9</v>
      </c>
      <c r="B14" s="10">
        <v>102</v>
      </c>
      <c r="C14" s="10">
        <v>91</v>
      </c>
      <c r="D14" s="10">
        <v>193</v>
      </c>
      <c r="E14" s="3"/>
      <c r="F14" s="7">
        <v>39</v>
      </c>
      <c r="G14" s="10">
        <v>99</v>
      </c>
      <c r="H14" s="10">
        <v>98</v>
      </c>
      <c r="I14" s="10">
        <v>197</v>
      </c>
      <c r="J14" s="3"/>
      <c r="K14" s="7">
        <v>69</v>
      </c>
      <c r="L14" s="10">
        <v>166</v>
      </c>
      <c r="M14" s="10">
        <v>226</v>
      </c>
      <c r="N14" s="10">
        <v>392</v>
      </c>
      <c r="O14" s="3"/>
      <c r="P14" s="7">
        <v>99</v>
      </c>
      <c r="Q14" s="10">
        <v>5</v>
      </c>
      <c r="R14" s="10">
        <v>9</v>
      </c>
      <c r="S14" s="10">
        <v>14</v>
      </c>
      <c r="T14">
        <v>14</v>
      </c>
      <c r="U14" s="4" t="s">
        <v>13</v>
      </c>
      <c r="V14" s="15">
        <f>SUM(L21,L27,L33,L39,Q9,Q15,Q21,Q27,Q33,Q39)</f>
        <v>3211</v>
      </c>
      <c r="W14" s="15">
        <f>SUM(M21,M27,M33,M39,R9,R15,R21,R27,R33,R39)</f>
        <v>5057</v>
      </c>
      <c r="X14" s="18">
        <f t="shared" si="0"/>
        <v>8268</v>
      </c>
      <c r="Z14" s="4" t="s">
        <v>31</v>
      </c>
      <c r="AA14" s="10">
        <v>225</v>
      </c>
      <c r="AB14" s="10">
        <v>286</v>
      </c>
      <c r="AC14" s="10">
        <f>SUM(AA14:AB14)</f>
        <v>511</v>
      </c>
    </row>
    <row r="15" spans="1:29" ht="15" customHeight="1" x14ac:dyDescent="0.15">
      <c r="A15" s="7"/>
      <c r="B15" s="32">
        <v>404</v>
      </c>
      <c r="C15" s="32">
        <v>428</v>
      </c>
      <c r="D15" s="32">
        <v>832</v>
      </c>
      <c r="E15" s="3"/>
      <c r="F15" s="7"/>
      <c r="G15" s="32">
        <v>511</v>
      </c>
      <c r="H15" s="32">
        <v>471</v>
      </c>
      <c r="I15" s="32">
        <v>982</v>
      </c>
      <c r="J15" s="3"/>
      <c r="K15" s="7"/>
      <c r="L15" s="32">
        <v>831</v>
      </c>
      <c r="M15" s="32">
        <v>1093</v>
      </c>
      <c r="N15" s="32">
        <v>1924</v>
      </c>
      <c r="O15" s="3"/>
      <c r="P15" s="7"/>
      <c r="Q15" s="32">
        <v>34</v>
      </c>
      <c r="R15" s="32">
        <v>112</v>
      </c>
      <c r="S15" s="32">
        <v>146</v>
      </c>
      <c r="T15">
        <v>135</v>
      </c>
      <c r="U15" s="4" t="s">
        <v>14</v>
      </c>
      <c r="V15" s="15">
        <f>SUM(L27,L33,L39,Q9,Q15,Q21,Q27,Q33,Q39)</f>
        <v>2267</v>
      </c>
      <c r="W15" s="15">
        <f>SUM(M27,M33,M39,R9,R15,R21,R27,R33,R39)</f>
        <v>3804</v>
      </c>
      <c r="X15" s="18">
        <f t="shared" si="0"/>
        <v>6071</v>
      </c>
      <c r="Z15" s="4" t="s">
        <v>7</v>
      </c>
      <c r="AA15" s="10">
        <v>271</v>
      </c>
      <c r="AB15" s="10">
        <v>433</v>
      </c>
      <c r="AC15" s="10">
        <f>SUM(AA15:AB15)</f>
        <v>704</v>
      </c>
    </row>
    <row r="16" spans="1:29" ht="15" customHeight="1" x14ac:dyDescent="0.15">
      <c r="A16" s="7">
        <v>10</v>
      </c>
      <c r="B16" s="10">
        <v>73</v>
      </c>
      <c r="C16" s="10">
        <v>67</v>
      </c>
      <c r="D16" s="10">
        <v>140</v>
      </c>
      <c r="E16" s="3"/>
      <c r="F16" s="7">
        <v>40</v>
      </c>
      <c r="G16" s="10">
        <v>86</v>
      </c>
      <c r="H16" s="10">
        <v>109</v>
      </c>
      <c r="I16" s="10">
        <v>195</v>
      </c>
      <c r="J16" s="3"/>
      <c r="K16" s="7">
        <v>70</v>
      </c>
      <c r="L16" s="10">
        <v>145</v>
      </c>
      <c r="M16" s="10">
        <v>226</v>
      </c>
      <c r="N16" s="10">
        <v>371</v>
      </c>
      <c r="O16" s="3"/>
      <c r="P16" s="7">
        <v>100</v>
      </c>
      <c r="Q16" s="10">
        <v>2</v>
      </c>
      <c r="R16" s="10">
        <v>8</v>
      </c>
      <c r="S16" s="10">
        <v>10</v>
      </c>
      <c r="T16">
        <v>7</v>
      </c>
      <c r="U16" s="4" t="s">
        <v>15</v>
      </c>
      <c r="V16" s="15">
        <f>SUM(L33,L39,Q9,Q15,Q21,Q27,Q33,Q39)</f>
        <v>1228</v>
      </c>
      <c r="W16" s="15">
        <f>SUM(M33,M39,R9,R15,R21,R27,R33,R39)</f>
        <v>2414</v>
      </c>
      <c r="X16" s="18">
        <f t="shared" si="0"/>
        <v>3642</v>
      </c>
      <c r="Z16" s="9" t="s">
        <v>24</v>
      </c>
      <c r="AA16" s="11">
        <f>SUM(AA12:AA15)</f>
        <v>1539</v>
      </c>
      <c r="AB16" s="11">
        <f>SUM(AB12:AB15)</f>
        <v>1775</v>
      </c>
      <c r="AC16" s="11">
        <f>SUM(AC12:AC15)</f>
        <v>3314</v>
      </c>
    </row>
    <row r="17" spans="1:29" ht="15" customHeight="1" x14ac:dyDescent="0.15">
      <c r="A17" s="7">
        <v>11</v>
      </c>
      <c r="B17" s="10">
        <v>98</v>
      </c>
      <c r="C17" s="10">
        <v>93</v>
      </c>
      <c r="D17" s="10">
        <v>191</v>
      </c>
      <c r="E17" s="3"/>
      <c r="F17" s="7">
        <v>41</v>
      </c>
      <c r="G17" s="10">
        <v>92</v>
      </c>
      <c r="H17" s="10">
        <v>119</v>
      </c>
      <c r="I17" s="10">
        <v>211</v>
      </c>
      <c r="J17" s="3"/>
      <c r="K17" s="7">
        <v>71</v>
      </c>
      <c r="L17" s="10">
        <v>225</v>
      </c>
      <c r="M17" s="10">
        <v>234</v>
      </c>
      <c r="N17" s="10">
        <v>459</v>
      </c>
      <c r="O17" s="3"/>
      <c r="P17" s="7">
        <v>101</v>
      </c>
      <c r="Q17" s="10">
        <v>0</v>
      </c>
      <c r="R17" s="10">
        <v>4</v>
      </c>
      <c r="S17" s="10">
        <v>4</v>
      </c>
      <c r="T17">
        <v>6</v>
      </c>
      <c r="U17" s="4" t="s">
        <v>16</v>
      </c>
      <c r="V17" s="15">
        <f>SUM(L39,Q9,Q15,Q21,Q27,Q33,Q39)</f>
        <v>507</v>
      </c>
      <c r="W17" s="15">
        <f>SUM(M39,R9,R15,R21,R27,R33,R39)</f>
        <v>1238</v>
      </c>
      <c r="X17" s="18">
        <f t="shared" si="0"/>
        <v>1745</v>
      </c>
      <c r="Z17" s="6" t="s">
        <v>29</v>
      </c>
    </row>
    <row r="18" spans="1:29" ht="15" customHeight="1" x14ac:dyDescent="0.15">
      <c r="A18" s="7">
        <v>12</v>
      </c>
      <c r="B18" s="10">
        <v>98</v>
      </c>
      <c r="C18" s="10">
        <v>83</v>
      </c>
      <c r="D18" s="10">
        <v>181</v>
      </c>
      <c r="E18" s="3"/>
      <c r="F18" s="7">
        <v>42</v>
      </c>
      <c r="G18" s="10">
        <v>86</v>
      </c>
      <c r="H18" s="10">
        <v>96</v>
      </c>
      <c r="I18" s="10">
        <v>182</v>
      </c>
      <c r="J18" s="3"/>
      <c r="K18" s="7">
        <v>72</v>
      </c>
      <c r="L18" s="10">
        <v>185</v>
      </c>
      <c r="M18" s="10">
        <v>261</v>
      </c>
      <c r="N18" s="13">
        <v>446</v>
      </c>
      <c r="O18" s="3"/>
      <c r="P18" s="7">
        <v>102</v>
      </c>
      <c r="Q18" s="10">
        <v>1</v>
      </c>
      <c r="R18" s="10">
        <v>2</v>
      </c>
      <c r="S18" s="10">
        <v>3</v>
      </c>
      <c r="T18">
        <v>0</v>
      </c>
      <c r="U18" s="4" t="s">
        <v>17</v>
      </c>
      <c r="V18" s="15">
        <f>SUM(Q9,Q15,Q21,Q27,Q33,Q39)</f>
        <v>159</v>
      </c>
      <c r="W18" s="15">
        <f>SUM(R9,R15,R21,R27,R33,R39)</f>
        <v>482</v>
      </c>
      <c r="X18" s="18">
        <f t="shared" si="0"/>
        <v>641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92</v>
      </c>
      <c r="C19" s="10">
        <v>87</v>
      </c>
      <c r="D19" s="10">
        <v>179</v>
      </c>
      <c r="E19" s="3"/>
      <c r="F19" s="7">
        <v>43</v>
      </c>
      <c r="G19" s="10">
        <v>86</v>
      </c>
      <c r="H19" s="10">
        <v>76</v>
      </c>
      <c r="I19" s="10">
        <v>162</v>
      </c>
      <c r="J19" s="3"/>
      <c r="K19" s="7">
        <v>73</v>
      </c>
      <c r="L19" s="10">
        <v>201</v>
      </c>
      <c r="M19" s="10">
        <v>257</v>
      </c>
      <c r="N19" s="10">
        <v>458</v>
      </c>
      <c r="O19" s="3"/>
      <c r="P19" s="7">
        <v>103</v>
      </c>
      <c r="Q19" s="10">
        <v>0</v>
      </c>
      <c r="R19" s="10">
        <v>0</v>
      </c>
      <c r="S19" s="10">
        <v>0</v>
      </c>
      <c r="T19">
        <v>2</v>
      </c>
      <c r="U19" s="4" t="s">
        <v>18</v>
      </c>
      <c r="V19" s="15">
        <f>SUM(Q15,Q21,Q27,Q33,Q39)</f>
        <v>37</v>
      </c>
      <c r="W19" s="15">
        <f>SUM(R15,R21,R27,R33,R39)</f>
        <v>129</v>
      </c>
      <c r="X19" s="18">
        <f t="shared" si="0"/>
        <v>166</v>
      </c>
      <c r="Z19" s="4" t="s">
        <v>25</v>
      </c>
      <c r="AA19" s="30">
        <v>231</v>
      </c>
      <c r="AB19" s="10">
        <v>238</v>
      </c>
      <c r="AC19" s="10">
        <f>SUM(AA19:AB19)</f>
        <v>469</v>
      </c>
    </row>
    <row r="20" spans="1:29" ht="15" customHeight="1" x14ac:dyDescent="0.15">
      <c r="A20" s="7">
        <v>14</v>
      </c>
      <c r="B20" s="10">
        <v>113</v>
      </c>
      <c r="C20" s="10">
        <v>103</v>
      </c>
      <c r="D20" s="10">
        <v>216</v>
      </c>
      <c r="E20" s="3"/>
      <c r="F20" s="7">
        <v>44</v>
      </c>
      <c r="G20" s="10">
        <v>106</v>
      </c>
      <c r="H20" s="10">
        <v>123</v>
      </c>
      <c r="I20" s="10">
        <v>229</v>
      </c>
      <c r="J20" s="3"/>
      <c r="K20" s="7">
        <v>74</v>
      </c>
      <c r="L20" s="10">
        <v>188</v>
      </c>
      <c r="M20" s="10">
        <v>275</v>
      </c>
      <c r="N20" s="10">
        <v>463</v>
      </c>
      <c r="O20" s="3"/>
      <c r="P20" s="7">
        <v>104</v>
      </c>
      <c r="Q20" s="10">
        <v>0</v>
      </c>
      <c r="R20" s="10">
        <v>2</v>
      </c>
      <c r="S20" s="10">
        <v>2</v>
      </c>
      <c r="T20">
        <v>2</v>
      </c>
      <c r="U20" s="4" t="s">
        <v>19</v>
      </c>
      <c r="V20" s="15">
        <f>SUM(Q21,Q27,Q33,Q39)</f>
        <v>3</v>
      </c>
      <c r="W20" s="15">
        <f>SUM(R21,R27,R33,R39)</f>
        <v>17</v>
      </c>
      <c r="X20" s="18">
        <f t="shared" si="0"/>
        <v>20</v>
      </c>
      <c r="Z20" s="26" t="s">
        <v>26</v>
      </c>
      <c r="AA20" s="30">
        <v>1263</v>
      </c>
      <c r="AB20" s="10">
        <v>1149</v>
      </c>
      <c r="AC20" s="10">
        <f>SUM(AA20:AB20)</f>
        <v>2412</v>
      </c>
    </row>
    <row r="21" spans="1:29" ht="15" customHeight="1" x14ac:dyDescent="0.15">
      <c r="A21" s="7"/>
      <c r="B21" s="32">
        <v>474</v>
      </c>
      <c r="C21" s="32">
        <v>433</v>
      </c>
      <c r="D21" s="32">
        <v>907</v>
      </c>
      <c r="E21" s="3"/>
      <c r="F21" s="7"/>
      <c r="G21" s="32">
        <v>456</v>
      </c>
      <c r="H21" s="32">
        <v>523</v>
      </c>
      <c r="I21" s="32">
        <v>979</v>
      </c>
      <c r="J21" s="3"/>
      <c r="K21" s="7"/>
      <c r="L21" s="32">
        <v>944</v>
      </c>
      <c r="M21" s="32">
        <v>1253</v>
      </c>
      <c r="N21" s="32">
        <v>2197</v>
      </c>
      <c r="O21" s="3"/>
      <c r="P21" s="7"/>
      <c r="Q21" s="32">
        <v>3</v>
      </c>
      <c r="R21" s="32">
        <v>16</v>
      </c>
      <c r="S21" s="32">
        <v>19</v>
      </c>
      <c r="T21">
        <v>17</v>
      </c>
      <c r="Z21" s="4" t="s">
        <v>31</v>
      </c>
      <c r="AA21" s="30">
        <v>278</v>
      </c>
      <c r="AB21" s="10">
        <v>348</v>
      </c>
      <c r="AC21" s="10">
        <f>SUM(AA21:AB21)</f>
        <v>626</v>
      </c>
    </row>
    <row r="22" spans="1:29" ht="15" customHeight="1" x14ac:dyDescent="0.15">
      <c r="A22" s="7">
        <v>15</v>
      </c>
      <c r="B22" s="10">
        <v>140</v>
      </c>
      <c r="C22" s="10">
        <v>88</v>
      </c>
      <c r="D22" s="10">
        <v>228</v>
      </c>
      <c r="E22" s="3"/>
      <c r="F22" s="7">
        <v>45</v>
      </c>
      <c r="G22" s="10">
        <v>106</v>
      </c>
      <c r="H22" s="10">
        <v>134</v>
      </c>
      <c r="I22" s="10">
        <v>240</v>
      </c>
      <c r="J22" s="3"/>
      <c r="K22" s="7">
        <v>75</v>
      </c>
      <c r="L22" s="10">
        <v>209</v>
      </c>
      <c r="M22" s="10">
        <v>282</v>
      </c>
      <c r="N22" s="10">
        <v>491</v>
      </c>
      <c r="O22" s="3"/>
      <c r="P22" s="7">
        <v>105</v>
      </c>
      <c r="Q22" s="10">
        <v>0</v>
      </c>
      <c r="R22" s="10">
        <v>0</v>
      </c>
      <c r="S22" s="10">
        <v>0</v>
      </c>
      <c r="T22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30">
        <v>399</v>
      </c>
      <c r="AB22" s="10">
        <v>650</v>
      </c>
      <c r="AC22" s="10">
        <f>SUM(AA22:AB22)</f>
        <v>1049</v>
      </c>
    </row>
    <row r="23" spans="1:29" ht="15" customHeight="1" x14ac:dyDescent="0.15">
      <c r="A23" s="7">
        <v>16</v>
      </c>
      <c r="B23" s="10">
        <v>109</v>
      </c>
      <c r="C23" s="10">
        <v>109</v>
      </c>
      <c r="D23" s="10">
        <v>218</v>
      </c>
      <c r="E23" s="3"/>
      <c r="F23" s="7">
        <v>46</v>
      </c>
      <c r="G23" s="10">
        <v>120</v>
      </c>
      <c r="H23" s="10">
        <v>107</v>
      </c>
      <c r="I23" s="10">
        <v>227</v>
      </c>
      <c r="J23" s="3"/>
      <c r="K23" s="7">
        <v>76</v>
      </c>
      <c r="L23" s="10">
        <v>222</v>
      </c>
      <c r="M23" s="10">
        <v>263</v>
      </c>
      <c r="N23" s="10">
        <v>485</v>
      </c>
      <c r="O23" s="3"/>
      <c r="P23" s="7">
        <v>106</v>
      </c>
      <c r="Q23" s="10">
        <v>0</v>
      </c>
      <c r="R23" s="10">
        <v>1</v>
      </c>
      <c r="S23" s="10">
        <v>1</v>
      </c>
      <c r="T23">
        <v>1</v>
      </c>
      <c r="U23" s="4" t="s">
        <v>4</v>
      </c>
      <c r="V23" s="19">
        <f>V4/$V$8*100</f>
        <v>10.408247422680413</v>
      </c>
      <c r="W23" s="19">
        <f>W4/$W$8*100</f>
        <v>8.7062886746294428</v>
      </c>
      <c r="X23" s="19">
        <f>X4/$X$8*100</f>
        <v>9.499289090420012</v>
      </c>
      <c r="Z23" s="9" t="s">
        <v>24</v>
      </c>
      <c r="AA23" s="11">
        <f>SUM(AA19:AA22)</f>
        <v>2171</v>
      </c>
      <c r="AB23" s="11">
        <f>SUM(AB19:AB22)</f>
        <v>2385</v>
      </c>
      <c r="AC23" s="11">
        <f>SUM(AC19:AC22)</f>
        <v>4556</v>
      </c>
    </row>
    <row r="24" spans="1:29" ht="15" customHeight="1" x14ac:dyDescent="0.15">
      <c r="A24" s="7">
        <v>17</v>
      </c>
      <c r="B24" s="10">
        <v>136</v>
      </c>
      <c r="C24" s="10">
        <v>107</v>
      </c>
      <c r="D24" s="10">
        <v>243</v>
      </c>
      <c r="E24" s="3"/>
      <c r="F24" s="7">
        <v>47</v>
      </c>
      <c r="G24" s="10">
        <v>127</v>
      </c>
      <c r="H24" s="10">
        <v>147</v>
      </c>
      <c r="I24" s="10">
        <v>274</v>
      </c>
      <c r="J24" s="3"/>
      <c r="K24" s="7">
        <v>77</v>
      </c>
      <c r="L24" s="10">
        <v>200</v>
      </c>
      <c r="M24" s="10">
        <v>287</v>
      </c>
      <c r="N24" s="10">
        <v>487</v>
      </c>
      <c r="O24" s="3"/>
      <c r="P24" s="7">
        <v>107</v>
      </c>
      <c r="Q24" s="10">
        <v>0</v>
      </c>
      <c r="R24" s="10">
        <v>0</v>
      </c>
      <c r="S24" s="10">
        <v>0</v>
      </c>
      <c r="T24">
        <v>0</v>
      </c>
      <c r="U24" s="4" t="s">
        <v>5</v>
      </c>
      <c r="V24" s="19">
        <f>V5/$V$8*100</f>
        <v>56.255670103092783</v>
      </c>
      <c r="W24" s="19">
        <f>W5/$W$8*100</f>
        <v>47.042739962584548</v>
      </c>
      <c r="X24" s="19">
        <f>X5/$X$8*100</f>
        <v>51.335357184029519</v>
      </c>
      <c r="Z24" s="6" t="s">
        <v>30</v>
      </c>
    </row>
    <row r="25" spans="1:29" ht="15" customHeight="1" x14ac:dyDescent="0.15">
      <c r="A25" s="7">
        <v>18</v>
      </c>
      <c r="B25" s="10">
        <v>112</v>
      </c>
      <c r="C25" s="10">
        <v>89</v>
      </c>
      <c r="D25" s="10">
        <v>201</v>
      </c>
      <c r="E25" s="3"/>
      <c r="F25" s="7">
        <v>48</v>
      </c>
      <c r="G25" s="10">
        <v>145</v>
      </c>
      <c r="H25" s="10">
        <v>148</v>
      </c>
      <c r="I25" s="10">
        <v>293</v>
      </c>
      <c r="J25" s="3"/>
      <c r="K25" s="7">
        <v>78</v>
      </c>
      <c r="L25" s="10">
        <v>220</v>
      </c>
      <c r="M25" s="10">
        <v>310</v>
      </c>
      <c r="N25" s="10">
        <v>530</v>
      </c>
      <c r="O25" s="3"/>
      <c r="P25" s="7">
        <v>108</v>
      </c>
      <c r="Q25" s="10">
        <v>0</v>
      </c>
      <c r="R25" s="10">
        <v>0</v>
      </c>
      <c r="S25" s="10">
        <v>0</v>
      </c>
      <c r="T25">
        <v>0</v>
      </c>
      <c r="U25" s="8" t="s">
        <v>6</v>
      </c>
      <c r="V25" s="19">
        <f>V6/$V$8*100</f>
        <v>14.63917525773196</v>
      </c>
      <c r="W25" s="19">
        <f>W6/$W$8*100</f>
        <v>16.880126636926178</v>
      </c>
      <c r="X25" s="19">
        <f>X6/$X$8*100</f>
        <v>15.835991238519769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109</v>
      </c>
      <c r="C26" s="10">
        <v>85</v>
      </c>
      <c r="D26" s="10">
        <v>194</v>
      </c>
      <c r="E26" s="3"/>
      <c r="F26" s="7">
        <v>49</v>
      </c>
      <c r="G26" s="10">
        <v>156</v>
      </c>
      <c r="H26" s="10">
        <v>146</v>
      </c>
      <c r="I26" s="10">
        <v>302</v>
      </c>
      <c r="J26" s="3"/>
      <c r="K26" s="7">
        <v>79</v>
      </c>
      <c r="L26" s="10">
        <v>188</v>
      </c>
      <c r="M26" s="10">
        <v>248</v>
      </c>
      <c r="N26" s="10">
        <v>436</v>
      </c>
      <c r="O26" s="3"/>
      <c r="P26" s="7">
        <v>109</v>
      </c>
      <c r="Q26" s="10">
        <v>0</v>
      </c>
      <c r="R26" s="10">
        <v>0</v>
      </c>
      <c r="S26" s="10">
        <v>0</v>
      </c>
      <c r="T26">
        <v>0</v>
      </c>
      <c r="U26" s="4" t="s">
        <v>7</v>
      </c>
      <c r="V26" s="19">
        <f>V7/$V$8*100</f>
        <v>18.696907216494846</v>
      </c>
      <c r="W26" s="19">
        <f>W7/$W$8*100</f>
        <v>27.37084472585984</v>
      </c>
      <c r="X26" s="19">
        <f>X7/$X$8*100</f>
        <v>23.329362487030703</v>
      </c>
      <c r="Z26" s="4" t="s">
        <v>25</v>
      </c>
      <c r="AA26" s="10">
        <v>137</v>
      </c>
      <c r="AB26" s="10">
        <v>107</v>
      </c>
      <c r="AC26" s="10">
        <f>SUM(AA26:AB26)</f>
        <v>244</v>
      </c>
    </row>
    <row r="27" spans="1:29" ht="15" customHeight="1" x14ac:dyDescent="0.15">
      <c r="A27" s="7"/>
      <c r="B27" s="32">
        <v>606</v>
      </c>
      <c r="C27" s="32">
        <v>478</v>
      </c>
      <c r="D27" s="32">
        <v>1084</v>
      </c>
      <c r="E27" s="3"/>
      <c r="F27" s="7"/>
      <c r="G27" s="32">
        <v>654</v>
      </c>
      <c r="H27" s="32">
        <v>682</v>
      </c>
      <c r="I27" s="32">
        <v>1336</v>
      </c>
      <c r="J27" s="3"/>
      <c r="K27" s="7"/>
      <c r="L27" s="32">
        <v>1039</v>
      </c>
      <c r="M27" s="32">
        <v>1390</v>
      </c>
      <c r="N27" s="32">
        <v>2429</v>
      </c>
      <c r="O27" s="3"/>
      <c r="P27" s="7"/>
      <c r="Q27" s="32">
        <v>0</v>
      </c>
      <c r="R27" s="32">
        <v>1</v>
      </c>
      <c r="S27" s="32">
        <v>1</v>
      </c>
      <c r="T27">
        <v>1</v>
      </c>
      <c r="U27" s="17" t="s">
        <v>3</v>
      </c>
      <c r="V27" s="20">
        <f>SUM(V23:V26)</f>
        <v>100.00000000000001</v>
      </c>
      <c r="W27" s="20">
        <f>SUM(W23:W26)</f>
        <v>100.00000000000001</v>
      </c>
      <c r="X27" s="20">
        <f>SUM(X23:X26)</f>
        <v>100.00000000000001</v>
      </c>
      <c r="Z27" s="26" t="s">
        <v>26</v>
      </c>
      <c r="AA27" s="10">
        <v>720</v>
      </c>
      <c r="AB27" s="10">
        <v>646</v>
      </c>
      <c r="AC27" s="10">
        <f>SUM(AA27:AB27)</f>
        <v>1366</v>
      </c>
    </row>
    <row r="28" spans="1:29" ht="15" customHeight="1" x14ac:dyDescent="0.15">
      <c r="A28" s="7">
        <v>20</v>
      </c>
      <c r="B28" s="10">
        <v>98</v>
      </c>
      <c r="C28" s="10">
        <v>115</v>
      </c>
      <c r="D28" s="10">
        <v>213</v>
      </c>
      <c r="E28" s="3"/>
      <c r="F28" s="7">
        <v>50</v>
      </c>
      <c r="G28" s="10">
        <v>164</v>
      </c>
      <c r="H28" s="10">
        <v>168</v>
      </c>
      <c r="I28" s="10">
        <v>332</v>
      </c>
      <c r="J28" s="3"/>
      <c r="K28" s="7">
        <v>80</v>
      </c>
      <c r="L28" s="10">
        <v>181</v>
      </c>
      <c r="M28" s="10">
        <v>256</v>
      </c>
      <c r="N28" s="10">
        <v>437</v>
      </c>
      <c r="O28" s="3"/>
      <c r="P28" s="7">
        <v>110</v>
      </c>
      <c r="Q28" s="10">
        <v>0</v>
      </c>
      <c r="R28" s="10">
        <v>0</v>
      </c>
      <c r="S28" s="15">
        <v>0</v>
      </c>
      <c r="T28">
        <v>0</v>
      </c>
      <c r="U28" s="4" t="s">
        <v>8</v>
      </c>
      <c r="V28" s="19">
        <f t="shared" ref="V28:V39" si="1">V9/$V$8*100</f>
        <v>34.020618556701031</v>
      </c>
      <c r="W28" s="19">
        <f t="shared" ref="W28:W39" si="2">W9/$W$8*100</f>
        <v>29.356741977262917</v>
      </c>
      <c r="X28" s="19">
        <f t="shared" ref="X28:X39" si="3">X9/$X$8*100</f>
        <v>31.529800561042155</v>
      </c>
      <c r="Z28" s="4" t="s">
        <v>32</v>
      </c>
      <c r="AA28" s="10">
        <v>162</v>
      </c>
      <c r="AB28" s="10">
        <v>220</v>
      </c>
      <c r="AC28" s="10">
        <f>SUM(AA28:AB28)</f>
        <v>382</v>
      </c>
    </row>
    <row r="29" spans="1:29" ht="15" customHeight="1" x14ac:dyDescent="0.15">
      <c r="A29" s="7">
        <v>21</v>
      </c>
      <c r="B29" s="10">
        <v>109</v>
      </c>
      <c r="C29" s="10">
        <v>119</v>
      </c>
      <c r="D29" s="10">
        <v>228</v>
      </c>
      <c r="E29" s="3"/>
      <c r="F29" s="7">
        <v>51</v>
      </c>
      <c r="G29" s="10">
        <v>162</v>
      </c>
      <c r="H29" s="10">
        <v>166</v>
      </c>
      <c r="I29" s="10">
        <v>328</v>
      </c>
      <c r="J29" s="3"/>
      <c r="K29" s="7">
        <v>81</v>
      </c>
      <c r="L29" s="10">
        <v>157</v>
      </c>
      <c r="M29" s="10">
        <v>230</v>
      </c>
      <c r="N29" s="10">
        <v>387</v>
      </c>
      <c r="O29" s="3"/>
      <c r="P29" s="7">
        <v>111</v>
      </c>
      <c r="Q29" s="10">
        <v>0</v>
      </c>
      <c r="R29" s="10">
        <v>0</v>
      </c>
      <c r="S29" s="15">
        <v>0</v>
      </c>
      <c r="T29">
        <v>0</v>
      </c>
      <c r="U29" s="4" t="s">
        <v>9</v>
      </c>
      <c r="V29" s="19">
        <f t="shared" si="1"/>
        <v>67.356701030927837</v>
      </c>
      <c r="W29" s="19">
        <f t="shared" si="2"/>
        <v>73.607713340048932</v>
      </c>
      <c r="X29" s="19">
        <f t="shared" si="3"/>
        <v>70.695154286592626</v>
      </c>
      <c r="Z29" s="4" t="s">
        <v>7</v>
      </c>
      <c r="AA29" s="10">
        <v>254</v>
      </c>
      <c r="AB29" s="10">
        <v>414</v>
      </c>
      <c r="AC29" s="10">
        <f>SUM(AA29:AB29)</f>
        <v>668</v>
      </c>
    </row>
    <row r="30" spans="1:29" ht="15" customHeight="1" x14ac:dyDescent="0.15">
      <c r="A30" s="7">
        <v>22</v>
      </c>
      <c r="B30" s="10">
        <v>87</v>
      </c>
      <c r="C30" s="10">
        <v>100</v>
      </c>
      <c r="D30" s="10">
        <v>187</v>
      </c>
      <c r="E30" s="3"/>
      <c r="F30" s="7">
        <v>52</v>
      </c>
      <c r="G30" s="10">
        <v>189</v>
      </c>
      <c r="H30" s="10">
        <v>173</v>
      </c>
      <c r="I30" s="10">
        <v>362</v>
      </c>
      <c r="J30" s="3"/>
      <c r="K30" s="7">
        <v>82</v>
      </c>
      <c r="L30" s="10">
        <v>138</v>
      </c>
      <c r="M30" s="10">
        <v>225</v>
      </c>
      <c r="N30" s="10">
        <v>363</v>
      </c>
      <c r="O30" s="3"/>
      <c r="P30" s="7">
        <v>112</v>
      </c>
      <c r="Q30" s="10">
        <v>0</v>
      </c>
      <c r="R30" s="10">
        <v>0</v>
      </c>
      <c r="S30" s="15">
        <v>0</v>
      </c>
      <c r="T30">
        <v>0</v>
      </c>
      <c r="U30" s="4" t="s">
        <v>10</v>
      </c>
      <c r="V30" s="19">
        <f t="shared" si="1"/>
        <v>58.202061855670109</v>
      </c>
      <c r="W30" s="19">
        <f t="shared" si="2"/>
        <v>64.937401064901422</v>
      </c>
      <c r="X30" s="19">
        <f t="shared" si="3"/>
        <v>61.799177650539903</v>
      </c>
      <c r="Z30" s="9" t="s">
        <v>24</v>
      </c>
      <c r="AA30" s="11">
        <f>SUM(AA26:AA29)</f>
        <v>1273</v>
      </c>
      <c r="AB30" s="11">
        <f>SUM(AB26:AB29)</f>
        <v>1387</v>
      </c>
      <c r="AC30" s="11">
        <f>SUM(AC26:AC29)</f>
        <v>2660</v>
      </c>
    </row>
    <row r="31" spans="1:29" ht="15" customHeight="1" x14ac:dyDescent="0.15">
      <c r="A31" s="7">
        <v>23</v>
      </c>
      <c r="B31" s="10">
        <v>106</v>
      </c>
      <c r="C31" s="10">
        <v>119</v>
      </c>
      <c r="D31" s="10">
        <v>225</v>
      </c>
      <c r="E31" s="3"/>
      <c r="F31" s="7">
        <v>53</v>
      </c>
      <c r="G31" s="10">
        <v>169</v>
      </c>
      <c r="H31" s="10">
        <v>186</v>
      </c>
      <c r="I31" s="10">
        <v>355</v>
      </c>
      <c r="J31" s="3"/>
      <c r="K31" s="7">
        <v>83</v>
      </c>
      <c r="L31" s="10">
        <v>146</v>
      </c>
      <c r="M31" s="10">
        <v>262</v>
      </c>
      <c r="N31" s="10">
        <v>408</v>
      </c>
      <c r="O31" s="3"/>
      <c r="P31" s="7">
        <v>113</v>
      </c>
      <c r="Q31" s="10">
        <v>0</v>
      </c>
      <c r="R31" s="10">
        <v>0</v>
      </c>
      <c r="S31" s="15">
        <v>0</v>
      </c>
      <c r="T31">
        <v>0</v>
      </c>
      <c r="U31" s="4" t="s">
        <v>11</v>
      </c>
      <c r="V31" s="19">
        <f t="shared" si="1"/>
        <v>41.212371134020621</v>
      </c>
      <c r="W31" s="19">
        <f t="shared" si="2"/>
        <v>51.165635343214852</v>
      </c>
      <c r="X31" s="19">
        <f t="shared" si="3"/>
        <v>46.528071321523271</v>
      </c>
      <c r="Z31" s="6"/>
    </row>
    <row r="32" spans="1:29" ht="15" customHeight="1" x14ac:dyDescent="0.15">
      <c r="A32" s="7">
        <v>24</v>
      </c>
      <c r="B32" s="10">
        <v>121</v>
      </c>
      <c r="C32" s="10">
        <v>94</v>
      </c>
      <c r="D32" s="10">
        <v>215</v>
      </c>
      <c r="E32" s="3"/>
      <c r="F32" s="7">
        <v>54</v>
      </c>
      <c r="G32" s="10">
        <v>192</v>
      </c>
      <c r="H32" s="10">
        <v>191</v>
      </c>
      <c r="I32" s="10">
        <v>383</v>
      </c>
      <c r="J32" s="3"/>
      <c r="K32" s="7">
        <v>84</v>
      </c>
      <c r="L32" s="10">
        <v>99</v>
      </c>
      <c r="M32" s="10">
        <v>203</v>
      </c>
      <c r="N32" s="10">
        <v>302</v>
      </c>
      <c r="O32" s="3"/>
      <c r="P32" s="7">
        <v>114</v>
      </c>
      <c r="Q32" s="10">
        <v>0</v>
      </c>
      <c r="R32" s="10">
        <v>0</v>
      </c>
      <c r="S32" s="15">
        <v>0</v>
      </c>
      <c r="T32">
        <v>0</v>
      </c>
      <c r="U32" s="9" t="s">
        <v>12</v>
      </c>
      <c r="V32" s="20">
        <f t="shared" si="1"/>
        <v>33.336082474226799</v>
      </c>
      <c r="W32" s="20">
        <f t="shared" si="2"/>
        <v>44.250971362786011</v>
      </c>
      <c r="X32" s="20">
        <f t="shared" si="3"/>
        <v>39.165353725550474</v>
      </c>
      <c r="Z32" s="6"/>
      <c r="AA32" s="29"/>
      <c r="AB32" s="28"/>
      <c r="AC32" s="28"/>
    </row>
    <row r="33" spans="1:29" ht="15" customHeight="1" x14ac:dyDescent="0.15">
      <c r="A33" s="7"/>
      <c r="B33" s="32">
        <v>521</v>
      </c>
      <c r="C33" s="32">
        <v>547</v>
      </c>
      <c r="D33" s="32">
        <v>1068</v>
      </c>
      <c r="E33" s="3"/>
      <c r="F33" s="7"/>
      <c r="G33" s="32">
        <v>876</v>
      </c>
      <c r="H33" s="32">
        <v>884</v>
      </c>
      <c r="I33" s="32">
        <v>1760</v>
      </c>
      <c r="J33" s="3"/>
      <c r="K33" s="7"/>
      <c r="L33" s="32">
        <v>721</v>
      </c>
      <c r="M33" s="32">
        <v>1176</v>
      </c>
      <c r="N33" s="32">
        <v>1897</v>
      </c>
      <c r="O33" s="3"/>
      <c r="P33" s="7"/>
      <c r="Q33" s="32">
        <v>0</v>
      </c>
      <c r="R33" s="32">
        <v>0</v>
      </c>
      <c r="S33" s="32">
        <v>0</v>
      </c>
      <c r="T33">
        <v>0</v>
      </c>
      <c r="U33" s="4" t="s">
        <v>13</v>
      </c>
      <c r="V33" s="19">
        <f t="shared" si="1"/>
        <v>26.482474226804126</v>
      </c>
      <c r="W33" s="19">
        <f t="shared" si="2"/>
        <v>36.386530436033958</v>
      </c>
      <c r="X33" s="19">
        <f t="shared" si="3"/>
        <v>31.771894093686353</v>
      </c>
      <c r="Z33" s="6" t="s">
        <v>3</v>
      </c>
    </row>
    <row r="34" spans="1:29" ht="15" customHeight="1" x14ac:dyDescent="0.15">
      <c r="A34" s="7">
        <v>25</v>
      </c>
      <c r="B34" s="10">
        <v>96</v>
      </c>
      <c r="C34" s="10">
        <v>107</v>
      </c>
      <c r="D34" s="10">
        <v>203</v>
      </c>
      <c r="E34" s="3"/>
      <c r="F34" s="7">
        <v>55</v>
      </c>
      <c r="G34" s="10">
        <v>232</v>
      </c>
      <c r="H34" s="10">
        <v>160</v>
      </c>
      <c r="I34" s="10">
        <v>392</v>
      </c>
      <c r="J34" s="3"/>
      <c r="K34" s="7">
        <v>85</v>
      </c>
      <c r="L34" s="10">
        <v>88</v>
      </c>
      <c r="M34" s="10">
        <v>185</v>
      </c>
      <c r="N34" s="10">
        <v>273</v>
      </c>
      <c r="O34" s="3"/>
      <c r="P34" s="7">
        <v>115</v>
      </c>
      <c r="Q34" s="10">
        <v>0</v>
      </c>
      <c r="R34" s="10">
        <v>0</v>
      </c>
      <c r="S34" s="14">
        <v>0</v>
      </c>
      <c r="T34">
        <v>0</v>
      </c>
      <c r="U34" s="4" t="s">
        <v>14</v>
      </c>
      <c r="V34" s="19">
        <f t="shared" si="1"/>
        <v>18.696907216494846</v>
      </c>
      <c r="W34" s="19">
        <f t="shared" si="2"/>
        <v>27.37084472585984</v>
      </c>
      <c r="X34" s="19">
        <f t="shared" si="3"/>
        <v>23.329362487030703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93</v>
      </c>
      <c r="C35" s="10">
        <v>87</v>
      </c>
      <c r="D35" s="10">
        <v>180</v>
      </c>
      <c r="E35" s="3"/>
      <c r="F35" s="7">
        <v>56</v>
      </c>
      <c r="G35" s="10">
        <v>200</v>
      </c>
      <c r="H35" s="10">
        <v>213</v>
      </c>
      <c r="I35" s="10">
        <v>413</v>
      </c>
      <c r="J35" s="3"/>
      <c r="K35" s="7">
        <v>86</v>
      </c>
      <c r="L35" s="10">
        <v>77</v>
      </c>
      <c r="M35" s="10">
        <v>175</v>
      </c>
      <c r="N35" s="10">
        <v>252</v>
      </c>
      <c r="O35" s="3"/>
      <c r="P35" s="7">
        <v>116</v>
      </c>
      <c r="Q35" s="10">
        <v>0</v>
      </c>
      <c r="R35" s="10">
        <v>0</v>
      </c>
      <c r="S35" s="14">
        <v>0</v>
      </c>
      <c r="T35">
        <v>0</v>
      </c>
      <c r="U35" s="4" t="s">
        <v>15</v>
      </c>
      <c r="V35" s="19">
        <f t="shared" si="1"/>
        <v>10.127835051546391</v>
      </c>
      <c r="W35" s="19">
        <f t="shared" si="2"/>
        <v>17.369405669880557</v>
      </c>
      <c r="X35" s="19">
        <f t="shared" si="3"/>
        <v>13.995311839526572</v>
      </c>
      <c r="Z35" s="4" t="s">
        <v>25</v>
      </c>
      <c r="AA35" s="10">
        <f t="shared" ref="AA35:AB38" si="4">SUM(AA5,AA12,AA19,AA26)</f>
        <v>1262</v>
      </c>
      <c r="AB35" s="10">
        <f t="shared" si="4"/>
        <v>1210</v>
      </c>
      <c r="AC35" s="10">
        <f>SUM(AA35:AB35)</f>
        <v>2472</v>
      </c>
    </row>
    <row r="36" spans="1:29" ht="15" customHeight="1" x14ac:dyDescent="0.15">
      <c r="A36" s="7">
        <v>27</v>
      </c>
      <c r="B36" s="10">
        <v>99</v>
      </c>
      <c r="C36" s="10">
        <v>94</v>
      </c>
      <c r="D36" s="10">
        <v>193</v>
      </c>
      <c r="E36" s="3"/>
      <c r="F36" s="7">
        <v>57</v>
      </c>
      <c r="G36" s="10">
        <v>228</v>
      </c>
      <c r="H36" s="10">
        <v>196</v>
      </c>
      <c r="I36" s="10">
        <v>424</v>
      </c>
      <c r="J36" s="3"/>
      <c r="K36" s="7">
        <v>87</v>
      </c>
      <c r="L36" s="10">
        <v>69</v>
      </c>
      <c r="M36" s="10">
        <v>151</v>
      </c>
      <c r="N36" s="10">
        <v>220</v>
      </c>
      <c r="O36" s="3"/>
      <c r="P36" s="7">
        <v>117</v>
      </c>
      <c r="Q36" s="10">
        <v>0</v>
      </c>
      <c r="R36" s="10">
        <v>0</v>
      </c>
      <c r="S36" s="14">
        <v>0</v>
      </c>
      <c r="T36">
        <v>0</v>
      </c>
      <c r="U36" s="4" t="s">
        <v>16</v>
      </c>
      <c r="V36" s="19">
        <f t="shared" si="1"/>
        <v>4.1814432989690724</v>
      </c>
      <c r="W36" s="19">
        <f t="shared" si="2"/>
        <v>8.9077565117283051</v>
      </c>
      <c r="X36" s="19">
        <f t="shared" si="3"/>
        <v>6.7056065787956811</v>
      </c>
      <c r="Z36" s="26" t="s">
        <v>26</v>
      </c>
      <c r="AA36" s="10">
        <f>SUM(AA6,AA13,AA20,AA27)</f>
        <v>6821</v>
      </c>
      <c r="AB36" s="10">
        <f t="shared" si="4"/>
        <v>6538</v>
      </c>
      <c r="AC36" s="13">
        <f>SUM(AA36:AB36)</f>
        <v>13359</v>
      </c>
    </row>
    <row r="37" spans="1:29" ht="15" customHeight="1" x14ac:dyDescent="0.15">
      <c r="A37" s="7">
        <v>28</v>
      </c>
      <c r="B37" s="10">
        <v>94</v>
      </c>
      <c r="C37" s="10">
        <v>101</v>
      </c>
      <c r="D37" s="10">
        <v>195</v>
      </c>
      <c r="E37" s="3"/>
      <c r="F37" s="7">
        <v>58</v>
      </c>
      <c r="G37" s="10">
        <v>245</v>
      </c>
      <c r="H37" s="10">
        <v>194</v>
      </c>
      <c r="I37" s="10">
        <v>439</v>
      </c>
      <c r="J37" s="3"/>
      <c r="K37" s="7">
        <v>88</v>
      </c>
      <c r="L37" s="10">
        <v>63</v>
      </c>
      <c r="M37" s="10">
        <v>128</v>
      </c>
      <c r="N37" s="10">
        <v>191</v>
      </c>
      <c r="O37" s="3"/>
      <c r="P37" s="7">
        <v>118</v>
      </c>
      <c r="Q37" s="10">
        <v>0</v>
      </c>
      <c r="R37" s="10">
        <v>0</v>
      </c>
      <c r="S37" s="14">
        <v>0</v>
      </c>
      <c r="T37">
        <v>0</v>
      </c>
      <c r="U37" s="4" t="s">
        <v>17</v>
      </c>
      <c r="V37" s="19">
        <f t="shared" si="1"/>
        <v>1.311340206185567</v>
      </c>
      <c r="W37" s="19">
        <f t="shared" si="2"/>
        <v>3.4681249100590015</v>
      </c>
      <c r="X37" s="19">
        <f t="shared" si="3"/>
        <v>2.4632056257925679</v>
      </c>
      <c r="Z37" s="4" t="s">
        <v>31</v>
      </c>
      <c r="AA37" s="10">
        <f t="shared" si="4"/>
        <v>1775</v>
      </c>
      <c r="AB37" s="10">
        <f t="shared" si="4"/>
        <v>2346</v>
      </c>
      <c r="AC37" s="13">
        <f>SUM(AA37:AB37)</f>
        <v>4121</v>
      </c>
    </row>
    <row r="38" spans="1:29" ht="15" customHeight="1" x14ac:dyDescent="0.15">
      <c r="A38" s="7">
        <v>29</v>
      </c>
      <c r="B38" s="10">
        <v>105</v>
      </c>
      <c r="C38" s="10">
        <v>78</v>
      </c>
      <c r="D38" s="10">
        <v>183</v>
      </c>
      <c r="E38" s="3"/>
      <c r="F38" s="7">
        <v>59</v>
      </c>
      <c r="G38" s="10">
        <v>279</v>
      </c>
      <c r="H38" s="10">
        <v>267</v>
      </c>
      <c r="I38" s="10">
        <v>546</v>
      </c>
      <c r="J38" s="3"/>
      <c r="K38" s="7">
        <v>89</v>
      </c>
      <c r="L38" s="10">
        <v>51</v>
      </c>
      <c r="M38" s="10">
        <v>117</v>
      </c>
      <c r="N38" s="10">
        <v>168</v>
      </c>
      <c r="O38" s="3"/>
      <c r="P38" s="7">
        <v>119</v>
      </c>
      <c r="Q38" s="10">
        <v>0</v>
      </c>
      <c r="R38" s="10">
        <v>0</v>
      </c>
      <c r="S38" s="14">
        <v>0</v>
      </c>
      <c r="T38">
        <v>0</v>
      </c>
      <c r="U38" s="4" t="s">
        <v>18</v>
      </c>
      <c r="V38" s="19">
        <f t="shared" si="1"/>
        <v>0.30515463917525776</v>
      </c>
      <c r="W38" s="19">
        <f t="shared" si="2"/>
        <v>0.92819110663404802</v>
      </c>
      <c r="X38" s="19">
        <f t="shared" si="3"/>
        <v>0.63789724474503318</v>
      </c>
      <c r="Z38" s="4" t="s">
        <v>7</v>
      </c>
      <c r="AA38" s="10">
        <f t="shared" si="4"/>
        <v>2267</v>
      </c>
      <c r="AB38" s="10">
        <f t="shared" si="4"/>
        <v>3804</v>
      </c>
      <c r="AC38" s="13">
        <f>SUM(AA38:AB38)</f>
        <v>6071</v>
      </c>
    </row>
    <row r="39" spans="1:29" ht="15" customHeight="1" x14ac:dyDescent="0.15">
      <c r="A39" s="7"/>
      <c r="B39" s="11">
        <v>487</v>
      </c>
      <c r="C39" s="32">
        <v>467</v>
      </c>
      <c r="D39" s="11">
        <v>954</v>
      </c>
      <c r="E39" s="3"/>
      <c r="F39" s="7"/>
      <c r="G39" s="11">
        <v>1184</v>
      </c>
      <c r="H39" s="11">
        <v>1030</v>
      </c>
      <c r="I39" s="11">
        <v>2214</v>
      </c>
      <c r="J39" s="3"/>
      <c r="K39" s="7"/>
      <c r="L39" s="11">
        <v>348</v>
      </c>
      <c r="M39" s="11">
        <v>756</v>
      </c>
      <c r="N39" s="11">
        <v>1104</v>
      </c>
      <c r="O39" s="3"/>
      <c r="P39" s="7"/>
      <c r="Q39" s="16">
        <v>0</v>
      </c>
      <c r="R39" s="16">
        <v>0</v>
      </c>
      <c r="S39" s="16">
        <v>0</v>
      </c>
      <c r="T39">
        <v>0</v>
      </c>
      <c r="U39" s="4" t="s">
        <v>19</v>
      </c>
      <c r="V39" s="19">
        <f t="shared" si="1"/>
        <v>2.4742268041237116E-2</v>
      </c>
      <c r="W39" s="19">
        <f t="shared" si="2"/>
        <v>0.12231975823859549</v>
      </c>
      <c r="X39" s="19">
        <f t="shared" si="3"/>
        <v>7.6855089728317255E-2</v>
      </c>
      <c r="Z39" s="9" t="s">
        <v>24</v>
      </c>
      <c r="AA39" s="11">
        <f>SUM(AA35:AA38)</f>
        <v>12125</v>
      </c>
      <c r="AB39" s="11">
        <f>SUM(AB35:AB38)</f>
        <v>13898</v>
      </c>
      <c r="AC39" s="11">
        <f>SUM(AC35:AC38)</f>
        <v>26023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76</v>
      </c>
      <c r="C4" s="10">
        <v>83</v>
      </c>
      <c r="D4" s="10">
        <v>159</v>
      </c>
      <c r="E4" s="3"/>
      <c r="F4" s="7">
        <v>30</v>
      </c>
      <c r="G4" s="10">
        <v>124</v>
      </c>
      <c r="H4" s="10">
        <v>102</v>
      </c>
      <c r="I4" s="10">
        <v>226</v>
      </c>
      <c r="J4" s="3"/>
      <c r="K4" s="7">
        <v>60</v>
      </c>
      <c r="L4" s="10">
        <v>284</v>
      </c>
      <c r="M4" s="10">
        <v>249</v>
      </c>
      <c r="N4" s="10">
        <v>533</v>
      </c>
      <c r="O4" s="3"/>
      <c r="P4" s="7">
        <v>90</v>
      </c>
      <c r="Q4" s="10">
        <v>35</v>
      </c>
      <c r="R4" s="10">
        <v>92</v>
      </c>
      <c r="S4" s="10">
        <v>127</v>
      </c>
      <c r="U4" s="4" t="s">
        <v>4</v>
      </c>
      <c r="V4" s="15">
        <f>SUM(B9,B15,B21)</f>
        <v>1338</v>
      </c>
      <c r="W4" s="15">
        <f>SUM(C9,C15,C21)</f>
        <v>1234</v>
      </c>
      <c r="X4" s="15">
        <f>SUM(V4:W4)</f>
        <v>2572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80</v>
      </c>
      <c r="C5" s="10">
        <v>73</v>
      </c>
      <c r="D5" s="10">
        <v>153</v>
      </c>
      <c r="E5" s="3"/>
      <c r="F5" s="7">
        <v>31</v>
      </c>
      <c r="G5" s="10">
        <v>109</v>
      </c>
      <c r="H5" s="10">
        <v>87</v>
      </c>
      <c r="I5" s="10">
        <v>196</v>
      </c>
      <c r="J5" s="3"/>
      <c r="K5" s="7">
        <v>61</v>
      </c>
      <c r="L5" s="10">
        <v>204</v>
      </c>
      <c r="M5" s="10">
        <v>195</v>
      </c>
      <c r="N5" s="10">
        <v>399</v>
      </c>
      <c r="O5" s="3"/>
      <c r="P5" s="7">
        <v>91</v>
      </c>
      <c r="Q5" s="10">
        <v>29</v>
      </c>
      <c r="R5" s="10">
        <v>82</v>
      </c>
      <c r="S5" s="10">
        <v>111</v>
      </c>
      <c r="U5" s="4" t="s">
        <v>5</v>
      </c>
      <c r="V5" s="15">
        <f>SUM(B27,B33,B39,G9,G15,G21,G27,G33,G39,L9)</f>
        <v>6924</v>
      </c>
      <c r="W5" s="15">
        <f>SUM(C27,C33,C39,H9,H15,H21,H27,H33,H39,M9)</f>
        <v>6733</v>
      </c>
      <c r="X5" s="15">
        <f>SUM(V5:W5)</f>
        <v>13657</v>
      </c>
      <c r="Y5" s="2"/>
      <c r="Z5" s="4" t="s">
        <v>25</v>
      </c>
      <c r="AA5" s="10">
        <v>800</v>
      </c>
      <c r="AB5" s="10">
        <v>684</v>
      </c>
      <c r="AC5" s="10">
        <f>SUM(AA5:AB5)</f>
        <v>1484</v>
      </c>
    </row>
    <row r="6" spans="1:29" ht="15" customHeight="1" x14ac:dyDescent="0.15">
      <c r="A6" s="7">
        <v>2</v>
      </c>
      <c r="B6" s="10">
        <v>76</v>
      </c>
      <c r="C6" s="10">
        <v>72</v>
      </c>
      <c r="D6" s="10">
        <v>148</v>
      </c>
      <c r="E6" s="3"/>
      <c r="F6" s="7">
        <v>32</v>
      </c>
      <c r="G6" s="10">
        <v>118</v>
      </c>
      <c r="H6" s="10">
        <v>97</v>
      </c>
      <c r="I6" s="10">
        <v>215</v>
      </c>
      <c r="J6" s="3"/>
      <c r="K6" s="7">
        <v>62</v>
      </c>
      <c r="L6" s="10">
        <v>88</v>
      </c>
      <c r="M6" s="10">
        <v>108</v>
      </c>
      <c r="N6" s="10">
        <v>196</v>
      </c>
      <c r="O6" s="3"/>
      <c r="P6" s="7">
        <v>92</v>
      </c>
      <c r="Q6" s="10">
        <v>24</v>
      </c>
      <c r="R6" s="10">
        <v>68</v>
      </c>
      <c r="S6" s="10">
        <v>92</v>
      </c>
      <c r="U6" s="8" t="s">
        <v>6</v>
      </c>
      <c r="V6" s="15">
        <f>SUM(L15,L21)</f>
        <v>1836</v>
      </c>
      <c r="W6" s="15">
        <f>SUM(M15,M21)</f>
        <v>2426</v>
      </c>
      <c r="X6" s="15">
        <f>SUM(V6:W6)</f>
        <v>4262</v>
      </c>
      <c r="Z6" s="26" t="s">
        <v>26</v>
      </c>
      <c r="AA6" s="10">
        <v>4007</v>
      </c>
      <c r="AB6" s="10">
        <v>3998</v>
      </c>
      <c r="AC6" s="10">
        <f>SUM(AA6:AB6)</f>
        <v>8005</v>
      </c>
    </row>
    <row r="7" spans="1:29" ht="15" customHeight="1" x14ac:dyDescent="0.15">
      <c r="A7" s="7">
        <v>3</v>
      </c>
      <c r="B7" s="10">
        <v>75</v>
      </c>
      <c r="C7" s="10">
        <v>60</v>
      </c>
      <c r="D7" s="10">
        <v>135</v>
      </c>
      <c r="E7" s="3"/>
      <c r="F7" s="7">
        <v>33</v>
      </c>
      <c r="G7" s="10">
        <v>117</v>
      </c>
      <c r="H7" s="10">
        <v>101</v>
      </c>
      <c r="I7" s="10">
        <v>218</v>
      </c>
      <c r="J7" s="3"/>
      <c r="K7" s="7">
        <v>63</v>
      </c>
      <c r="L7" s="10">
        <v>133</v>
      </c>
      <c r="M7" s="10">
        <v>170</v>
      </c>
      <c r="N7" s="10">
        <v>303</v>
      </c>
      <c r="O7" s="3"/>
      <c r="P7" s="7">
        <v>93</v>
      </c>
      <c r="Q7" s="10">
        <v>10</v>
      </c>
      <c r="R7" s="10">
        <v>63</v>
      </c>
      <c r="S7" s="10">
        <v>73</v>
      </c>
      <c r="U7" s="4" t="s">
        <v>7</v>
      </c>
      <c r="V7" s="15">
        <f>SUM(L27,L33,L39,Q9,Q15,Q21,Q27,Q33,Q39)</f>
        <v>2238</v>
      </c>
      <c r="W7" s="15">
        <f>SUM(M27,M33,M39,R9,R15,R21,R27,R33,R39)</f>
        <v>3722</v>
      </c>
      <c r="X7" s="15">
        <f>SUM(V7:W7)</f>
        <v>5960</v>
      </c>
      <c r="Z7" s="4" t="s">
        <v>32</v>
      </c>
      <c r="AA7" s="10">
        <v>1132</v>
      </c>
      <c r="AB7" s="10">
        <v>1526</v>
      </c>
      <c r="AC7" s="10">
        <f>SUM(AA7:AB7)</f>
        <v>2658</v>
      </c>
    </row>
    <row r="8" spans="1:29" ht="15" customHeight="1" x14ac:dyDescent="0.15">
      <c r="A8" s="7">
        <v>4</v>
      </c>
      <c r="B8" s="10">
        <v>83</v>
      </c>
      <c r="C8" s="10">
        <v>76</v>
      </c>
      <c r="D8" s="10">
        <v>159</v>
      </c>
      <c r="E8" s="3"/>
      <c r="F8" s="7">
        <v>34</v>
      </c>
      <c r="G8" s="10">
        <v>108</v>
      </c>
      <c r="H8" s="10">
        <v>108</v>
      </c>
      <c r="I8" s="10">
        <v>216</v>
      </c>
      <c r="J8" s="3"/>
      <c r="K8" s="7">
        <v>64</v>
      </c>
      <c r="L8" s="10">
        <v>158</v>
      </c>
      <c r="M8" s="10">
        <v>213</v>
      </c>
      <c r="N8" s="10">
        <v>371</v>
      </c>
      <c r="O8" s="3"/>
      <c r="P8" s="7">
        <v>94</v>
      </c>
      <c r="Q8" s="10">
        <v>19</v>
      </c>
      <c r="R8" s="10">
        <v>48</v>
      </c>
      <c r="S8" s="10">
        <v>67</v>
      </c>
      <c r="U8" s="17" t="s">
        <v>3</v>
      </c>
      <c r="V8" s="12">
        <f>SUM(V4:V7)</f>
        <v>12336</v>
      </c>
      <c r="W8" s="12">
        <f>SUM(W4:W7)</f>
        <v>14115</v>
      </c>
      <c r="X8" s="12">
        <f>SUM(X4:X7)</f>
        <v>26451</v>
      </c>
      <c r="Z8" s="4" t="s">
        <v>7</v>
      </c>
      <c r="AA8" s="10">
        <v>1325</v>
      </c>
      <c r="AB8" s="10">
        <v>2262</v>
      </c>
      <c r="AC8" s="10">
        <f>SUM(AA8:AB8)</f>
        <v>3587</v>
      </c>
    </row>
    <row r="9" spans="1:29" ht="15" customHeight="1" x14ac:dyDescent="0.15">
      <c r="A9" s="7"/>
      <c r="B9" s="11">
        <v>390</v>
      </c>
      <c r="C9" s="11">
        <v>364</v>
      </c>
      <c r="D9" s="11">
        <v>754</v>
      </c>
      <c r="E9" s="3"/>
      <c r="F9" s="7"/>
      <c r="G9" s="11">
        <v>576</v>
      </c>
      <c r="H9" s="11">
        <v>495</v>
      </c>
      <c r="I9" s="11">
        <v>1071</v>
      </c>
      <c r="J9" s="3"/>
      <c r="K9" s="7"/>
      <c r="L9" s="12">
        <v>867</v>
      </c>
      <c r="M9" s="12">
        <v>935</v>
      </c>
      <c r="N9" s="12">
        <v>1802</v>
      </c>
      <c r="O9" s="3"/>
      <c r="P9" s="7"/>
      <c r="Q9" s="11">
        <v>117</v>
      </c>
      <c r="R9" s="11">
        <v>353</v>
      </c>
      <c r="S9" s="11">
        <v>470</v>
      </c>
      <c r="U9" s="4" t="s">
        <v>8</v>
      </c>
      <c r="V9" s="15">
        <f>SUM(G21,G27,G33,G39,L9)</f>
        <v>4216</v>
      </c>
      <c r="W9" s="15">
        <f>SUM(H21,H27,H33,H39,M9)</f>
        <v>4170</v>
      </c>
      <c r="X9" s="18">
        <f t="shared" ref="X9:X20" si="0">SUM(V9:W9)</f>
        <v>8386</v>
      </c>
      <c r="Z9" s="9" t="s">
        <v>24</v>
      </c>
      <c r="AA9" s="11">
        <f>SUM(AA5:AA8)</f>
        <v>7264</v>
      </c>
      <c r="AB9" s="11">
        <f>SUM(AB5:AB8)</f>
        <v>8470</v>
      </c>
      <c r="AC9" s="11">
        <f>SUM(AC5:AC8)</f>
        <v>15734</v>
      </c>
    </row>
    <row r="10" spans="1:29" ht="15" customHeight="1" x14ac:dyDescent="0.15">
      <c r="A10" s="7">
        <v>5</v>
      </c>
      <c r="B10" s="10">
        <v>75</v>
      </c>
      <c r="C10" s="10">
        <v>80</v>
      </c>
      <c r="D10" s="10">
        <v>155</v>
      </c>
      <c r="E10" s="3"/>
      <c r="F10" s="7">
        <v>35</v>
      </c>
      <c r="G10" s="10">
        <v>94</v>
      </c>
      <c r="H10" s="10">
        <v>91</v>
      </c>
      <c r="I10" s="10">
        <v>185</v>
      </c>
      <c r="J10" s="3"/>
      <c r="K10" s="7">
        <v>65</v>
      </c>
      <c r="L10" s="10">
        <v>166</v>
      </c>
      <c r="M10" s="10">
        <v>190</v>
      </c>
      <c r="N10" s="10">
        <v>356</v>
      </c>
      <c r="O10" s="3"/>
      <c r="P10" s="7">
        <v>95</v>
      </c>
      <c r="Q10" s="10">
        <v>14</v>
      </c>
      <c r="R10" s="10">
        <v>40</v>
      </c>
      <c r="S10" s="10">
        <v>54</v>
      </c>
      <c r="U10" s="4" t="s">
        <v>9</v>
      </c>
      <c r="V10" s="15">
        <f>SUM(G21,G27,G33,G39,L9,L15,L21,L27,L33,L39,Q9,Q15,Q21,Q27,Q33,Q39)</f>
        <v>8290</v>
      </c>
      <c r="W10" s="15">
        <f>SUM(H21,H27,H33,H39,M9,M15,M21,M27,M33,M39,R9,R15,R21,R27,R33,R39)</f>
        <v>10318</v>
      </c>
      <c r="X10" s="18">
        <f t="shared" si="0"/>
        <v>18608</v>
      </c>
      <c r="Z10" s="6" t="s">
        <v>28</v>
      </c>
    </row>
    <row r="11" spans="1:29" ht="15" customHeight="1" x14ac:dyDescent="0.15">
      <c r="A11" s="7">
        <v>6</v>
      </c>
      <c r="B11" s="10">
        <v>73</v>
      </c>
      <c r="C11" s="10">
        <v>79</v>
      </c>
      <c r="D11" s="10">
        <v>152</v>
      </c>
      <c r="E11" s="3"/>
      <c r="F11" s="7">
        <v>36</v>
      </c>
      <c r="G11" s="10">
        <v>110</v>
      </c>
      <c r="H11" s="10">
        <v>102</v>
      </c>
      <c r="I11" s="10">
        <v>212</v>
      </c>
      <c r="J11" s="3"/>
      <c r="K11" s="7">
        <v>66</v>
      </c>
      <c r="L11" s="10">
        <v>169</v>
      </c>
      <c r="M11" s="10">
        <v>245</v>
      </c>
      <c r="N11" s="10">
        <v>414</v>
      </c>
      <c r="O11" s="3"/>
      <c r="P11" s="7">
        <v>96</v>
      </c>
      <c r="Q11" s="10">
        <v>5</v>
      </c>
      <c r="R11" s="10">
        <v>22</v>
      </c>
      <c r="S11" s="10">
        <v>27</v>
      </c>
      <c r="U11" s="4" t="s">
        <v>10</v>
      </c>
      <c r="V11" s="15">
        <f>SUM(,G33,G39,L9,L15,L21,L27,L33,L39,Q9,Q15,Q21,Q27,Q33,Q39)</f>
        <v>7087</v>
      </c>
      <c r="W11" s="15">
        <f>SUM(,H33,H39,M9,M15,M21,M27,M33,M39,R9,R15,R21,R27,R33,R39)</f>
        <v>9046</v>
      </c>
      <c r="X11" s="18">
        <f t="shared" si="0"/>
        <v>16133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84</v>
      </c>
      <c r="C12" s="10">
        <v>97</v>
      </c>
      <c r="D12" s="10">
        <v>181</v>
      </c>
      <c r="E12" s="3"/>
      <c r="F12" s="7">
        <v>37</v>
      </c>
      <c r="G12" s="10">
        <v>100</v>
      </c>
      <c r="H12" s="10">
        <v>90</v>
      </c>
      <c r="I12" s="10">
        <v>190</v>
      </c>
      <c r="J12" s="3"/>
      <c r="K12" s="7">
        <v>67</v>
      </c>
      <c r="L12" s="10">
        <v>174</v>
      </c>
      <c r="M12" s="10">
        <v>224</v>
      </c>
      <c r="N12" s="10">
        <v>398</v>
      </c>
      <c r="O12" s="3"/>
      <c r="P12" s="7">
        <v>97</v>
      </c>
      <c r="Q12" s="10">
        <v>6</v>
      </c>
      <c r="R12" s="10">
        <v>16</v>
      </c>
      <c r="S12" s="10">
        <v>22</v>
      </c>
      <c r="U12" s="4" t="s">
        <v>11</v>
      </c>
      <c r="V12" s="15">
        <f>SUM(L9,L15,L21,L27,L33,L39,Q9,Q15,Q21,Q27,Q33,Q39)</f>
        <v>4941</v>
      </c>
      <c r="W12" s="15">
        <f>SUM(M9,M15,M21,M27,M33,M39,R9,R15,R21,R27,R33,R39)</f>
        <v>7083</v>
      </c>
      <c r="X12" s="18">
        <f t="shared" si="0"/>
        <v>12024</v>
      </c>
      <c r="Z12" s="4" t="s">
        <v>25</v>
      </c>
      <c r="AA12" s="10">
        <v>154</v>
      </c>
      <c r="AB12" s="10">
        <v>185</v>
      </c>
      <c r="AC12" s="10">
        <f>SUM(AA12:AB12)</f>
        <v>339</v>
      </c>
    </row>
    <row r="13" spans="1:29" ht="15" customHeight="1" x14ac:dyDescent="0.15">
      <c r="A13" s="7">
        <v>8</v>
      </c>
      <c r="B13" s="10">
        <v>92</v>
      </c>
      <c r="C13" s="10">
        <v>92</v>
      </c>
      <c r="D13" s="10">
        <v>184</v>
      </c>
      <c r="E13" s="3"/>
      <c r="F13" s="7">
        <v>38</v>
      </c>
      <c r="G13" s="10">
        <v>94</v>
      </c>
      <c r="H13" s="10">
        <v>100</v>
      </c>
      <c r="I13" s="10">
        <v>194</v>
      </c>
      <c r="J13" s="3"/>
      <c r="K13" s="7">
        <v>68</v>
      </c>
      <c r="L13" s="10">
        <v>163</v>
      </c>
      <c r="M13" s="10">
        <v>233</v>
      </c>
      <c r="N13" s="10">
        <v>396</v>
      </c>
      <c r="O13" s="3"/>
      <c r="P13" s="7">
        <v>98</v>
      </c>
      <c r="Q13" s="10">
        <v>5</v>
      </c>
      <c r="R13" s="10">
        <v>13</v>
      </c>
      <c r="S13" s="10">
        <v>18</v>
      </c>
      <c r="U13" s="9" t="s">
        <v>12</v>
      </c>
      <c r="V13" s="12">
        <f>SUM(L15,L21,L27,L33,L39,Q9,Q15,Q21,Q27,Q33,Q39)</f>
        <v>4074</v>
      </c>
      <c r="W13" s="12">
        <f>SUM(M15,M21,M27,M33,M39,R9,R15,R21,R27,R33,R39)</f>
        <v>6148</v>
      </c>
      <c r="X13" s="12">
        <f t="shared" si="0"/>
        <v>10222</v>
      </c>
      <c r="Z13" s="26" t="s">
        <v>26</v>
      </c>
      <c r="AA13" s="10">
        <v>907</v>
      </c>
      <c r="AB13" s="10">
        <v>892</v>
      </c>
      <c r="AC13" s="10">
        <f>SUM(AA13:AB13)</f>
        <v>1799</v>
      </c>
    </row>
    <row r="14" spans="1:29" ht="15" customHeight="1" x14ac:dyDescent="0.15">
      <c r="A14" s="7">
        <v>9</v>
      </c>
      <c r="B14" s="10">
        <v>78</v>
      </c>
      <c r="C14" s="10">
        <v>69</v>
      </c>
      <c r="D14" s="10">
        <v>147</v>
      </c>
      <c r="E14" s="3"/>
      <c r="F14" s="7">
        <v>39</v>
      </c>
      <c r="G14" s="10">
        <v>92</v>
      </c>
      <c r="H14" s="10">
        <v>103</v>
      </c>
      <c r="I14" s="10">
        <v>195</v>
      </c>
      <c r="J14" s="3"/>
      <c r="K14" s="7">
        <v>69</v>
      </c>
      <c r="L14" s="10">
        <v>143</v>
      </c>
      <c r="M14" s="10">
        <v>212</v>
      </c>
      <c r="N14" s="10">
        <v>355</v>
      </c>
      <c r="O14" s="3"/>
      <c r="P14" s="7">
        <v>99</v>
      </c>
      <c r="Q14" s="10">
        <v>2</v>
      </c>
      <c r="R14" s="10">
        <v>13</v>
      </c>
      <c r="S14" s="10">
        <v>15</v>
      </c>
      <c r="U14" s="4" t="s">
        <v>13</v>
      </c>
      <c r="V14" s="15">
        <f>SUM(L21,L27,L33,L39,Q9,Q15,Q21,Q27,Q33,Q39)</f>
        <v>3259</v>
      </c>
      <c r="W14" s="15">
        <f>SUM(M21,M27,M33,M39,R9,R15,R21,R27,R33,R39)</f>
        <v>5044</v>
      </c>
      <c r="X14" s="18">
        <f t="shared" si="0"/>
        <v>8303</v>
      </c>
      <c r="Z14" s="4" t="s">
        <v>31</v>
      </c>
      <c r="AA14" s="10">
        <v>229</v>
      </c>
      <c r="AB14" s="10">
        <v>296</v>
      </c>
      <c r="AC14" s="10">
        <f>SUM(AA14:AB14)</f>
        <v>525</v>
      </c>
    </row>
    <row r="15" spans="1:29" ht="15" customHeight="1" x14ac:dyDescent="0.15">
      <c r="A15" s="7"/>
      <c r="B15" s="11">
        <v>402</v>
      </c>
      <c r="C15" s="11">
        <v>417</v>
      </c>
      <c r="D15" s="11">
        <v>819</v>
      </c>
      <c r="E15" s="3"/>
      <c r="F15" s="7"/>
      <c r="G15" s="11">
        <v>490</v>
      </c>
      <c r="H15" s="11">
        <v>486</v>
      </c>
      <c r="I15" s="11">
        <v>976</v>
      </c>
      <c r="J15" s="3"/>
      <c r="K15" s="7"/>
      <c r="L15" s="11">
        <v>815</v>
      </c>
      <c r="M15" s="11">
        <v>1104</v>
      </c>
      <c r="N15" s="11">
        <v>1919</v>
      </c>
      <c r="O15" s="3"/>
      <c r="P15" s="7"/>
      <c r="Q15" s="11">
        <v>32</v>
      </c>
      <c r="R15" s="11">
        <v>104</v>
      </c>
      <c r="S15" s="11">
        <v>136</v>
      </c>
      <c r="U15" s="4" t="s">
        <v>14</v>
      </c>
      <c r="V15" s="15">
        <f>SUM(L27,L33,L39,Q9,Q15,Q21,Q27,Q33,Q39)</f>
        <v>2238</v>
      </c>
      <c r="W15" s="15">
        <f>SUM(M27,M33,M39,R9,R15,R21,R27,R33,R39)</f>
        <v>3722</v>
      </c>
      <c r="X15" s="18">
        <f t="shared" si="0"/>
        <v>5960</v>
      </c>
      <c r="Z15" s="4" t="s">
        <v>7</v>
      </c>
      <c r="AA15" s="10">
        <v>274</v>
      </c>
      <c r="AB15" s="10">
        <v>436</v>
      </c>
      <c r="AC15" s="10">
        <f>SUM(AA15:AB15)</f>
        <v>710</v>
      </c>
    </row>
    <row r="16" spans="1:29" ht="15" customHeight="1" x14ac:dyDescent="0.15">
      <c r="A16" s="7">
        <v>10</v>
      </c>
      <c r="B16" s="10">
        <v>90</v>
      </c>
      <c r="C16" s="10">
        <v>86</v>
      </c>
      <c r="D16" s="10">
        <v>176</v>
      </c>
      <c r="E16" s="3"/>
      <c r="F16" s="7">
        <v>40</v>
      </c>
      <c r="G16" s="10">
        <v>95</v>
      </c>
      <c r="H16" s="10">
        <v>125</v>
      </c>
      <c r="I16" s="10">
        <v>220</v>
      </c>
      <c r="J16" s="3"/>
      <c r="K16" s="7">
        <v>70</v>
      </c>
      <c r="L16" s="10">
        <v>223</v>
      </c>
      <c r="M16" s="10">
        <v>233</v>
      </c>
      <c r="N16" s="10">
        <v>456</v>
      </c>
      <c r="O16" s="3"/>
      <c r="P16" s="7">
        <v>100</v>
      </c>
      <c r="Q16" s="10">
        <v>0</v>
      </c>
      <c r="R16" s="10">
        <v>5</v>
      </c>
      <c r="S16" s="10">
        <v>5</v>
      </c>
      <c r="U16" s="4" t="s">
        <v>15</v>
      </c>
      <c r="V16" s="15">
        <f>SUM(L33,L39,Q9,Q15,Q21,Q27,Q33,Q39)</f>
        <v>1190</v>
      </c>
      <c r="W16" s="15">
        <f>SUM(M33,M39,R9,R15,R21,R27,R33,R39)</f>
        <v>2338</v>
      </c>
      <c r="X16" s="18">
        <f t="shared" si="0"/>
        <v>3528</v>
      </c>
      <c r="Z16" s="9" t="s">
        <v>24</v>
      </c>
      <c r="AA16" s="11">
        <f>SUM(AA12:AA15)</f>
        <v>1564</v>
      </c>
      <c r="AB16" s="11">
        <f>SUM(AB12:AB15)</f>
        <v>1809</v>
      </c>
      <c r="AC16" s="11">
        <f>SUM(AC12:AC15)</f>
        <v>3373</v>
      </c>
    </row>
    <row r="17" spans="1:29" ht="15" customHeight="1" x14ac:dyDescent="0.15">
      <c r="A17" s="7">
        <v>11</v>
      </c>
      <c r="B17" s="10">
        <v>93</v>
      </c>
      <c r="C17" s="10">
        <v>94</v>
      </c>
      <c r="D17" s="10">
        <v>187</v>
      </c>
      <c r="E17" s="3"/>
      <c r="F17" s="7">
        <v>41</v>
      </c>
      <c r="G17" s="10">
        <v>89</v>
      </c>
      <c r="H17" s="10">
        <v>102</v>
      </c>
      <c r="I17" s="10">
        <v>191</v>
      </c>
      <c r="J17" s="3"/>
      <c r="K17" s="7">
        <v>71</v>
      </c>
      <c r="L17" s="10">
        <v>197</v>
      </c>
      <c r="M17" s="10">
        <v>267</v>
      </c>
      <c r="N17" s="10">
        <v>464</v>
      </c>
      <c r="O17" s="3"/>
      <c r="P17" s="7">
        <v>101</v>
      </c>
      <c r="Q17" s="10">
        <v>1</v>
      </c>
      <c r="R17" s="10">
        <v>5</v>
      </c>
      <c r="S17" s="10">
        <v>6</v>
      </c>
      <c r="U17" s="4" t="s">
        <v>16</v>
      </c>
      <c r="V17" s="15">
        <f>SUM(L39,Q9,Q15,Q21,Q27,Q33,Q39)</f>
        <v>493</v>
      </c>
      <c r="W17" s="15">
        <f>SUM(M39,R9,R15,R21,R27,R33,R39)</f>
        <v>1182</v>
      </c>
      <c r="X17" s="18">
        <f t="shared" si="0"/>
        <v>1675</v>
      </c>
      <c r="Z17" s="6" t="s">
        <v>29</v>
      </c>
    </row>
    <row r="18" spans="1:29" ht="15" customHeight="1" x14ac:dyDescent="0.15">
      <c r="A18" s="7">
        <v>12</v>
      </c>
      <c r="B18" s="10">
        <v>95</v>
      </c>
      <c r="C18" s="10">
        <v>85</v>
      </c>
      <c r="D18" s="10">
        <v>180</v>
      </c>
      <c r="E18" s="3"/>
      <c r="F18" s="7">
        <v>42</v>
      </c>
      <c r="G18" s="10">
        <v>94</v>
      </c>
      <c r="H18" s="10">
        <v>77</v>
      </c>
      <c r="I18" s="10">
        <v>171</v>
      </c>
      <c r="J18" s="3"/>
      <c r="K18" s="7">
        <v>72</v>
      </c>
      <c r="L18" s="10">
        <v>202</v>
      </c>
      <c r="M18" s="10">
        <v>259</v>
      </c>
      <c r="N18" s="13">
        <v>461</v>
      </c>
      <c r="O18" s="3"/>
      <c r="P18" s="7">
        <v>102</v>
      </c>
      <c r="Q18" s="10">
        <v>0</v>
      </c>
      <c r="R18" s="10">
        <v>0</v>
      </c>
      <c r="S18" s="10">
        <v>0</v>
      </c>
      <c r="U18" s="4" t="s">
        <v>17</v>
      </c>
      <c r="V18" s="15">
        <f>SUM(Q9,Q15,Q21,Q27,Q33,Q39)</f>
        <v>150</v>
      </c>
      <c r="W18" s="15">
        <f>SUM(R9,R15,R21,R27,R33,R39)</f>
        <v>473</v>
      </c>
      <c r="X18" s="18">
        <f t="shared" si="0"/>
        <v>623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120</v>
      </c>
      <c r="C19" s="10">
        <v>102</v>
      </c>
      <c r="D19" s="10">
        <v>222</v>
      </c>
      <c r="E19" s="3"/>
      <c r="F19" s="7">
        <v>43</v>
      </c>
      <c r="G19" s="10">
        <v>97</v>
      </c>
      <c r="H19" s="10">
        <v>121</v>
      </c>
      <c r="I19" s="10">
        <v>218</v>
      </c>
      <c r="J19" s="3"/>
      <c r="K19" s="7">
        <v>73</v>
      </c>
      <c r="L19" s="10">
        <v>190</v>
      </c>
      <c r="M19" s="10">
        <v>272</v>
      </c>
      <c r="N19" s="10">
        <v>462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33</v>
      </c>
      <c r="W19" s="15">
        <f>SUM(R15,R21,R27,R33,R39)</f>
        <v>120</v>
      </c>
      <c r="X19" s="18">
        <f t="shared" si="0"/>
        <v>153</v>
      </c>
      <c r="Z19" s="4" t="s">
        <v>25</v>
      </c>
      <c r="AA19" s="30">
        <v>248</v>
      </c>
      <c r="AB19" s="10">
        <v>252</v>
      </c>
      <c r="AC19" s="10">
        <f>SUM(AA19:AB19)</f>
        <v>500</v>
      </c>
    </row>
    <row r="20" spans="1:29" ht="15" customHeight="1" x14ac:dyDescent="0.15">
      <c r="A20" s="7">
        <v>14</v>
      </c>
      <c r="B20" s="10">
        <v>148</v>
      </c>
      <c r="C20" s="10">
        <v>86</v>
      </c>
      <c r="D20" s="10">
        <v>234</v>
      </c>
      <c r="E20" s="3"/>
      <c r="F20" s="7">
        <v>44</v>
      </c>
      <c r="G20" s="10">
        <v>105</v>
      </c>
      <c r="H20" s="10">
        <v>125</v>
      </c>
      <c r="I20" s="10">
        <v>230</v>
      </c>
      <c r="J20" s="3"/>
      <c r="K20" s="7">
        <v>74</v>
      </c>
      <c r="L20" s="10">
        <v>209</v>
      </c>
      <c r="M20" s="10">
        <v>291</v>
      </c>
      <c r="N20" s="10">
        <v>500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1</v>
      </c>
      <c r="W20" s="15">
        <f>SUM(R21,R27,R33,R39)</f>
        <v>16</v>
      </c>
      <c r="X20" s="18">
        <f t="shared" si="0"/>
        <v>17</v>
      </c>
      <c r="Z20" s="26" t="s">
        <v>26</v>
      </c>
      <c r="AA20" s="30">
        <v>1282</v>
      </c>
      <c r="AB20" s="10">
        <v>1184</v>
      </c>
      <c r="AC20" s="10">
        <f>SUM(AA20:AB20)</f>
        <v>2466</v>
      </c>
    </row>
    <row r="21" spans="1:29" ht="15" customHeight="1" x14ac:dyDescent="0.15">
      <c r="A21" s="7"/>
      <c r="B21" s="11">
        <v>546</v>
      </c>
      <c r="C21" s="11">
        <v>453</v>
      </c>
      <c r="D21" s="11">
        <v>999</v>
      </c>
      <c r="E21" s="3"/>
      <c r="F21" s="7"/>
      <c r="G21" s="11">
        <v>480</v>
      </c>
      <c r="H21" s="11">
        <v>550</v>
      </c>
      <c r="I21" s="11">
        <v>1030</v>
      </c>
      <c r="J21" s="3"/>
      <c r="K21" s="7"/>
      <c r="L21" s="12">
        <v>1021</v>
      </c>
      <c r="M21" s="12">
        <v>1322</v>
      </c>
      <c r="N21" s="12">
        <v>2343</v>
      </c>
      <c r="O21" s="24"/>
      <c r="P21" s="7"/>
      <c r="Q21" s="11">
        <v>1</v>
      </c>
      <c r="R21" s="11">
        <v>15</v>
      </c>
      <c r="S21" s="11">
        <v>16</v>
      </c>
      <c r="Z21" s="4" t="s">
        <v>31</v>
      </c>
      <c r="AA21" s="30">
        <v>303</v>
      </c>
      <c r="AB21" s="10">
        <v>373</v>
      </c>
      <c r="AC21" s="10">
        <f>SUM(AA21:AB21)</f>
        <v>676</v>
      </c>
    </row>
    <row r="22" spans="1:29" ht="15" customHeight="1" x14ac:dyDescent="0.15">
      <c r="A22" s="7">
        <v>15</v>
      </c>
      <c r="B22" s="10">
        <v>104</v>
      </c>
      <c r="C22" s="10">
        <v>110</v>
      </c>
      <c r="D22" s="10">
        <v>214</v>
      </c>
      <c r="E22" s="3"/>
      <c r="F22" s="7">
        <v>45</v>
      </c>
      <c r="G22" s="10">
        <v>122</v>
      </c>
      <c r="H22" s="10">
        <v>116</v>
      </c>
      <c r="I22" s="10">
        <v>238</v>
      </c>
      <c r="J22" s="3"/>
      <c r="K22" s="7">
        <v>75</v>
      </c>
      <c r="L22" s="10">
        <v>243</v>
      </c>
      <c r="M22" s="10">
        <v>267</v>
      </c>
      <c r="N22" s="10">
        <v>510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30">
        <v>382</v>
      </c>
      <c r="AB22" s="10">
        <v>622</v>
      </c>
      <c r="AC22" s="10">
        <f>SUM(AA22:AB22)</f>
        <v>1004</v>
      </c>
    </row>
    <row r="23" spans="1:29" ht="15" customHeight="1" x14ac:dyDescent="0.15">
      <c r="A23" s="7">
        <v>16</v>
      </c>
      <c r="B23" s="10">
        <v>132</v>
      </c>
      <c r="C23" s="10">
        <v>111</v>
      </c>
      <c r="D23" s="10">
        <v>243</v>
      </c>
      <c r="E23" s="3"/>
      <c r="F23" s="7">
        <v>46</v>
      </c>
      <c r="G23" s="10">
        <v>132</v>
      </c>
      <c r="H23" s="10">
        <v>134</v>
      </c>
      <c r="I23" s="10">
        <v>266</v>
      </c>
      <c r="J23" s="3"/>
      <c r="K23" s="7">
        <v>76</v>
      </c>
      <c r="L23" s="10">
        <v>200</v>
      </c>
      <c r="M23" s="10">
        <v>288</v>
      </c>
      <c r="N23" s="10">
        <v>488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10.846303501945526</v>
      </c>
      <c r="W23" s="19">
        <f>W4/$W$8*100</f>
        <v>8.7424725469358844</v>
      </c>
      <c r="X23" s="19">
        <f>X4/$X$8*100</f>
        <v>9.7236399379985627</v>
      </c>
      <c r="Z23" s="9" t="s">
        <v>24</v>
      </c>
      <c r="AA23" s="11">
        <f>SUM(AA19:AA22)</f>
        <v>2215</v>
      </c>
      <c r="AB23" s="11">
        <f>SUM(AB19:AB22)</f>
        <v>2431</v>
      </c>
      <c r="AC23" s="11">
        <f>SUM(AC19:AC22)</f>
        <v>4646</v>
      </c>
    </row>
    <row r="24" spans="1:29" ht="15" customHeight="1" x14ac:dyDescent="0.15">
      <c r="A24" s="7">
        <v>17</v>
      </c>
      <c r="B24" s="10">
        <v>143</v>
      </c>
      <c r="C24" s="10">
        <v>111</v>
      </c>
      <c r="D24" s="10">
        <v>254</v>
      </c>
      <c r="E24" s="3"/>
      <c r="F24" s="7">
        <v>47</v>
      </c>
      <c r="G24" s="10">
        <v>138</v>
      </c>
      <c r="H24" s="10">
        <v>156</v>
      </c>
      <c r="I24" s="10">
        <v>294</v>
      </c>
      <c r="J24" s="3"/>
      <c r="K24" s="7">
        <v>77</v>
      </c>
      <c r="L24" s="10">
        <v>220</v>
      </c>
      <c r="M24" s="10">
        <v>314</v>
      </c>
      <c r="N24" s="10">
        <v>534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56.128404669260703</v>
      </c>
      <c r="W24" s="19">
        <f>W5/$W$8*100</f>
        <v>47.701027275947574</v>
      </c>
      <c r="X24" s="19">
        <f>X5/$X$8*100</f>
        <v>51.631318286643221</v>
      </c>
      <c r="Z24" s="6" t="s">
        <v>30</v>
      </c>
    </row>
    <row r="25" spans="1:29" ht="15" customHeight="1" x14ac:dyDescent="0.15">
      <c r="A25" s="7">
        <v>18</v>
      </c>
      <c r="B25" s="10">
        <v>114</v>
      </c>
      <c r="C25" s="10">
        <v>80</v>
      </c>
      <c r="D25" s="10">
        <v>194</v>
      </c>
      <c r="E25" s="3"/>
      <c r="F25" s="7">
        <v>48</v>
      </c>
      <c r="G25" s="10">
        <v>151</v>
      </c>
      <c r="H25" s="10">
        <v>148</v>
      </c>
      <c r="I25" s="10">
        <v>299</v>
      </c>
      <c r="J25" s="3"/>
      <c r="K25" s="7">
        <v>78</v>
      </c>
      <c r="L25" s="10">
        <v>191</v>
      </c>
      <c r="M25" s="10">
        <v>249</v>
      </c>
      <c r="N25" s="10">
        <v>440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14.883268482490273</v>
      </c>
      <c r="W25" s="19">
        <f>W6/$W$8*100</f>
        <v>17.18738930216082</v>
      </c>
      <c r="X25" s="19">
        <f>X6/$X$8*100</f>
        <v>16.112812370042722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106</v>
      </c>
      <c r="C26" s="10">
        <v>116</v>
      </c>
      <c r="D26" s="10">
        <v>222</v>
      </c>
      <c r="E26" s="3"/>
      <c r="F26" s="7">
        <v>49</v>
      </c>
      <c r="G26" s="10">
        <v>180</v>
      </c>
      <c r="H26" s="10">
        <v>168</v>
      </c>
      <c r="I26" s="10">
        <v>348</v>
      </c>
      <c r="J26" s="3"/>
      <c r="K26" s="7">
        <v>79</v>
      </c>
      <c r="L26" s="10">
        <v>194</v>
      </c>
      <c r="M26" s="10">
        <v>266</v>
      </c>
      <c r="N26" s="10">
        <v>460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18.1420233463035</v>
      </c>
      <c r="W26" s="19">
        <f>W7/$W$8*100</f>
        <v>26.369110874955719</v>
      </c>
      <c r="X26" s="19">
        <f>X7/$X$8*100</f>
        <v>22.532229405315491</v>
      </c>
      <c r="Z26" s="4" t="s">
        <v>25</v>
      </c>
      <c r="AA26" s="10">
        <v>136</v>
      </c>
      <c r="AB26" s="10">
        <v>113</v>
      </c>
      <c r="AC26" s="10">
        <f>SUM(AA26:AB26)</f>
        <v>249</v>
      </c>
    </row>
    <row r="27" spans="1:29" ht="15" customHeight="1" x14ac:dyDescent="0.15">
      <c r="A27" s="7"/>
      <c r="B27" s="11">
        <v>599</v>
      </c>
      <c r="C27" s="11">
        <v>528</v>
      </c>
      <c r="D27" s="11">
        <v>1127</v>
      </c>
      <c r="E27" s="3"/>
      <c r="F27" s="7"/>
      <c r="G27" s="11">
        <v>723</v>
      </c>
      <c r="H27" s="11">
        <v>722</v>
      </c>
      <c r="I27" s="11">
        <v>1445</v>
      </c>
      <c r="J27" s="3"/>
      <c r="K27" s="7"/>
      <c r="L27" s="11">
        <v>1048</v>
      </c>
      <c r="M27" s="11">
        <v>1384</v>
      </c>
      <c r="N27" s="11">
        <v>2432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728</v>
      </c>
      <c r="AB27" s="10">
        <v>659</v>
      </c>
      <c r="AC27" s="10">
        <f>SUM(AA27:AB27)</f>
        <v>1387</v>
      </c>
    </row>
    <row r="28" spans="1:29" ht="15" customHeight="1" x14ac:dyDescent="0.15">
      <c r="A28" s="7">
        <v>20</v>
      </c>
      <c r="B28" s="10">
        <v>110</v>
      </c>
      <c r="C28" s="10">
        <v>123</v>
      </c>
      <c r="D28" s="10">
        <v>233</v>
      </c>
      <c r="E28" s="3"/>
      <c r="F28" s="7">
        <v>50</v>
      </c>
      <c r="G28" s="10">
        <v>154</v>
      </c>
      <c r="H28" s="10">
        <v>171</v>
      </c>
      <c r="I28" s="10">
        <v>325</v>
      </c>
      <c r="J28" s="3"/>
      <c r="K28" s="7">
        <v>80</v>
      </c>
      <c r="L28" s="10">
        <v>176</v>
      </c>
      <c r="M28" s="10">
        <v>237</v>
      </c>
      <c r="N28" s="10">
        <v>413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34.17639429312581</v>
      </c>
      <c r="W28" s="19">
        <f t="shared" ref="W28:W39" si="2">W9/$W$8*100</f>
        <v>29.543039319872477</v>
      </c>
      <c r="X28" s="19">
        <f t="shared" ref="X28:X39" si="3">X9/$X$8*100</f>
        <v>31.703905334391898</v>
      </c>
      <c r="Z28" s="4" t="s">
        <v>32</v>
      </c>
      <c r="AA28" s="10">
        <v>172</v>
      </c>
      <c r="AB28" s="10">
        <v>231</v>
      </c>
      <c r="AC28" s="10">
        <f>SUM(AA28:AB28)</f>
        <v>403</v>
      </c>
    </row>
    <row r="29" spans="1:29" ht="15" customHeight="1" x14ac:dyDescent="0.15">
      <c r="A29" s="7">
        <v>21</v>
      </c>
      <c r="B29" s="10">
        <v>94</v>
      </c>
      <c r="C29" s="10">
        <v>118</v>
      </c>
      <c r="D29" s="10">
        <v>212</v>
      </c>
      <c r="E29" s="3"/>
      <c r="F29" s="7">
        <v>51</v>
      </c>
      <c r="G29" s="10">
        <v>172</v>
      </c>
      <c r="H29" s="10">
        <v>159</v>
      </c>
      <c r="I29" s="10">
        <v>331</v>
      </c>
      <c r="J29" s="3"/>
      <c r="K29" s="7">
        <v>81</v>
      </c>
      <c r="L29" s="10">
        <v>152</v>
      </c>
      <c r="M29" s="10">
        <v>234</v>
      </c>
      <c r="N29" s="10">
        <v>386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67.201686121919593</v>
      </c>
      <c r="W29" s="19">
        <f t="shared" si="2"/>
        <v>73.099539496989024</v>
      </c>
      <c r="X29" s="19">
        <f t="shared" si="3"/>
        <v>70.3489471097501</v>
      </c>
      <c r="Z29" s="4" t="s">
        <v>7</v>
      </c>
      <c r="AA29" s="10">
        <v>257</v>
      </c>
      <c r="AB29" s="10">
        <v>402</v>
      </c>
      <c r="AC29" s="10">
        <f>SUM(AA29:AB29)</f>
        <v>659</v>
      </c>
    </row>
    <row r="30" spans="1:29" ht="15" customHeight="1" x14ac:dyDescent="0.15">
      <c r="A30" s="7">
        <v>22</v>
      </c>
      <c r="B30" s="10">
        <v>106</v>
      </c>
      <c r="C30" s="10">
        <v>103</v>
      </c>
      <c r="D30" s="10">
        <v>209</v>
      </c>
      <c r="E30" s="3"/>
      <c r="F30" s="7">
        <v>52</v>
      </c>
      <c r="G30" s="10">
        <v>188</v>
      </c>
      <c r="H30" s="10">
        <v>195</v>
      </c>
      <c r="I30" s="10">
        <v>383</v>
      </c>
      <c r="J30" s="3"/>
      <c r="K30" s="7">
        <v>82</v>
      </c>
      <c r="L30" s="10">
        <v>148</v>
      </c>
      <c r="M30" s="10">
        <v>261</v>
      </c>
      <c r="N30" s="10">
        <v>409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57.449740596627748</v>
      </c>
      <c r="W30" s="19">
        <f t="shared" si="2"/>
        <v>64.0878498051718</v>
      </c>
      <c r="X30" s="19">
        <f t="shared" si="3"/>
        <v>60.992022985898451</v>
      </c>
      <c r="Z30" s="9" t="s">
        <v>24</v>
      </c>
      <c r="AA30" s="11">
        <f>SUM(AA26:AA29)</f>
        <v>1293</v>
      </c>
      <c r="AB30" s="11">
        <f>SUM(AB26:AB29)</f>
        <v>1405</v>
      </c>
      <c r="AC30" s="11">
        <f>SUM(AC26:AC29)</f>
        <v>2698</v>
      </c>
    </row>
    <row r="31" spans="1:29" ht="15" customHeight="1" x14ac:dyDescent="0.15">
      <c r="A31" s="7">
        <v>23</v>
      </c>
      <c r="B31" s="10">
        <v>119</v>
      </c>
      <c r="C31" s="10">
        <v>112</v>
      </c>
      <c r="D31" s="10">
        <v>231</v>
      </c>
      <c r="E31" s="3"/>
      <c r="F31" s="7">
        <v>53</v>
      </c>
      <c r="G31" s="10">
        <v>186</v>
      </c>
      <c r="H31" s="10">
        <v>182</v>
      </c>
      <c r="I31" s="10">
        <v>368</v>
      </c>
      <c r="J31" s="3"/>
      <c r="K31" s="7">
        <v>83</v>
      </c>
      <c r="L31" s="10">
        <v>122</v>
      </c>
      <c r="M31" s="10">
        <v>227</v>
      </c>
      <c r="N31" s="10">
        <v>349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40.053501945525291</v>
      </c>
      <c r="W31" s="19">
        <f t="shared" si="2"/>
        <v>50.180658873538789</v>
      </c>
      <c r="X31" s="19">
        <f t="shared" si="3"/>
        <v>45.457638652602924</v>
      </c>
      <c r="Z31" s="6"/>
    </row>
    <row r="32" spans="1:29" ht="15" customHeight="1" x14ac:dyDescent="0.15">
      <c r="A32" s="7">
        <v>24</v>
      </c>
      <c r="B32" s="10">
        <v>108</v>
      </c>
      <c r="C32" s="10">
        <v>102</v>
      </c>
      <c r="D32" s="10">
        <v>210</v>
      </c>
      <c r="E32" s="3"/>
      <c r="F32" s="7">
        <v>54</v>
      </c>
      <c r="G32" s="10">
        <v>225</v>
      </c>
      <c r="H32" s="10">
        <v>164</v>
      </c>
      <c r="I32" s="10">
        <v>389</v>
      </c>
      <c r="J32" s="3"/>
      <c r="K32" s="7">
        <v>84</v>
      </c>
      <c r="L32" s="10">
        <v>99</v>
      </c>
      <c r="M32" s="10">
        <v>197</v>
      </c>
      <c r="N32" s="10">
        <v>296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33.025291828793776</v>
      </c>
      <c r="W32" s="20">
        <f t="shared" si="2"/>
        <v>43.55650017711654</v>
      </c>
      <c r="X32" s="20">
        <f t="shared" si="3"/>
        <v>38.645041775358209</v>
      </c>
      <c r="Z32" s="6"/>
      <c r="AA32" s="29"/>
      <c r="AB32" s="28"/>
      <c r="AC32" s="28"/>
    </row>
    <row r="33" spans="1:29" ht="15" customHeight="1" x14ac:dyDescent="0.15">
      <c r="A33" s="7"/>
      <c r="B33" s="11">
        <v>537</v>
      </c>
      <c r="C33" s="11">
        <v>558</v>
      </c>
      <c r="D33" s="11">
        <v>1095</v>
      </c>
      <c r="E33" s="3"/>
      <c r="F33" s="7"/>
      <c r="G33" s="11">
        <v>925</v>
      </c>
      <c r="H33" s="11">
        <v>871</v>
      </c>
      <c r="I33" s="11">
        <v>1796</v>
      </c>
      <c r="J33" s="3"/>
      <c r="K33" s="7"/>
      <c r="L33" s="11">
        <v>697</v>
      </c>
      <c r="M33" s="11">
        <v>1156</v>
      </c>
      <c r="N33" s="11">
        <v>1853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26.418612191958495</v>
      </c>
      <c r="W33" s="19">
        <f t="shared" si="2"/>
        <v>35.735033652143109</v>
      </c>
      <c r="X33" s="19">
        <f t="shared" si="3"/>
        <v>31.390117575895047</v>
      </c>
      <c r="Z33" s="6" t="s">
        <v>3</v>
      </c>
    </row>
    <row r="34" spans="1:29" ht="15" customHeight="1" x14ac:dyDescent="0.15">
      <c r="A34" s="7">
        <v>25</v>
      </c>
      <c r="B34" s="10">
        <v>86</v>
      </c>
      <c r="C34" s="10">
        <v>92</v>
      </c>
      <c r="D34" s="10">
        <v>178</v>
      </c>
      <c r="E34" s="3"/>
      <c r="F34" s="7">
        <v>55</v>
      </c>
      <c r="G34" s="10">
        <v>213</v>
      </c>
      <c r="H34" s="10">
        <v>209</v>
      </c>
      <c r="I34" s="10">
        <v>422</v>
      </c>
      <c r="J34" s="3"/>
      <c r="K34" s="7">
        <v>85</v>
      </c>
      <c r="L34" s="27">
        <v>85</v>
      </c>
      <c r="M34" s="10">
        <v>189</v>
      </c>
      <c r="N34" s="10">
        <v>274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18.1420233463035</v>
      </c>
      <c r="W34" s="19">
        <f t="shared" si="2"/>
        <v>26.369110874955719</v>
      </c>
      <c r="X34" s="19">
        <f t="shared" si="3"/>
        <v>22.532229405315491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102</v>
      </c>
      <c r="C35" s="10">
        <v>97</v>
      </c>
      <c r="D35" s="10">
        <v>199</v>
      </c>
      <c r="E35" s="3"/>
      <c r="F35" s="7">
        <v>56</v>
      </c>
      <c r="G35" s="10">
        <v>212</v>
      </c>
      <c r="H35" s="10">
        <v>194</v>
      </c>
      <c r="I35" s="10">
        <v>406</v>
      </c>
      <c r="J35" s="3"/>
      <c r="K35" s="7">
        <v>86</v>
      </c>
      <c r="L35" s="10">
        <v>79</v>
      </c>
      <c r="M35" s="10">
        <v>162</v>
      </c>
      <c r="N35" s="10">
        <v>241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9.6465629053177704</v>
      </c>
      <c r="W35" s="19">
        <f t="shared" si="2"/>
        <v>16.563939071909317</v>
      </c>
      <c r="X35" s="19">
        <f t="shared" si="3"/>
        <v>13.337870023817624</v>
      </c>
      <c r="Z35" s="4" t="s">
        <v>25</v>
      </c>
      <c r="AA35" s="10">
        <f t="shared" ref="AA35:AB38" si="4">SUM(AA5,AA12,AA19,AA26)</f>
        <v>1338</v>
      </c>
      <c r="AB35" s="10">
        <f t="shared" si="4"/>
        <v>1234</v>
      </c>
      <c r="AC35" s="10">
        <f>SUM(AA35:AB35)</f>
        <v>2572</v>
      </c>
    </row>
    <row r="36" spans="1:29" ht="15" customHeight="1" x14ac:dyDescent="0.15">
      <c r="A36" s="7">
        <v>27</v>
      </c>
      <c r="B36" s="10">
        <v>107</v>
      </c>
      <c r="C36" s="10">
        <v>102</v>
      </c>
      <c r="D36" s="10">
        <v>209</v>
      </c>
      <c r="E36" s="3"/>
      <c r="F36" s="7">
        <v>57</v>
      </c>
      <c r="G36" s="10">
        <v>262</v>
      </c>
      <c r="H36" s="10">
        <v>196</v>
      </c>
      <c r="I36" s="10">
        <v>458</v>
      </c>
      <c r="J36" s="3"/>
      <c r="K36" s="7">
        <v>87</v>
      </c>
      <c r="L36" s="10">
        <v>75</v>
      </c>
      <c r="M36" s="10">
        <v>144</v>
      </c>
      <c r="N36" s="10">
        <v>219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3.9964332036316468</v>
      </c>
      <c r="W36" s="19">
        <f t="shared" si="2"/>
        <v>8.3740701381509037</v>
      </c>
      <c r="X36" s="19">
        <f t="shared" si="3"/>
        <v>6.332463800990511</v>
      </c>
      <c r="Z36" s="26" t="s">
        <v>26</v>
      </c>
      <c r="AA36" s="10">
        <f t="shared" si="4"/>
        <v>6924</v>
      </c>
      <c r="AB36" s="10">
        <f t="shared" si="4"/>
        <v>6733</v>
      </c>
      <c r="AC36" s="13">
        <f>SUM(AA36:AB36)</f>
        <v>13657</v>
      </c>
    </row>
    <row r="37" spans="1:29" ht="15" customHeight="1" x14ac:dyDescent="0.15">
      <c r="A37" s="7">
        <v>28</v>
      </c>
      <c r="B37" s="10">
        <v>105</v>
      </c>
      <c r="C37" s="10">
        <v>94</v>
      </c>
      <c r="D37" s="10">
        <v>199</v>
      </c>
      <c r="E37" s="3"/>
      <c r="F37" s="7">
        <v>58</v>
      </c>
      <c r="G37" s="10">
        <v>258</v>
      </c>
      <c r="H37" s="10">
        <v>247</v>
      </c>
      <c r="I37" s="10">
        <v>505</v>
      </c>
      <c r="J37" s="3"/>
      <c r="K37" s="7">
        <v>88</v>
      </c>
      <c r="L37" s="10">
        <v>56</v>
      </c>
      <c r="M37" s="10">
        <v>119</v>
      </c>
      <c r="N37" s="10">
        <v>175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1.2159533073929962</v>
      </c>
      <c r="W37" s="19">
        <f t="shared" si="2"/>
        <v>3.351044987601842</v>
      </c>
      <c r="X37" s="19">
        <f t="shared" si="3"/>
        <v>2.3552984764281124</v>
      </c>
      <c r="Z37" s="4" t="s">
        <v>31</v>
      </c>
      <c r="AA37" s="10">
        <f t="shared" si="4"/>
        <v>1836</v>
      </c>
      <c r="AB37" s="10">
        <f t="shared" si="4"/>
        <v>2426</v>
      </c>
      <c r="AC37" s="13">
        <f>SUM(AA37:AB37)</f>
        <v>4262</v>
      </c>
    </row>
    <row r="38" spans="1:29" ht="15" customHeight="1" x14ac:dyDescent="0.15">
      <c r="A38" s="7">
        <v>29</v>
      </c>
      <c r="B38" s="10">
        <v>106</v>
      </c>
      <c r="C38" s="10">
        <v>111</v>
      </c>
      <c r="D38" s="10">
        <v>217</v>
      </c>
      <c r="E38" s="3"/>
      <c r="F38" s="7">
        <v>59</v>
      </c>
      <c r="G38" s="10">
        <v>276</v>
      </c>
      <c r="H38" s="10">
        <v>246</v>
      </c>
      <c r="I38" s="10">
        <v>522</v>
      </c>
      <c r="J38" s="3"/>
      <c r="K38" s="7">
        <v>89</v>
      </c>
      <c r="L38" s="10">
        <v>48</v>
      </c>
      <c r="M38" s="10">
        <v>95</v>
      </c>
      <c r="N38" s="10">
        <v>143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0.26750972762645914</v>
      </c>
      <c r="W38" s="19">
        <f t="shared" si="2"/>
        <v>0.85015940488841657</v>
      </c>
      <c r="X38" s="19">
        <f t="shared" si="3"/>
        <v>0.5784280367471929</v>
      </c>
      <c r="Z38" s="4" t="s">
        <v>7</v>
      </c>
      <c r="AA38" s="10">
        <f t="shared" si="4"/>
        <v>2238</v>
      </c>
      <c r="AB38" s="10">
        <f t="shared" si="4"/>
        <v>3722</v>
      </c>
      <c r="AC38" s="13">
        <f>SUM(AA38:AB38)</f>
        <v>5960</v>
      </c>
    </row>
    <row r="39" spans="1:29" ht="15" customHeight="1" x14ac:dyDescent="0.15">
      <c r="A39" s="7"/>
      <c r="B39" s="11">
        <v>506</v>
      </c>
      <c r="C39" s="11">
        <v>496</v>
      </c>
      <c r="D39" s="11">
        <v>1002</v>
      </c>
      <c r="E39" s="3"/>
      <c r="F39" s="7"/>
      <c r="G39" s="11">
        <v>1221</v>
      </c>
      <c r="H39" s="11">
        <v>1092</v>
      </c>
      <c r="I39" s="11">
        <v>2313</v>
      </c>
      <c r="J39" s="3"/>
      <c r="K39" s="7"/>
      <c r="L39" s="11">
        <v>343</v>
      </c>
      <c r="M39" s="11">
        <v>709</v>
      </c>
      <c r="N39" s="11">
        <v>1052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8.106355382619973E-3</v>
      </c>
      <c r="W39" s="19">
        <f t="shared" si="2"/>
        <v>0.11335458731845553</v>
      </c>
      <c r="X39" s="19">
        <f t="shared" si="3"/>
        <v>6.4269781860799222E-2</v>
      </c>
      <c r="Z39" s="9" t="s">
        <v>24</v>
      </c>
      <c r="AA39" s="11">
        <f>SUM(AA35:AA38)</f>
        <v>12336</v>
      </c>
      <c r="AB39" s="11">
        <f>SUM(AB35:AB38)</f>
        <v>14115</v>
      </c>
      <c r="AC39" s="11">
        <f>SUM(AC35:AC38)</f>
        <v>26451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74</v>
      </c>
      <c r="C4" s="10">
        <v>85</v>
      </c>
      <c r="D4" s="10">
        <v>159</v>
      </c>
      <c r="E4" s="3"/>
      <c r="F4" s="7">
        <v>30</v>
      </c>
      <c r="G4" s="10">
        <v>122</v>
      </c>
      <c r="H4" s="10">
        <v>106</v>
      </c>
      <c r="I4" s="10">
        <v>228</v>
      </c>
      <c r="J4" s="3"/>
      <c r="K4" s="7">
        <v>60</v>
      </c>
      <c r="L4" s="10">
        <v>273</v>
      </c>
      <c r="M4" s="10">
        <v>245</v>
      </c>
      <c r="N4" s="10">
        <v>518</v>
      </c>
      <c r="O4" s="3"/>
      <c r="P4" s="7">
        <v>90</v>
      </c>
      <c r="Q4" s="10">
        <v>37</v>
      </c>
      <c r="R4" s="10">
        <v>93</v>
      </c>
      <c r="S4" s="10">
        <v>130</v>
      </c>
      <c r="U4" s="4" t="s">
        <v>4</v>
      </c>
      <c r="V4" s="15">
        <f>SUM(B9,B15,B21)</f>
        <v>1337</v>
      </c>
      <c r="W4" s="15">
        <f>SUM(C9,C15,C21)</f>
        <v>1235</v>
      </c>
      <c r="X4" s="15">
        <f>SUM(V4:W4)</f>
        <v>2572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81</v>
      </c>
      <c r="C5" s="10">
        <v>72</v>
      </c>
      <c r="D5" s="10">
        <v>153</v>
      </c>
      <c r="E5" s="3"/>
      <c r="F5" s="7">
        <v>31</v>
      </c>
      <c r="G5" s="10">
        <v>107</v>
      </c>
      <c r="H5" s="10">
        <v>87</v>
      </c>
      <c r="I5" s="10">
        <v>194</v>
      </c>
      <c r="J5" s="3"/>
      <c r="K5" s="7">
        <v>61</v>
      </c>
      <c r="L5" s="10">
        <v>220</v>
      </c>
      <c r="M5" s="10">
        <v>206</v>
      </c>
      <c r="N5" s="10">
        <v>426</v>
      </c>
      <c r="O5" s="3"/>
      <c r="P5" s="7">
        <v>91</v>
      </c>
      <c r="Q5" s="10">
        <v>30</v>
      </c>
      <c r="R5" s="10">
        <v>82</v>
      </c>
      <c r="S5" s="10">
        <v>112</v>
      </c>
      <c r="U5" s="4" t="s">
        <v>5</v>
      </c>
      <c r="V5" s="15">
        <f>SUM(B27,B33,B39,G9,G15,G21,G27,G33,G39,L9)</f>
        <v>6920</v>
      </c>
      <c r="W5" s="15">
        <f>SUM(C27,C33,C39,H9,H15,H21,H27,H33,H39,M9)</f>
        <v>6728</v>
      </c>
      <c r="X5" s="15">
        <f>SUM(V5:W5)</f>
        <v>13648</v>
      </c>
      <c r="Y5" s="2"/>
      <c r="Z5" s="4" t="s">
        <v>25</v>
      </c>
      <c r="AA5" s="10">
        <v>799</v>
      </c>
      <c r="AB5" s="10">
        <v>685</v>
      </c>
      <c r="AC5" s="10">
        <f>SUM(AA5:AB5)</f>
        <v>1484</v>
      </c>
    </row>
    <row r="6" spans="1:29" ht="15" customHeight="1" x14ac:dyDescent="0.15">
      <c r="A6" s="7">
        <v>2</v>
      </c>
      <c r="B6" s="10">
        <v>78</v>
      </c>
      <c r="C6" s="10">
        <v>76</v>
      </c>
      <c r="D6" s="10">
        <v>154</v>
      </c>
      <c r="E6" s="3"/>
      <c r="F6" s="7">
        <v>32</v>
      </c>
      <c r="G6" s="10">
        <v>118</v>
      </c>
      <c r="H6" s="10">
        <v>98</v>
      </c>
      <c r="I6" s="10">
        <v>216</v>
      </c>
      <c r="J6" s="3"/>
      <c r="K6" s="7">
        <v>62</v>
      </c>
      <c r="L6" s="10">
        <v>89</v>
      </c>
      <c r="M6" s="10">
        <v>99</v>
      </c>
      <c r="N6" s="10">
        <v>188</v>
      </c>
      <c r="O6" s="3"/>
      <c r="P6" s="7">
        <v>92</v>
      </c>
      <c r="Q6" s="10">
        <v>23</v>
      </c>
      <c r="R6" s="10">
        <v>67</v>
      </c>
      <c r="S6" s="10">
        <v>90</v>
      </c>
      <c r="U6" s="8" t="s">
        <v>6</v>
      </c>
      <c r="V6" s="15">
        <f>SUM(L15,L21)</f>
        <v>1831</v>
      </c>
      <c r="W6" s="15">
        <f>SUM(M15,M21)</f>
        <v>2416</v>
      </c>
      <c r="X6" s="15">
        <f>SUM(V6:W6)</f>
        <v>4247</v>
      </c>
      <c r="Z6" s="26" t="s">
        <v>26</v>
      </c>
      <c r="AA6" s="10">
        <v>4005</v>
      </c>
      <c r="AB6" s="10">
        <v>3993</v>
      </c>
      <c r="AC6" s="10">
        <f>SUM(AA6:AB6)</f>
        <v>7998</v>
      </c>
    </row>
    <row r="7" spans="1:29" ht="15" customHeight="1" x14ac:dyDescent="0.15">
      <c r="A7" s="7">
        <v>3</v>
      </c>
      <c r="B7" s="10">
        <v>77</v>
      </c>
      <c r="C7" s="10">
        <v>55</v>
      </c>
      <c r="D7" s="10">
        <v>132</v>
      </c>
      <c r="E7" s="3"/>
      <c r="F7" s="7">
        <v>33</v>
      </c>
      <c r="G7" s="10">
        <v>119</v>
      </c>
      <c r="H7" s="10">
        <v>98</v>
      </c>
      <c r="I7" s="10">
        <v>217</v>
      </c>
      <c r="J7" s="3"/>
      <c r="K7" s="7">
        <v>63</v>
      </c>
      <c r="L7" s="10">
        <v>136</v>
      </c>
      <c r="M7" s="10">
        <v>170</v>
      </c>
      <c r="N7" s="10">
        <v>306</v>
      </c>
      <c r="O7" s="3"/>
      <c r="P7" s="7">
        <v>93</v>
      </c>
      <c r="Q7" s="10">
        <v>11</v>
      </c>
      <c r="R7" s="10">
        <v>65</v>
      </c>
      <c r="S7" s="10">
        <v>76</v>
      </c>
      <c r="U7" s="4" t="s">
        <v>7</v>
      </c>
      <c r="V7" s="15">
        <f>SUM(L27,L33,L39,Q9,Q15,Q21,Q27,Q33,Q39)</f>
        <v>2242</v>
      </c>
      <c r="W7" s="15">
        <f>SUM(M27,M33,M39,R9,R15,R21,R27,R33,R39)</f>
        <v>3720</v>
      </c>
      <c r="X7" s="15">
        <f>SUM(V7:W7)</f>
        <v>5962</v>
      </c>
      <c r="Z7" s="4" t="s">
        <v>32</v>
      </c>
      <c r="AA7" s="10">
        <v>1133</v>
      </c>
      <c r="AB7" s="10">
        <v>1518</v>
      </c>
      <c r="AC7" s="10">
        <f>SUM(AA7:AB7)</f>
        <v>2651</v>
      </c>
    </row>
    <row r="8" spans="1:29" ht="15" customHeight="1" x14ac:dyDescent="0.15">
      <c r="A8" s="7">
        <v>4</v>
      </c>
      <c r="B8" s="10">
        <v>84</v>
      </c>
      <c r="C8" s="10">
        <v>72</v>
      </c>
      <c r="D8" s="10">
        <v>156</v>
      </c>
      <c r="E8" s="3"/>
      <c r="F8" s="7">
        <v>34</v>
      </c>
      <c r="G8" s="10">
        <v>102</v>
      </c>
      <c r="H8" s="10">
        <v>114</v>
      </c>
      <c r="I8" s="10">
        <v>216</v>
      </c>
      <c r="J8" s="3"/>
      <c r="K8" s="7">
        <v>64</v>
      </c>
      <c r="L8" s="10">
        <v>152</v>
      </c>
      <c r="M8" s="10">
        <v>219</v>
      </c>
      <c r="N8" s="10">
        <v>371</v>
      </c>
      <c r="O8" s="3"/>
      <c r="P8" s="7">
        <v>94</v>
      </c>
      <c r="Q8" s="10">
        <v>19</v>
      </c>
      <c r="R8" s="10">
        <v>48</v>
      </c>
      <c r="S8" s="10">
        <v>67</v>
      </c>
      <c r="U8" s="17" t="s">
        <v>3</v>
      </c>
      <c r="V8" s="12">
        <f>SUM(V4:V7)</f>
        <v>12330</v>
      </c>
      <c r="W8" s="12">
        <f>SUM(W4:W7)</f>
        <v>14099</v>
      </c>
      <c r="X8" s="12">
        <f>SUM(X4:X7)</f>
        <v>26429</v>
      </c>
      <c r="Z8" s="4" t="s">
        <v>7</v>
      </c>
      <c r="AA8" s="10">
        <v>1328</v>
      </c>
      <c r="AB8" s="10">
        <v>2259</v>
      </c>
      <c r="AC8" s="10">
        <f>SUM(AA8:AB8)</f>
        <v>3587</v>
      </c>
    </row>
    <row r="9" spans="1:29" ht="15" customHeight="1" x14ac:dyDescent="0.15">
      <c r="A9" s="7"/>
      <c r="B9" s="11">
        <v>394</v>
      </c>
      <c r="C9" s="11">
        <v>360</v>
      </c>
      <c r="D9" s="11">
        <v>754</v>
      </c>
      <c r="E9" s="3"/>
      <c r="F9" s="7"/>
      <c r="G9" s="11">
        <v>568</v>
      </c>
      <c r="H9" s="11">
        <v>503</v>
      </c>
      <c r="I9" s="11">
        <v>1071</v>
      </c>
      <c r="J9" s="3"/>
      <c r="K9" s="7"/>
      <c r="L9" s="12">
        <v>870</v>
      </c>
      <c r="M9" s="12">
        <v>939</v>
      </c>
      <c r="N9" s="12">
        <v>1809</v>
      </c>
      <c r="O9" s="3"/>
      <c r="P9" s="7"/>
      <c r="Q9" s="11">
        <v>120</v>
      </c>
      <c r="R9" s="11">
        <v>355</v>
      </c>
      <c r="S9" s="11">
        <v>475</v>
      </c>
      <c r="U9" s="4" t="s">
        <v>8</v>
      </c>
      <c r="V9" s="15">
        <f>SUM(G21,G27,G33,G39,L9)</f>
        <v>4206</v>
      </c>
      <c r="W9" s="15">
        <f>SUM(H21,H27,H33,H39,M9)</f>
        <v>4170</v>
      </c>
      <c r="X9" s="18">
        <f t="shared" ref="X9:X20" si="0">SUM(V9:W9)</f>
        <v>8376</v>
      </c>
      <c r="Z9" s="9" t="s">
        <v>24</v>
      </c>
      <c r="AA9" s="11">
        <f>SUM(AA5:AA8)</f>
        <v>7265</v>
      </c>
      <c r="AB9" s="11">
        <f>SUM(AB5:AB8)</f>
        <v>8455</v>
      </c>
      <c r="AC9" s="11">
        <f>SUM(AC5:AC8)</f>
        <v>15720</v>
      </c>
    </row>
    <row r="10" spans="1:29" ht="15" customHeight="1" x14ac:dyDescent="0.15">
      <c r="A10" s="7">
        <v>5</v>
      </c>
      <c r="B10" s="10">
        <v>75</v>
      </c>
      <c r="C10" s="10">
        <v>81</v>
      </c>
      <c r="D10" s="10">
        <v>156</v>
      </c>
      <c r="E10" s="3"/>
      <c r="F10" s="7">
        <v>35</v>
      </c>
      <c r="G10" s="10">
        <v>96</v>
      </c>
      <c r="H10" s="10">
        <v>83</v>
      </c>
      <c r="I10" s="10">
        <v>179</v>
      </c>
      <c r="J10" s="3"/>
      <c r="K10" s="7">
        <v>65</v>
      </c>
      <c r="L10" s="10">
        <v>166</v>
      </c>
      <c r="M10" s="10">
        <v>185</v>
      </c>
      <c r="N10" s="10">
        <v>351</v>
      </c>
      <c r="O10" s="3"/>
      <c r="P10" s="7">
        <v>95</v>
      </c>
      <c r="Q10" s="10">
        <v>13</v>
      </c>
      <c r="R10" s="10">
        <v>42</v>
      </c>
      <c r="S10" s="10">
        <v>55</v>
      </c>
      <c r="U10" s="4" t="s">
        <v>9</v>
      </c>
      <c r="V10" s="15">
        <f>SUM(G21,G27,G33,G39,L9,L15,L21,L27,L33,L39,Q9,Q15,Q21,Q27,Q33,Q39)</f>
        <v>8279</v>
      </c>
      <c r="W10" s="15">
        <f>SUM(H21,H27,H33,H39,M9,M15,M21,M27,M33,M39,R9,R15,R21,R27,R33,R39)</f>
        <v>10306</v>
      </c>
      <c r="X10" s="18">
        <f t="shared" si="0"/>
        <v>18585</v>
      </c>
      <c r="Z10" s="6" t="s">
        <v>28</v>
      </c>
    </row>
    <row r="11" spans="1:29" ht="15" customHeight="1" x14ac:dyDescent="0.15">
      <c r="A11" s="7">
        <v>6</v>
      </c>
      <c r="B11" s="10">
        <v>68</v>
      </c>
      <c r="C11" s="10">
        <v>83</v>
      </c>
      <c r="D11" s="10">
        <v>151</v>
      </c>
      <c r="E11" s="3"/>
      <c r="F11" s="7">
        <v>36</v>
      </c>
      <c r="G11" s="10">
        <v>111</v>
      </c>
      <c r="H11" s="10">
        <v>110</v>
      </c>
      <c r="I11" s="10">
        <v>221</v>
      </c>
      <c r="J11" s="3"/>
      <c r="K11" s="7">
        <v>66</v>
      </c>
      <c r="L11" s="10">
        <v>172</v>
      </c>
      <c r="M11" s="10">
        <v>238</v>
      </c>
      <c r="N11" s="10">
        <v>410</v>
      </c>
      <c r="O11" s="3"/>
      <c r="P11" s="7">
        <v>96</v>
      </c>
      <c r="Q11" s="10">
        <v>5</v>
      </c>
      <c r="R11" s="10">
        <v>21</v>
      </c>
      <c r="S11" s="10">
        <v>26</v>
      </c>
      <c r="U11" s="4" t="s">
        <v>10</v>
      </c>
      <c r="V11" s="15">
        <f>SUM(,G33,G39,L9,L15,L21,L27,L33,L39,Q9,Q15,Q21,Q27,Q33,Q39)</f>
        <v>7078</v>
      </c>
      <c r="W11" s="15">
        <f>SUM(,H33,H39,M9,M15,M21,M27,M33,M39,R9,R15,R21,R27,R33,R39)</f>
        <v>9034</v>
      </c>
      <c r="X11" s="18">
        <f t="shared" si="0"/>
        <v>16112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85</v>
      </c>
      <c r="C12" s="10">
        <v>87</v>
      </c>
      <c r="D12" s="10">
        <v>172</v>
      </c>
      <c r="E12" s="3"/>
      <c r="F12" s="7">
        <v>37</v>
      </c>
      <c r="G12" s="10">
        <v>101</v>
      </c>
      <c r="H12" s="10">
        <v>90</v>
      </c>
      <c r="I12" s="10">
        <v>191</v>
      </c>
      <c r="J12" s="3"/>
      <c r="K12" s="7">
        <v>67</v>
      </c>
      <c r="L12" s="10">
        <v>174</v>
      </c>
      <c r="M12" s="10">
        <v>232</v>
      </c>
      <c r="N12" s="10">
        <v>406</v>
      </c>
      <c r="O12" s="3"/>
      <c r="P12" s="7">
        <v>97</v>
      </c>
      <c r="Q12" s="10">
        <v>6</v>
      </c>
      <c r="R12" s="10">
        <v>16</v>
      </c>
      <c r="S12" s="10">
        <v>22</v>
      </c>
      <c r="U12" s="4" t="s">
        <v>11</v>
      </c>
      <c r="V12" s="15">
        <f>SUM(L9,L15,L21,L27,L33,L39,Q9,Q15,Q21,Q27,Q33,Q39)</f>
        <v>4943</v>
      </c>
      <c r="W12" s="15">
        <f>SUM(M9,M15,M21,M27,M33,M39,R9,R15,R21,R27,R33,R39)</f>
        <v>7075</v>
      </c>
      <c r="X12" s="18">
        <f t="shared" si="0"/>
        <v>12018</v>
      </c>
      <c r="Z12" s="4" t="s">
        <v>25</v>
      </c>
      <c r="AA12" s="10">
        <v>153</v>
      </c>
      <c r="AB12" s="10">
        <v>186</v>
      </c>
      <c r="AC12" s="10">
        <f>SUM(AA12:AB12)</f>
        <v>339</v>
      </c>
    </row>
    <row r="13" spans="1:29" ht="15" customHeight="1" x14ac:dyDescent="0.15">
      <c r="A13" s="7">
        <v>8</v>
      </c>
      <c r="B13" s="10">
        <v>93</v>
      </c>
      <c r="C13" s="10">
        <v>96</v>
      </c>
      <c r="D13" s="10">
        <v>189</v>
      </c>
      <c r="E13" s="3"/>
      <c r="F13" s="7">
        <v>38</v>
      </c>
      <c r="G13" s="10">
        <v>95</v>
      </c>
      <c r="H13" s="10">
        <v>84</v>
      </c>
      <c r="I13" s="10">
        <v>179</v>
      </c>
      <c r="J13" s="3"/>
      <c r="K13" s="7">
        <v>68</v>
      </c>
      <c r="L13" s="10">
        <v>162</v>
      </c>
      <c r="M13" s="10">
        <v>221</v>
      </c>
      <c r="N13" s="10">
        <v>383</v>
      </c>
      <c r="O13" s="3"/>
      <c r="P13" s="7">
        <v>98</v>
      </c>
      <c r="Q13" s="10">
        <v>4</v>
      </c>
      <c r="R13" s="10">
        <v>12</v>
      </c>
      <c r="S13" s="10">
        <v>16</v>
      </c>
      <c r="U13" s="9" t="s">
        <v>12</v>
      </c>
      <c r="V13" s="12">
        <f>SUM(L15,L21,L27,L33,L39,Q9,Q15,Q21,Q27,Q33,Q39)</f>
        <v>4073</v>
      </c>
      <c r="W13" s="12">
        <f>SUM(M15,M21,M27,M33,M39,R9,R15,R21,R27,R33,R39)</f>
        <v>6136</v>
      </c>
      <c r="X13" s="12">
        <f t="shared" si="0"/>
        <v>10209</v>
      </c>
      <c r="Z13" s="26" t="s">
        <v>26</v>
      </c>
      <c r="AA13" s="10">
        <v>908</v>
      </c>
      <c r="AB13" s="10">
        <v>892</v>
      </c>
      <c r="AC13" s="10">
        <f>SUM(AA13:AB13)</f>
        <v>1800</v>
      </c>
    </row>
    <row r="14" spans="1:29" ht="15" customHeight="1" x14ac:dyDescent="0.15">
      <c r="A14" s="7">
        <v>9</v>
      </c>
      <c r="B14" s="10">
        <v>80</v>
      </c>
      <c r="C14" s="10">
        <v>73</v>
      </c>
      <c r="D14" s="10">
        <v>153</v>
      </c>
      <c r="E14" s="3"/>
      <c r="F14" s="7">
        <v>39</v>
      </c>
      <c r="G14" s="10">
        <v>97</v>
      </c>
      <c r="H14" s="10">
        <v>114</v>
      </c>
      <c r="I14" s="10">
        <v>211</v>
      </c>
      <c r="J14" s="3"/>
      <c r="K14" s="7">
        <v>69</v>
      </c>
      <c r="L14" s="10">
        <v>149</v>
      </c>
      <c r="M14" s="10">
        <v>215</v>
      </c>
      <c r="N14" s="10">
        <v>364</v>
      </c>
      <c r="O14" s="3"/>
      <c r="P14" s="7">
        <v>99</v>
      </c>
      <c r="Q14" s="10">
        <v>3</v>
      </c>
      <c r="R14" s="10">
        <v>14</v>
      </c>
      <c r="S14" s="10">
        <v>17</v>
      </c>
      <c r="U14" s="4" t="s">
        <v>13</v>
      </c>
      <c r="V14" s="15">
        <f>SUM(L21,L27,L33,L39,Q9,Q15,Q21,Q27,Q33,Q39)</f>
        <v>3250</v>
      </c>
      <c r="W14" s="15">
        <f>SUM(M21,M27,M33,M39,R9,R15,R21,R27,R33,R39)</f>
        <v>5045</v>
      </c>
      <c r="X14" s="18">
        <f t="shared" si="0"/>
        <v>8295</v>
      </c>
      <c r="Z14" s="4" t="s">
        <v>31</v>
      </c>
      <c r="AA14" s="10">
        <v>227</v>
      </c>
      <c r="AB14" s="10">
        <v>293</v>
      </c>
      <c r="AC14" s="10">
        <f>SUM(AA14:AB14)</f>
        <v>520</v>
      </c>
    </row>
    <row r="15" spans="1:29" ht="15" customHeight="1" x14ac:dyDescent="0.15">
      <c r="A15" s="7"/>
      <c r="B15" s="11">
        <v>401</v>
      </c>
      <c r="C15" s="11">
        <v>420</v>
      </c>
      <c r="D15" s="11">
        <v>821</v>
      </c>
      <c r="E15" s="3"/>
      <c r="F15" s="7"/>
      <c r="G15" s="11">
        <v>500</v>
      </c>
      <c r="H15" s="11">
        <v>481</v>
      </c>
      <c r="I15" s="11">
        <v>981</v>
      </c>
      <c r="J15" s="3"/>
      <c r="K15" s="7"/>
      <c r="L15" s="11">
        <v>823</v>
      </c>
      <c r="M15" s="11">
        <v>1091</v>
      </c>
      <c r="N15" s="11">
        <v>1914</v>
      </c>
      <c r="O15" s="3"/>
      <c r="P15" s="7"/>
      <c r="Q15" s="11">
        <v>31</v>
      </c>
      <c r="R15" s="11">
        <v>105</v>
      </c>
      <c r="S15" s="11">
        <v>136</v>
      </c>
      <c r="U15" s="4" t="s">
        <v>14</v>
      </c>
      <c r="V15" s="15">
        <f>SUM(L27,L33,L39,Q9,Q15,Q21,Q27,Q33,Q39)</f>
        <v>2242</v>
      </c>
      <c r="W15" s="15">
        <f>SUM(M27,M33,M39,R9,R15,R21,R27,R33,R39)</f>
        <v>3720</v>
      </c>
      <c r="X15" s="18">
        <f t="shared" si="0"/>
        <v>5962</v>
      </c>
      <c r="Z15" s="4" t="s">
        <v>7</v>
      </c>
      <c r="AA15" s="10">
        <v>274</v>
      </c>
      <c r="AB15" s="10">
        <v>439</v>
      </c>
      <c r="AC15" s="10">
        <f>SUM(AA15:AB15)</f>
        <v>713</v>
      </c>
    </row>
    <row r="16" spans="1:29" ht="15" customHeight="1" x14ac:dyDescent="0.15">
      <c r="A16" s="7">
        <v>10</v>
      </c>
      <c r="B16" s="10">
        <v>92</v>
      </c>
      <c r="C16" s="10">
        <v>87</v>
      </c>
      <c r="D16" s="10">
        <v>179</v>
      </c>
      <c r="E16" s="3"/>
      <c r="F16" s="7">
        <v>40</v>
      </c>
      <c r="G16" s="10">
        <v>91</v>
      </c>
      <c r="H16" s="10">
        <v>123</v>
      </c>
      <c r="I16" s="10">
        <v>214</v>
      </c>
      <c r="J16" s="3"/>
      <c r="K16" s="7">
        <v>70</v>
      </c>
      <c r="L16" s="10">
        <v>214</v>
      </c>
      <c r="M16" s="10">
        <v>238</v>
      </c>
      <c r="N16" s="10">
        <v>452</v>
      </c>
      <c r="O16" s="3"/>
      <c r="P16" s="7">
        <v>100</v>
      </c>
      <c r="Q16" s="10">
        <v>0</v>
      </c>
      <c r="R16" s="10">
        <v>4</v>
      </c>
      <c r="S16" s="10">
        <v>4</v>
      </c>
      <c r="U16" s="4" t="s">
        <v>15</v>
      </c>
      <c r="V16" s="15">
        <f>SUM(L33,L39,Q9,Q15,Q21,Q27,Q33,Q39)</f>
        <v>1193</v>
      </c>
      <c r="W16" s="15">
        <f>SUM(M33,M39,R9,R15,R21,R27,R33,R39)</f>
        <v>2344</v>
      </c>
      <c r="X16" s="18">
        <f t="shared" si="0"/>
        <v>3537</v>
      </c>
      <c r="Z16" s="9" t="s">
        <v>24</v>
      </c>
      <c r="AA16" s="11">
        <f>SUM(AA12:AA15)</f>
        <v>1562</v>
      </c>
      <c r="AB16" s="11">
        <f>SUM(AB12:AB15)</f>
        <v>1810</v>
      </c>
      <c r="AC16" s="11">
        <f>SUM(AC12:AC15)</f>
        <v>3372</v>
      </c>
    </row>
    <row r="17" spans="1:29" ht="15" customHeight="1" x14ac:dyDescent="0.15">
      <c r="A17" s="7">
        <v>11</v>
      </c>
      <c r="B17" s="10">
        <v>92</v>
      </c>
      <c r="C17" s="10">
        <v>90</v>
      </c>
      <c r="D17" s="10">
        <v>182</v>
      </c>
      <c r="E17" s="3"/>
      <c r="F17" s="7">
        <v>41</v>
      </c>
      <c r="G17" s="10">
        <v>92</v>
      </c>
      <c r="H17" s="10">
        <v>110</v>
      </c>
      <c r="I17" s="10">
        <v>202</v>
      </c>
      <c r="J17" s="3"/>
      <c r="K17" s="7">
        <v>71</v>
      </c>
      <c r="L17" s="10">
        <v>202</v>
      </c>
      <c r="M17" s="10">
        <v>270</v>
      </c>
      <c r="N17" s="10">
        <v>472</v>
      </c>
      <c r="O17" s="3"/>
      <c r="P17" s="7">
        <v>101</v>
      </c>
      <c r="Q17" s="10">
        <v>1</v>
      </c>
      <c r="R17" s="10">
        <v>5</v>
      </c>
      <c r="S17" s="10">
        <v>6</v>
      </c>
      <c r="U17" s="4" t="s">
        <v>16</v>
      </c>
      <c r="V17" s="15">
        <f>SUM(L39,Q9,Q15,Q21,Q27,Q33,Q39)</f>
        <v>493</v>
      </c>
      <c r="W17" s="15">
        <f>SUM(M39,R9,R15,R21,R27,R33,R39)</f>
        <v>1176</v>
      </c>
      <c r="X17" s="18">
        <f t="shared" si="0"/>
        <v>1669</v>
      </c>
      <c r="Z17" s="6" t="s">
        <v>29</v>
      </c>
    </row>
    <row r="18" spans="1:29" ht="15" customHeight="1" x14ac:dyDescent="0.15">
      <c r="A18" s="7">
        <v>12</v>
      </c>
      <c r="B18" s="10">
        <v>96</v>
      </c>
      <c r="C18" s="10">
        <v>89</v>
      </c>
      <c r="D18" s="10">
        <v>185</v>
      </c>
      <c r="E18" s="3"/>
      <c r="F18" s="7">
        <v>42</v>
      </c>
      <c r="G18" s="10">
        <v>91</v>
      </c>
      <c r="H18" s="10">
        <v>69</v>
      </c>
      <c r="I18" s="10">
        <v>160</v>
      </c>
      <c r="J18" s="3"/>
      <c r="K18" s="7">
        <v>72</v>
      </c>
      <c r="L18" s="10">
        <v>198</v>
      </c>
      <c r="M18" s="10">
        <v>254</v>
      </c>
      <c r="N18" s="13">
        <v>452</v>
      </c>
      <c r="O18" s="3"/>
      <c r="P18" s="7">
        <v>102</v>
      </c>
      <c r="Q18" s="10">
        <v>0</v>
      </c>
      <c r="R18" s="10">
        <v>0</v>
      </c>
      <c r="S18" s="10">
        <v>0</v>
      </c>
      <c r="U18" s="4" t="s">
        <v>17</v>
      </c>
      <c r="V18" s="15">
        <f>SUM(Q9,Q15,Q21,Q27,Q33,Q39)</f>
        <v>152</v>
      </c>
      <c r="W18" s="15">
        <f>SUM(R9,R15,R21,R27,R33,R39)</f>
        <v>475</v>
      </c>
      <c r="X18" s="18">
        <f t="shared" si="0"/>
        <v>627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118</v>
      </c>
      <c r="C19" s="10">
        <v>99</v>
      </c>
      <c r="D19" s="10">
        <v>217</v>
      </c>
      <c r="E19" s="3"/>
      <c r="F19" s="7">
        <v>43</v>
      </c>
      <c r="G19" s="10">
        <v>95</v>
      </c>
      <c r="H19" s="10">
        <v>125</v>
      </c>
      <c r="I19" s="10">
        <v>220</v>
      </c>
      <c r="J19" s="3"/>
      <c r="K19" s="7">
        <v>73</v>
      </c>
      <c r="L19" s="10">
        <v>190</v>
      </c>
      <c r="M19" s="10">
        <v>268</v>
      </c>
      <c r="N19" s="10">
        <v>458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32</v>
      </c>
      <c r="W19" s="15">
        <f>SUM(R15,R21,R27,R33,R39)</f>
        <v>120</v>
      </c>
      <c r="X19" s="18">
        <f t="shared" si="0"/>
        <v>152</v>
      </c>
      <c r="Z19" s="4" t="s">
        <v>25</v>
      </c>
      <c r="AA19" s="30">
        <v>249</v>
      </c>
      <c r="AB19" s="10">
        <v>253</v>
      </c>
      <c r="AC19" s="10">
        <f>SUM(AA19:AB19)</f>
        <v>502</v>
      </c>
    </row>
    <row r="20" spans="1:29" ht="15" customHeight="1" x14ac:dyDescent="0.15">
      <c r="A20" s="7">
        <v>14</v>
      </c>
      <c r="B20" s="10">
        <v>144</v>
      </c>
      <c r="C20" s="10">
        <v>90</v>
      </c>
      <c r="D20" s="10">
        <v>234</v>
      </c>
      <c r="E20" s="3"/>
      <c r="F20" s="7">
        <v>44</v>
      </c>
      <c r="G20" s="10">
        <v>108</v>
      </c>
      <c r="H20" s="10">
        <v>121</v>
      </c>
      <c r="I20" s="10">
        <v>229</v>
      </c>
      <c r="J20" s="3"/>
      <c r="K20" s="7">
        <v>74</v>
      </c>
      <c r="L20" s="10">
        <v>204</v>
      </c>
      <c r="M20" s="10">
        <v>295</v>
      </c>
      <c r="N20" s="10">
        <v>499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1</v>
      </c>
      <c r="W20" s="15">
        <f>SUM(R21,R27,R33,R39)</f>
        <v>15</v>
      </c>
      <c r="X20" s="18">
        <f t="shared" si="0"/>
        <v>16</v>
      </c>
      <c r="Z20" s="26" t="s">
        <v>26</v>
      </c>
      <c r="AA20" s="30">
        <v>1286</v>
      </c>
      <c r="AB20" s="10">
        <v>1184</v>
      </c>
      <c r="AC20" s="10">
        <f>SUM(AA20:AB20)</f>
        <v>2470</v>
      </c>
    </row>
    <row r="21" spans="1:29" ht="15" customHeight="1" x14ac:dyDescent="0.15">
      <c r="A21" s="7"/>
      <c r="B21" s="11">
        <v>542</v>
      </c>
      <c r="C21" s="11">
        <v>455</v>
      </c>
      <c r="D21" s="11">
        <v>997</v>
      </c>
      <c r="E21" s="3"/>
      <c r="F21" s="7"/>
      <c r="G21" s="11">
        <v>477</v>
      </c>
      <c r="H21" s="11">
        <v>548</v>
      </c>
      <c r="I21" s="11">
        <v>1025</v>
      </c>
      <c r="J21" s="3"/>
      <c r="K21" s="7"/>
      <c r="L21" s="12">
        <v>1008</v>
      </c>
      <c r="M21" s="12">
        <v>1325</v>
      </c>
      <c r="N21" s="12">
        <v>2333</v>
      </c>
      <c r="O21" s="24"/>
      <c r="P21" s="7"/>
      <c r="Q21" s="11">
        <v>1</v>
      </c>
      <c r="R21" s="11">
        <v>14</v>
      </c>
      <c r="S21" s="11">
        <v>15</v>
      </c>
      <c r="Z21" s="4" t="s">
        <v>31</v>
      </c>
      <c r="AA21" s="30">
        <v>300</v>
      </c>
      <c r="AB21" s="10">
        <v>373</v>
      </c>
      <c r="AC21" s="10">
        <f>SUM(AA21:AB21)</f>
        <v>673</v>
      </c>
    </row>
    <row r="22" spans="1:29" ht="15" customHeight="1" x14ac:dyDescent="0.15">
      <c r="A22" s="7">
        <v>15</v>
      </c>
      <c r="B22" s="10">
        <v>103</v>
      </c>
      <c r="C22" s="10">
        <v>108</v>
      </c>
      <c r="D22" s="10">
        <v>211</v>
      </c>
      <c r="E22" s="3"/>
      <c r="F22" s="7">
        <v>45</v>
      </c>
      <c r="G22" s="10">
        <v>123</v>
      </c>
      <c r="H22" s="10">
        <v>122</v>
      </c>
      <c r="I22" s="10">
        <v>245</v>
      </c>
      <c r="J22" s="3"/>
      <c r="K22" s="7">
        <v>75</v>
      </c>
      <c r="L22" s="10">
        <v>236</v>
      </c>
      <c r="M22" s="10">
        <v>266</v>
      </c>
      <c r="N22" s="10">
        <v>502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30">
        <v>382</v>
      </c>
      <c r="AB22" s="10">
        <v>619</v>
      </c>
      <c r="AC22" s="10">
        <f>SUM(AA22:AB22)</f>
        <v>1001</v>
      </c>
    </row>
    <row r="23" spans="1:29" ht="15" customHeight="1" x14ac:dyDescent="0.15">
      <c r="A23" s="7">
        <v>16</v>
      </c>
      <c r="B23" s="10">
        <v>139</v>
      </c>
      <c r="C23" s="10">
        <v>110</v>
      </c>
      <c r="D23" s="10">
        <v>249</v>
      </c>
      <c r="E23" s="3"/>
      <c r="F23" s="7">
        <v>46</v>
      </c>
      <c r="G23" s="10">
        <v>125</v>
      </c>
      <c r="H23" s="10">
        <v>125</v>
      </c>
      <c r="I23" s="10">
        <v>250</v>
      </c>
      <c r="J23" s="3"/>
      <c r="K23" s="7">
        <v>76</v>
      </c>
      <c r="L23" s="10">
        <v>212</v>
      </c>
      <c r="M23" s="10">
        <v>291</v>
      </c>
      <c r="N23" s="10">
        <v>503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10.843471208434712</v>
      </c>
      <c r="W23" s="19">
        <f>W4/$W$8*100</f>
        <v>8.7594864884034322</v>
      </c>
      <c r="X23" s="19">
        <f>X4/$X$8*100</f>
        <v>9.7317340799878913</v>
      </c>
      <c r="Z23" s="9" t="s">
        <v>24</v>
      </c>
      <c r="AA23" s="11">
        <f>SUM(AA19:AA22)</f>
        <v>2217</v>
      </c>
      <c r="AB23" s="11">
        <f>SUM(AB19:AB22)</f>
        <v>2429</v>
      </c>
      <c r="AC23" s="11">
        <f>SUM(AC19:AC22)</f>
        <v>4646</v>
      </c>
    </row>
    <row r="24" spans="1:29" ht="15" customHeight="1" x14ac:dyDescent="0.15">
      <c r="A24" s="7">
        <v>17</v>
      </c>
      <c r="B24" s="10">
        <v>148</v>
      </c>
      <c r="C24" s="10">
        <v>110</v>
      </c>
      <c r="D24" s="10">
        <v>258</v>
      </c>
      <c r="E24" s="3"/>
      <c r="F24" s="7">
        <v>47</v>
      </c>
      <c r="G24" s="10">
        <v>142</v>
      </c>
      <c r="H24" s="10">
        <v>157</v>
      </c>
      <c r="I24" s="10">
        <v>299</v>
      </c>
      <c r="J24" s="3"/>
      <c r="K24" s="7">
        <v>77</v>
      </c>
      <c r="L24" s="10">
        <v>206</v>
      </c>
      <c r="M24" s="10">
        <v>304</v>
      </c>
      <c r="N24" s="10">
        <v>510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56.123276561232771</v>
      </c>
      <c r="W24" s="19">
        <f>W5/$W$8*100</f>
        <v>47.719696432371087</v>
      </c>
      <c r="X24" s="19">
        <f>X5/$X$8*100</f>
        <v>51.640243671724242</v>
      </c>
      <c r="Z24" s="6" t="s">
        <v>30</v>
      </c>
    </row>
    <row r="25" spans="1:29" ht="15" customHeight="1" x14ac:dyDescent="0.15">
      <c r="A25" s="7">
        <v>18</v>
      </c>
      <c r="B25" s="10">
        <v>110</v>
      </c>
      <c r="C25" s="10">
        <v>85</v>
      </c>
      <c r="D25" s="10">
        <v>195</v>
      </c>
      <c r="E25" s="3"/>
      <c r="F25" s="7">
        <v>48</v>
      </c>
      <c r="G25" s="10">
        <v>150</v>
      </c>
      <c r="H25" s="10">
        <v>149</v>
      </c>
      <c r="I25" s="10">
        <v>299</v>
      </c>
      <c r="J25" s="3"/>
      <c r="K25" s="7">
        <v>78</v>
      </c>
      <c r="L25" s="10">
        <v>199</v>
      </c>
      <c r="M25" s="10">
        <v>256</v>
      </c>
      <c r="N25" s="10">
        <v>455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14.849959448499595</v>
      </c>
      <c r="W25" s="19">
        <f>W6/$W$8*100</f>
        <v>17.135967089864529</v>
      </c>
      <c r="X25" s="19">
        <f>X6/$X$8*100</f>
        <v>16.069469143743614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105</v>
      </c>
      <c r="C26" s="10">
        <v>120</v>
      </c>
      <c r="D26" s="10">
        <v>225</v>
      </c>
      <c r="E26" s="3"/>
      <c r="F26" s="7">
        <v>49</v>
      </c>
      <c r="G26" s="10">
        <v>184</v>
      </c>
      <c r="H26" s="10">
        <v>171</v>
      </c>
      <c r="I26" s="10">
        <v>355</v>
      </c>
      <c r="J26" s="3"/>
      <c r="K26" s="7">
        <v>79</v>
      </c>
      <c r="L26" s="10">
        <v>196</v>
      </c>
      <c r="M26" s="10">
        <v>259</v>
      </c>
      <c r="N26" s="10">
        <v>455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18.183292781832925</v>
      </c>
      <c r="W26" s="19">
        <f>W7/$W$8*100</f>
        <v>26.384849989360948</v>
      </c>
      <c r="X26" s="19">
        <f>X7/$X$8*100</f>
        <v>22.558553104544252</v>
      </c>
      <c r="Z26" s="4" t="s">
        <v>25</v>
      </c>
      <c r="AA26" s="10">
        <v>136</v>
      </c>
      <c r="AB26" s="10">
        <v>111</v>
      </c>
      <c r="AC26" s="10">
        <f>SUM(AA26:AB26)</f>
        <v>247</v>
      </c>
    </row>
    <row r="27" spans="1:29" ht="15" customHeight="1" x14ac:dyDescent="0.15">
      <c r="A27" s="7"/>
      <c r="B27" s="11">
        <v>605</v>
      </c>
      <c r="C27" s="11">
        <v>533</v>
      </c>
      <c r="D27" s="11">
        <v>1138</v>
      </c>
      <c r="E27" s="3"/>
      <c r="F27" s="7"/>
      <c r="G27" s="11">
        <v>724</v>
      </c>
      <c r="H27" s="11">
        <v>724</v>
      </c>
      <c r="I27" s="11">
        <v>1448</v>
      </c>
      <c r="J27" s="3"/>
      <c r="K27" s="7"/>
      <c r="L27" s="11">
        <v>1049</v>
      </c>
      <c r="M27" s="11">
        <v>1376</v>
      </c>
      <c r="N27" s="11">
        <v>2425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99.999999999999986</v>
      </c>
      <c r="X27" s="20">
        <f>SUM(X23:X26)</f>
        <v>100</v>
      </c>
      <c r="Z27" s="26" t="s">
        <v>26</v>
      </c>
      <c r="AA27" s="10">
        <v>721</v>
      </c>
      <c r="AB27" s="10">
        <v>659</v>
      </c>
      <c r="AC27" s="10">
        <f>SUM(AA27:AB27)</f>
        <v>1380</v>
      </c>
    </row>
    <row r="28" spans="1:29" ht="15" customHeight="1" x14ac:dyDescent="0.15">
      <c r="A28" s="7">
        <v>20</v>
      </c>
      <c r="B28" s="10">
        <v>108</v>
      </c>
      <c r="C28" s="10">
        <v>115</v>
      </c>
      <c r="D28" s="10">
        <v>223</v>
      </c>
      <c r="E28" s="3"/>
      <c r="F28" s="7">
        <v>50</v>
      </c>
      <c r="G28" s="10">
        <v>148</v>
      </c>
      <c r="H28" s="10">
        <v>168</v>
      </c>
      <c r="I28" s="10">
        <v>316</v>
      </c>
      <c r="J28" s="3"/>
      <c r="K28" s="7">
        <v>80</v>
      </c>
      <c r="L28" s="10">
        <v>175</v>
      </c>
      <c r="M28" s="10">
        <v>246</v>
      </c>
      <c r="N28" s="10">
        <v>421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34.111922141119223</v>
      </c>
      <c r="W28" s="19">
        <f t="shared" ref="W28:W39" si="2">W9/$W$8*100</f>
        <v>29.576565713880417</v>
      </c>
      <c r="X28" s="19">
        <f t="shared" ref="X28:X39" si="3">X9/$X$8*100</f>
        <v>31.692459041204735</v>
      </c>
      <c r="Z28" s="4" t="s">
        <v>32</v>
      </c>
      <c r="AA28" s="10">
        <v>171</v>
      </c>
      <c r="AB28" s="10">
        <v>232</v>
      </c>
      <c r="AC28" s="10">
        <f>SUM(AA28:AB28)</f>
        <v>403</v>
      </c>
    </row>
    <row r="29" spans="1:29" ht="15" customHeight="1" x14ac:dyDescent="0.15">
      <c r="A29" s="7">
        <v>21</v>
      </c>
      <c r="B29" s="10">
        <v>92</v>
      </c>
      <c r="C29" s="10">
        <v>115</v>
      </c>
      <c r="D29" s="10">
        <v>207</v>
      </c>
      <c r="E29" s="3"/>
      <c r="F29" s="7">
        <v>51</v>
      </c>
      <c r="G29" s="10">
        <v>176</v>
      </c>
      <c r="H29" s="10">
        <v>158</v>
      </c>
      <c r="I29" s="10">
        <v>334</v>
      </c>
      <c r="J29" s="3"/>
      <c r="K29" s="7">
        <v>81</v>
      </c>
      <c r="L29" s="10">
        <v>151</v>
      </c>
      <c r="M29" s="10">
        <v>229</v>
      </c>
      <c r="N29" s="10">
        <v>380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67.145174371451745</v>
      </c>
      <c r="W29" s="19">
        <f t="shared" si="2"/>
        <v>73.097382793105893</v>
      </c>
      <c r="X29" s="19">
        <f t="shared" si="3"/>
        <v>70.320481289492591</v>
      </c>
      <c r="Z29" s="4" t="s">
        <v>7</v>
      </c>
      <c r="AA29" s="10">
        <v>258</v>
      </c>
      <c r="AB29" s="10">
        <v>403</v>
      </c>
      <c r="AC29" s="10">
        <f>SUM(AA29:AB29)</f>
        <v>661</v>
      </c>
    </row>
    <row r="30" spans="1:29" ht="15" customHeight="1" x14ac:dyDescent="0.15">
      <c r="A30" s="7">
        <v>22</v>
      </c>
      <c r="B30" s="10">
        <v>103</v>
      </c>
      <c r="C30" s="10">
        <v>109</v>
      </c>
      <c r="D30" s="10">
        <v>212</v>
      </c>
      <c r="E30" s="3"/>
      <c r="F30" s="7">
        <v>52</v>
      </c>
      <c r="G30" s="10">
        <v>183</v>
      </c>
      <c r="H30" s="10">
        <v>197</v>
      </c>
      <c r="I30" s="10">
        <v>380</v>
      </c>
      <c r="J30" s="3"/>
      <c r="K30" s="7">
        <v>82</v>
      </c>
      <c r="L30" s="10">
        <v>148</v>
      </c>
      <c r="M30" s="10">
        <v>266</v>
      </c>
      <c r="N30" s="10">
        <v>414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57.404703974047045</v>
      </c>
      <c r="W30" s="19">
        <f t="shared" si="2"/>
        <v>64.075466345130863</v>
      </c>
      <c r="X30" s="19">
        <f t="shared" si="3"/>
        <v>60.963335729690868</v>
      </c>
      <c r="Z30" s="9" t="s">
        <v>24</v>
      </c>
      <c r="AA30" s="11">
        <f>SUM(AA26:AA29)</f>
        <v>1286</v>
      </c>
      <c r="AB30" s="11">
        <f>SUM(AB26:AB29)</f>
        <v>1405</v>
      </c>
      <c r="AC30" s="11">
        <f>SUM(AC26:AC29)</f>
        <v>2691</v>
      </c>
    </row>
    <row r="31" spans="1:29" ht="15" customHeight="1" x14ac:dyDescent="0.15">
      <c r="A31" s="7">
        <v>23</v>
      </c>
      <c r="B31" s="10">
        <v>122</v>
      </c>
      <c r="C31" s="10">
        <v>113</v>
      </c>
      <c r="D31" s="10">
        <v>235</v>
      </c>
      <c r="E31" s="3"/>
      <c r="F31" s="7">
        <v>53</v>
      </c>
      <c r="G31" s="10">
        <v>190</v>
      </c>
      <c r="H31" s="10">
        <v>182</v>
      </c>
      <c r="I31" s="10">
        <v>372</v>
      </c>
      <c r="J31" s="3"/>
      <c r="K31" s="7">
        <v>83</v>
      </c>
      <c r="L31" s="10">
        <v>125</v>
      </c>
      <c r="M31" s="10">
        <v>230</v>
      </c>
      <c r="N31" s="10">
        <v>355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40.089213300892133</v>
      </c>
      <c r="W31" s="19">
        <f t="shared" si="2"/>
        <v>50.180863891056106</v>
      </c>
      <c r="X31" s="19">
        <f t="shared" si="3"/>
        <v>45.472776117144051</v>
      </c>
      <c r="Z31" s="6"/>
    </row>
    <row r="32" spans="1:29" ht="15" customHeight="1" x14ac:dyDescent="0.15">
      <c r="A32" s="7">
        <v>24</v>
      </c>
      <c r="B32" s="10">
        <v>107</v>
      </c>
      <c r="C32" s="10">
        <v>98</v>
      </c>
      <c r="D32" s="10">
        <v>205</v>
      </c>
      <c r="E32" s="3"/>
      <c r="F32" s="7">
        <v>54</v>
      </c>
      <c r="G32" s="10">
        <v>214</v>
      </c>
      <c r="H32" s="10">
        <v>162</v>
      </c>
      <c r="I32" s="10">
        <v>376</v>
      </c>
      <c r="J32" s="3"/>
      <c r="K32" s="7">
        <v>84</v>
      </c>
      <c r="L32" s="10">
        <v>101</v>
      </c>
      <c r="M32" s="10">
        <v>197</v>
      </c>
      <c r="N32" s="10">
        <v>298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33.033252230332522</v>
      </c>
      <c r="W32" s="20">
        <f t="shared" si="2"/>
        <v>43.520817079225473</v>
      </c>
      <c r="X32" s="20">
        <f t="shared" si="3"/>
        <v>38.628022248287863</v>
      </c>
      <c r="Z32" s="6"/>
      <c r="AA32" s="29"/>
      <c r="AB32" s="28"/>
      <c r="AC32" s="28"/>
    </row>
    <row r="33" spans="1:29" ht="15" customHeight="1" x14ac:dyDescent="0.15">
      <c r="A33" s="7"/>
      <c r="B33" s="11">
        <v>532</v>
      </c>
      <c r="C33" s="11">
        <v>550</v>
      </c>
      <c r="D33" s="11">
        <v>1082</v>
      </c>
      <c r="E33" s="3"/>
      <c r="F33" s="7"/>
      <c r="G33" s="11">
        <v>911</v>
      </c>
      <c r="H33" s="11">
        <v>867</v>
      </c>
      <c r="I33" s="11">
        <v>1778</v>
      </c>
      <c r="J33" s="3"/>
      <c r="K33" s="7"/>
      <c r="L33" s="11">
        <v>700</v>
      </c>
      <c r="M33" s="11">
        <v>1168</v>
      </c>
      <c r="N33" s="11">
        <v>1868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26.358475263584751</v>
      </c>
      <c r="W33" s="19">
        <f t="shared" si="2"/>
        <v>35.782679622668276</v>
      </c>
      <c r="X33" s="19">
        <f t="shared" si="3"/>
        <v>31.385977524688791</v>
      </c>
      <c r="Z33" s="6" t="s">
        <v>3</v>
      </c>
    </row>
    <row r="34" spans="1:29" ht="15" customHeight="1" x14ac:dyDescent="0.15">
      <c r="A34" s="7">
        <v>25</v>
      </c>
      <c r="B34" s="10">
        <v>88</v>
      </c>
      <c r="C34" s="10">
        <v>97</v>
      </c>
      <c r="D34" s="10">
        <v>185</v>
      </c>
      <c r="E34" s="3"/>
      <c r="F34" s="7">
        <v>55</v>
      </c>
      <c r="G34" s="10">
        <v>215</v>
      </c>
      <c r="H34" s="10">
        <v>209</v>
      </c>
      <c r="I34" s="10">
        <v>424</v>
      </c>
      <c r="J34" s="3"/>
      <c r="K34" s="7">
        <v>85</v>
      </c>
      <c r="L34" s="27">
        <v>88</v>
      </c>
      <c r="M34" s="10">
        <v>183</v>
      </c>
      <c r="N34" s="10">
        <v>271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18.183292781832925</v>
      </c>
      <c r="W34" s="19">
        <f t="shared" si="2"/>
        <v>26.384849989360948</v>
      </c>
      <c r="X34" s="19">
        <f t="shared" si="3"/>
        <v>22.558553104544252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99</v>
      </c>
      <c r="C35" s="10">
        <v>99</v>
      </c>
      <c r="D35" s="10">
        <v>198</v>
      </c>
      <c r="E35" s="3"/>
      <c r="F35" s="7">
        <v>56</v>
      </c>
      <c r="G35" s="10">
        <v>209</v>
      </c>
      <c r="H35" s="10">
        <v>190</v>
      </c>
      <c r="I35" s="10">
        <v>399</v>
      </c>
      <c r="J35" s="3"/>
      <c r="K35" s="7">
        <v>86</v>
      </c>
      <c r="L35" s="10">
        <v>73</v>
      </c>
      <c r="M35" s="10">
        <v>165</v>
      </c>
      <c r="N35" s="10">
        <v>238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9.6755879967558798</v>
      </c>
      <c r="W35" s="19">
        <f t="shared" si="2"/>
        <v>16.625292573941415</v>
      </c>
      <c r="X35" s="19">
        <f t="shared" si="3"/>
        <v>13.383026221196411</v>
      </c>
      <c r="Z35" s="4" t="s">
        <v>25</v>
      </c>
      <c r="AA35" s="10">
        <f t="shared" ref="AA35:AB38" si="4">SUM(AA5,AA12,AA19,AA26)</f>
        <v>1337</v>
      </c>
      <c r="AB35" s="10">
        <f t="shared" si="4"/>
        <v>1235</v>
      </c>
      <c r="AC35" s="10">
        <f>SUM(AA35:AB35)</f>
        <v>2572</v>
      </c>
    </row>
    <row r="36" spans="1:29" ht="15" customHeight="1" x14ac:dyDescent="0.15">
      <c r="A36" s="7">
        <v>27</v>
      </c>
      <c r="B36" s="10">
        <v>103</v>
      </c>
      <c r="C36" s="10">
        <v>96</v>
      </c>
      <c r="D36" s="10">
        <v>199</v>
      </c>
      <c r="E36" s="3"/>
      <c r="F36" s="7">
        <v>57</v>
      </c>
      <c r="G36" s="10">
        <v>262</v>
      </c>
      <c r="H36" s="10">
        <v>196</v>
      </c>
      <c r="I36" s="10">
        <v>458</v>
      </c>
      <c r="J36" s="3"/>
      <c r="K36" s="7">
        <v>87</v>
      </c>
      <c r="L36" s="10">
        <v>80</v>
      </c>
      <c r="M36" s="10">
        <v>143</v>
      </c>
      <c r="N36" s="10">
        <v>223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3.9983779399837793</v>
      </c>
      <c r="W36" s="19">
        <f t="shared" si="2"/>
        <v>8.3410170934108798</v>
      </c>
      <c r="X36" s="19">
        <f t="shared" si="3"/>
        <v>6.3150327291989852</v>
      </c>
      <c r="Z36" s="26" t="s">
        <v>26</v>
      </c>
      <c r="AA36" s="10">
        <f t="shared" si="4"/>
        <v>6920</v>
      </c>
      <c r="AB36" s="10">
        <f t="shared" si="4"/>
        <v>6728</v>
      </c>
      <c r="AC36" s="13">
        <f>SUM(AA36:AB36)</f>
        <v>13648</v>
      </c>
    </row>
    <row r="37" spans="1:29" ht="15" customHeight="1" x14ac:dyDescent="0.15">
      <c r="A37" s="7">
        <v>28</v>
      </c>
      <c r="B37" s="10">
        <v>112</v>
      </c>
      <c r="C37" s="10">
        <v>100</v>
      </c>
      <c r="D37" s="10">
        <v>212</v>
      </c>
      <c r="E37" s="3"/>
      <c r="F37" s="7">
        <v>58</v>
      </c>
      <c r="G37" s="10">
        <v>255</v>
      </c>
      <c r="H37" s="10">
        <v>242</v>
      </c>
      <c r="I37" s="10">
        <v>497</v>
      </c>
      <c r="J37" s="3"/>
      <c r="K37" s="7">
        <v>88</v>
      </c>
      <c r="L37" s="10">
        <v>54</v>
      </c>
      <c r="M37" s="10">
        <v>115</v>
      </c>
      <c r="N37" s="10">
        <v>169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1.2327656123276562</v>
      </c>
      <c r="W37" s="19">
        <f t="shared" si="2"/>
        <v>3.3690332647705512</v>
      </c>
      <c r="X37" s="19">
        <f t="shared" si="3"/>
        <v>2.3723939611790081</v>
      </c>
      <c r="Z37" s="4" t="s">
        <v>31</v>
      </c>
      <c r="AA37" s="10">
        <f t="shared" si="4"/>
        <v>1831</v>
      </c>
      <c r="AB37" s="10">
        <f t="shared" si="4"/>
        <v>2416</v>
      </c>
      <c r="AC37" s="13">
        <f>SUM(AA37:AB37)</f>
        <v>4247</v>
      </c>
    </row>
    <row r="38" spans="1:29" ht="15" customHeight="1" x14ac:dyDescent="0.15">
      <c r="A38" s="7">
        <v>29</v>
      </c>
      <c r="B38" s="10">
        <v>107</v>
      </c>
      <c r="C38" s="10">
        <v>99</v>
      </c>
      <c r="D38" s="10">
        <v>206</v>
      </c>
      <c r="E38" s="3"/>
      <c r="F38" s="7">
        <v>59</v>
      </c>
      <c r="G38" s="10">
        <v>283</v>
      </c>
      <c r="H38" s="10">
        <v>255</v>
      </c>
      <c r="I38" s="10">
        <v>538</v>
      </c>
      <c r="J38" s="3"/>
      <c r="K38" s="7">
        <v>89</v>
      </c>
      <c r="L38" s="10">
        <v>46</v>
      </c>
      <c r="M38" s="10">
        <v>95</v>
      </c>
      <c r="N38" s="10">
        <v>141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0.25952960259529601</v>
      </c>
      <c r="W38" s="19">
        <f t="shared" si="2"/>
        <v>0.85112419320519195</v>
      </c>
      <c r="X38" s="19">
        <f t="shared" si="3"/>
        <v>0.57512580877066866</v>
      </c>
      <c r="Z38" s="4" t="s">
        <v>7</v>
      </c>
      <c r="AA38" s="10">
        <f t="shared" si="4"/>
        <v>2242</v>
      </c>
      <c r="AB38" s="10">
        <f t="shared" si="4"/>
        <v>3720</v>
      </c>
      <c r="AC38" s="13">
        <f>SUM(AA38:AB38)</f>
        <v>5962</v>
      </c>
    </row>
    <row r="39" spans="1:29" ht="15" customHeight="1" x14ac:dyDescent="0.15">
      <c r="A39" s="7"/>
      <c r="B39" s="11">
        <v>509</v>
      </c>
      <c r="C39" s="11">
        <v>491</v>
      </c>
      <c r="D39" s="11">
        <v>1000</v>
      </c>
      <c r="E39" s="3"/>
      <c r="F39" s="7"/>
      <c r="G39" s="11">
        <v>1224</v>
      </c>
      <c r="H39" s="11">
        <v>1092</v>
      </c>
      <c r="I39" s="11">
        <v>2316</v>
      </c>
      <c r="J39" s="3"/>
      <c r="K39" s="7"/>
      <c r="L39" s="11">
        <v>341</v>
      </c>
      <c r="M39" s="11">
        <v>701</v>
      </c>
      <c r="N39" s="11">
        <v>1042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8.1103000811030002E-3</v>
      </c>
      <c r="W39" s="19">
        <f t="shared" si="2"/>
        <v>0.10639052415064899</v>
      </c>
      <c r="X39" s="19">
        <f t="shared" si="3"/>
        <v>6.0539558817965113E-2</v>
      </c>
      <c r="Z39" s="9" t="s">
        <v>24</v>
      </c>
      <c r="AA39" s="11">
        <f>SUM(AA35:AA38)</f>
        <v>12330</v>
      </c>
      <c r="AB39" s="11">
        <f>SUM(AB35:AB38)</f>
        <v>14099</v>
      </c>
      <c r="AC39" s="11">
        <f>SUM(AC35:AC38)</f>
        <v>26429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36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76</v>
      </c>
      <c r="C4" s="10">
        <v>82</v>
      </c>
      <c r="D4" s="10">
        <v>158</v>
      </c>
      <c r="E4" s="3"/>
      <c r="F4" s="7">
        <v>30</v>
      </c>
      <c r="G4" s="10">
        <v>124</v>
      </c>
      <c r="H4" s="10">
        <v>106</v>
      </c>
      <c r="I4" s="10">
        <v>230</v>
      </c>
      <c r="J4" s="3"/>
      <c r="K4" s="7">
        <v>60</v>
      </c>
      <c r="L4" s="10">
        <v>267</v>
      </c>
      <c r="M4" s="10">
        <v>245</v>
      </c>
      <c r="N4" s="10">
        <v>512</v>
      </c>
      <c r="O4" s="3"/>
      <c r="P4" s="7">
        <v>90</v>
      </c>
      <c r="Q4" s="10">
        <v>37</v>
      </c>
      <c r="R4" s="10">
        <v>100</v>
      </c>
      <c r="S4" s="10">
        <v>137</v>
      </c>
      <c r="U4" s="4" t="s">
        <v>4</v>
      </c>
      <c r="V4" s="15">
        <f>SUM(B9,B15,B21)</f>
        <v>1323</v>
      </c>
      <c r="W4" s="15">
        <f>SUM(C9,C15,C21)</f>
        <v>1237</v>
      </c>
      <c r="X4" s="15">
        <f>SUM(V4:W4)</f>
        <v>2560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75</v>
      </c>
      <c r="C5" s="10">
        <v>73</v>
      </c>
      <c r="D5" s="10">
        <v>148</v>
      </c>
      <c r="E5" s="3"/>
      <c r="F5" s="7">
        <v>31</v>
      </c>
      <c r="G5" s="10">
        <v>105</v>
      </c>
      <c r="H5" s="10">
        <v>89</v>
      </c>
      <c r="I5" s="10">
        <v>194</v>
      </c>
      <c r="J5" s="3"/>
      <c r="K5" s="7">
        <v>61</v>
      </c>
      <c r="L5" s="10">
        <v>236</v>
      </c>
      <c r="M5" s="10">
        <v>210</v>
      </c>
      <c r="N5" s="10">
        <v>446</v>
      </c>
      <c r="O5" s="3"/>
      <c r="P5" s="7">
        <v>91</v>
      </c>
      <c r="Q5" s="10">
        <v>30</v>
      </c>
      <c r="R5" s="10">
        <v>78</v>
      </c>
      <c r="S5" s="10">
        <v>108</v>
      </c>
      <c r="U5" s="4" t="s">
        <v>5</v>
      </c>
      <c r="V5" s="15">
        <f>SUM(B27,B33,B39,G9,G15,G21,G27,G33,G39,L9)</f>
        <v>6931</v>
      </c>
      <c r="W5" s="15">
        <f>SUM(C27,C33,C39,H9,H15,H21,H27,H33,H39,M9)</f>
        <v>6708</v>
      </c>
      <c r="X5" s="15">
        <f>SUM(V5:W5)</f>
        <v>13639</v>
      </c>
      <c r="Y5" s="2"/>
      <c r="Z5" s="4" t="s">
        <v>25</v>
      </c>
      <c r="AA5" s="10">
        <v>793</v>
      </c>
      <c r="AB5" s="10">
        <v>685</v>
      </c>
      <c r="AC5" s="10">
        <f>SUM(AA5:AB5)</f>
        <v>1478</v>
      </c>
    </row>
    <row r="6" spans="1:29" ht="15" customHeight="1" x14ac:dyDescent="0.15">
      <c r="A6" s="7">
        <v>2</v>
      </c>
      <c r="B6" s="10">
        <v>85</v>
      </c>
      <c r="C6" s="10">
        <v>78</v>
      </c>
      <c r="D6" s="10">
        <v>163</v>
      </c>
      <c r="E6" s="3"/>
      <c r="F6" s="7">
        <v>32</v>
      </c>
      <c r="G6" s="10">
        <v>112</v>
      </c>
      <c r="H6" s="10">
        <v>95</v>
      </c>
      <c r="I6" s="10">
        <v>207</v>
      </c>
      <c r="J6" s="3"/>
      <c r="K6" s="7">
        <v>62</v>
      </c>
      <c r="L6" s="10">
        <v>88</v>
      </c>
      <c r="M6" s="10">
        <v>106</v>
      </c>
      <c r="N6" s="10">
        <v>194</v>
      </c>
      <c r="O6" s="3"/>
      <c r="P6" s="7">
        <v>92</v>
      </c>
      <c r="Q6" s="10">
        <v>21</v>
      </c>
      <c r="R6" s="10">
        <v>71</v>
      </c>
      <c r="S6" s="10">
        <v>92</v>
      </c>
      <c r="U6" s="8" t="s">
        <v>6</v>
      </c>
      <c r="V6" s="15">
        <f>SUM(L15,L21)</f>
        <v>1827</v>
      </c>
      <c r="W6" s="15">
        <f>SUM(M15,M21)</f>
        <v>2413</v>
      </c>
      <c r="X6" s="15">
        <f>SUM(V6:W6)</f>
        <v>4240</v>
      </c>
      <c r="Z6" s="26" t="s">
        <v>26</v>
      </c>
      <c r="AA6" s="10">
        <v>4010</v>
      </c>
      <c r="AB6" s="10">
        <v>3974</v>
      </c>
      <c r="AC6" s="10">
        <f>SUM(AA6:AB6)</f>
        <v>7984</v>
      </c>
    </row>
    <row r="7" spans="1:29" ht="15" customHeight="1" x14ac:dyDescent="0.15">
      <c r="A7" s="7">
        <v>3</v>
      </c>
      <c r="B7" s="10">
        <v>77</v>
      </c>
      <c r="C7" s="10">
        <v>58</v>
      </c>
      <c r="D7" s="10">
        <v>135</v>
      </c>
      <c r="E7" s="3"/>
      <c r="F7" s="7">
        <v>33</v>
      </c>
      <c r="G7" s="10">
        <v>121</v>
      </c>
      <c r="H7" s="10">
        <v>102</v>
      </c>
      <c r="I7" s="10">
        <v>223</v>
      </c>
      <c r="J7" s="3"/>
      <c r="K7" s="7">
        <v>63</v>
      </c>
      <c r="L7" s="10">
        <v>144</v>
      </c>
      <c r="M7" s="10">
        <v>163</v>
      </c>
      <c r="N7" s="10">
        <v>307</v>
      </c>
      <c r="O7" s="3"/>
      <c r="P7" s="7">
        <v>93</v>
      </c>
      <c r="Q7" s="10">
        <v>14</v>
      </c>
      <c r="R7" s="10">
        <v>63</v>
      </c>
      <c r="S7" s="10">
        <v>77</v>
      </c>
      <c r="U7" s="4" t="s">
        <v>7</v>
      </c>
      <c r="V7" s="15">
        <f>SUM(L27,L33,L39,Q9,Q15,Q21,Q27,Q33,Q39)</f>
        <v>2242</v>
      </c>
      <c r="W7" s="15">
        <f>SUM(M27,M33,M39,R9,R15,R21,R27,R33,R39)</f>
        <v>3730</v>
      </c>
      <c r="X7" s="15">
        <f>SUM(V7:W7)</f>
        <v>5972</v>
      </c>
      <c r="Z7" s="4" t="s">
        <v>32</v>
      </c>
      <c r="AA7" s="10">
        <v>1132</v>
      </c>
      <c r="AB7" s="10">
        <v>1524</v>
      </c>
      <c r="AC7" s="10">
        <f>SUM(AA7:AB7)</f>
        <v>2656</v>
      </c>
    </row>
    <row r="8" spans="1:29" ht="15" customHeight="1" x14ac:dyDescent="0.15">
      <c r="A8" s="7">
        <v>4</v>
      </c>
      <c r="B8" s="10">
        <v>82</v>
      </c>
      <c r="C8" s="10">
        <v>70</v>
      </c>
      <c r="D8" s="10">
        <v>152</v>
      </c>
      <c r="E8" s="3"/>
      <c r="F8" s="7">
        <v>34</v>
      </c>
      <c r="G8" s="10">
        <v>104</v>
      </c>
      <c r="H8" s="10">
        <v>116</v>
      </c>
      <c r="I8" s="10">
        <v>220</v>
      </c>
      <c r="J8" s="3"/>
      <c r="K8" s="7">
        <v>64</v>
      </c>
      <c r="L8" s="10">
        <v>144</v>
      </c>
      <c r="M8" s="10">
        <v>211</v>
      </c>
      <c r="N8" s="10">
        <v>355</v>
      </c>
      <c r="O8" s="3"/>
      <c r="P8" s="7">
        <v>94</v>
      </c>
      <c r="Q8" s="10">
        <v>18</v>
      </c>
      <c r="R8" s="10">
        <v>49</v>
      </c>
      <c r="S8" s="10">
        <v>67</v>
      </c>
      <c r="U8" s="17" t="s">
        <v>3</v>
      </c>
      <c r="V8" s="12">
        <f>SUM(V4:V7)</f>
        <v>12323</v>
      </c>
      <c r="W8" s="12">
        <f>SUM(W4:W7)</f>
        <v>14088</v>
      </c>
      <c r="X8" s="12">
        <f>SUM(X4:X7)</f>
        <v>26411</v>
      </c>
      <c r="Z8" s="4" t="s">
        <v>7</v>
      </c>
      <c r="AA8" s="10">
        <v>1328</v>
      </c>
      <c r="AB8" s="10">
        <v>2262</v>
      </c>
      <c r="AC8" s="10">
        <f>SUM(AA8:AB8)</f>
        <v>3590</v>
      </c>
    </row>
    <row r="9" spans="1:29" ht="15" customHeight="1" x14ac:dyDescent="0.15">
      <c r="A9" s="7"/>
      <c r="B9" s="11">
        <v>395</v>
      </c>
      <c r="C9" s="11">
        <v>361</v>
      </c>
      <c r="D9" s="11">
        <v>756</v>
      </c>
      <c r="E9" s="3"/>
      <c r="F9" s="7"/>
      <c r="G9" s="11">
        <v>566</v>
      </c>
      <c r="H9" s="11">
        <v>508</v>
      </c>
      <c r="I9" s="11">
        <v>1074</v>
      </c>
      <c r="J9" s="3"/>
      <c r="K9" s="7"/>
      <c r="L9" s="12">
        <v>879</v>
      </c>
      <c r="M9" s="12">
        <v>935</v>
      </c>
      <c r="N9" s="12">
        <v>1814</v>
      </c>
      <c r="O9" s="3"/>
      <c r="P9" s="7"/>
      <c r="Q9" s="11">
        <v>120</v>
      </c>
      <c r="R9" s="11">
        <v>361</v>
      </c>
      <c r="S9" s="11">
        <v>481</v>
      </c>
      <c r="U9" s="4" t="s">
        <v>8</v>
      </c>
      <c r="V9" s="15">
        <f>SUM(G21,G27,G33,G39,L9)</f>
        <v>4203</v>
      </c>
      <c r="W9" s="15">
        <f>SUM(H21,H27,H33,H39,M9)</f>
        <v>4148</v>
      </c>
      <c r="X9" s="18">
        <f t="shared" ref="X9:X20" si="0">SUM(V9:W9)</f>
        <v>8351</v>
      </c>
      <c r="Z9" s="9" t="s">
        <v>24</v>
      </c>
      <c r="AA9" s="11">
        <f>SUM(AA5:AA8)</f>
        <v>7263</v>
      </c>
      <c r="AB9" s="11">
        <f>SUM(AB5:AB8)</f>
        <v>8445</v>
      </c>
      <c r="AC9" s="11">
        <f>SUM(AC5:AC8)</f>
        <v>15708</v>
      </c>
    </row>
    <row r="10" spans="1:29" ht="15" customHeight="1" x14ac:dyDescent="0.15">
      <c r="A10" s="7">
        <v>5</v>
      </c>
      <c r="B10" s="10">
        <v>76</v>
      </c>
      <c r="C10" s="10">
        <v>76</v>
      </c>
      <c r="D10" s="10">
        <v>152</v>
      </c>
      <c r="E10" s="3"/>
      <c r="F10" s="7">
        <v>35</v>
      </c>
      <c r="G10" s="10">
        <v>98</v>
      </c>
      <c r="H10" s="10">
        <v>82</v>
      </c>
      <c r="I10" s="10">
        <v>180</v>
      </c>
      <c r="J10" s="3"/>
      <c r="K10" s="7">
        <v>65</v>
      </c>
      <c r="L10" s="10">
        <v>161</v>
      </c>
      <c r="M10" s="10">
        <v>199</v>
      </c>
      <c r="N10" s="10">
        <v>360</v>
      </c>
      <c r="O10" s="3"/>
      <c r="P10" s="7">
        <v>95</v>
      </c>
      <c r="Q10" s="10">
        <v>12</v>
      </c>
      <c r="R10" s="10">
        <v>41</v>
      </c>
      <c r="S10" s="10">
        <v>53</v>
      </c>
      <c r="U10" s="4" t="s">
        <v>9</v>
      </c>
      <c r="V10" s="15">
        <f>SUM(G21,G27,G33,G39,L9,L15,L21,L27,L33,L39,Q9,Q15,Q21,Q27,Q33,Q39)</f>
        <v>8272</v>
      </c>
      <c r="W10" s="15">
        <f>SUM(H21,H27,H33,H39,M9,M15,M21,M27,M33,M39,R9,R15,R21,R27,R33,R39)</f>
        <v>10291</v>
      </c>
      <c r="X10" s="18">
        <f t="shared" si="0"/>
        <v>18563</v>
      </c>
      <c r="Z10" s="6" t="s">
        <v>28</v>
      </c>
    </row>
    <row r="11" spans="1:29" ht="15" customHeight="1" x14ac:dyDescent="0.15">
      <c r="A11" s="7">
        <v>6</v>
      </c>
      <c r="B11" s="10">
        <v>70</v>
      </c>
      <c r="C11" s="10">
        <v>87</v>
      </c>
      <c r="D11" s="10">
        <v>157</v>
      </c>
      <c r="E11" s="3"/>
      <c r="F11" s="7">
        <v>36</v>
      </c>
      <c r="G11" s="10">
        <v>115</v>
      </c>
      <c r="H11" s="10">
        <v>112</v>
      </c>
      <c r="I11" s="10">
        <v>227</v>
      </c>
      <c r="J11" s="3"/>
      <c r="K11" s="7">
        <v>66</v>
      </c>
      <c r="L11" s="10">
        <v>176</v>
      </c>
      <c r="M11" s="10">
        <v>233</v>
      </c>
      <c r="N11" s="10">
        <v>409</v>
      </c>
      <c r="O11" s="3"/>
      <c r="P11" s="7">
        <v>96</v>
      </c>
      <c r="Q11" s="10">
        <v>6</v>
      </c>
      <c r="R11" s="10">
        <v>25</v>
      </c>
      <c r="S11" s="10">
        <v>31</v>
      </c>
      <c r="U11" s="4" t="s">
        <v>10</v>
      </c>
      <c r="V11" s="15">
        <f>SUM(,G33,G39,L9,L15,L21,L27,L33,L39,Q9,Q15,Q21,Q27,Q33,Q39)</f>
        <v>7076</v>
      </c>
      <c r="W11" s="15">
        <f>SUM(,H33,H39,M9,M15,M21,M27,M33,M39,R9,R15,R21,R27,R33,R39)</f>
        <v>9032</v>
      </c>
      <c r="X11" s="18">
        <f t="shared" si="0"/>
        <v>16108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81</v>
      </c>
      <c r="C12" s="10">
        <v>87</v>
      </c>
      <c r="D12" s="10">
        <v>168</v>
      </c>
      <c r="E12" s="3"/>
      <c r="F12" s="7">
        <v>37</v>
      </c>
      <c r="G12" s="10">
        <v>97</v>
      </c>
      <c r="H12" s="10">
        <v>87</v>
      </c>
      <c r="I12" s="10">
        <v>184</v>
      </c>
      <c r="J12" s="3"/>
      <c r="K12" s="7">
        <v>67</v>
      </c>
      <c r="L12" s="10">
        <v>172</v>
      </c>
      <c r="M12" s="10">
        <v>229</v>
      </c>
      <c r="N12" s="10">
        <v>401</v>
      </c>
      <c r="O12" s="3"/>
      <c r="P12" s="7">
        <v>97</v>
      </c>
      <c r="Q12" s="10">
        <v>6</v>
      </c>
      <c r="R12" s="10">
        <v>13</v>
      </c>
      <c r="S12" s="10">
        <v>19</v>
      </c>
      <c r="U12" s="4" t="s">
        <v>11</v>
      </c>
      <c r="V12" s="15">
        <f>SUM(L9,L15,L21,L27,L33,L39,Q9,Q15,Q21,Q27,Q33,Q39)</f>
        <v>4948</v>
      </c>
      <c r="W12" s="15">
        <f>SUM(M9,M15,M21,M27,M33,M39,R9,R15,R21,R27,R33,R39)</f>
        <v>7078</v>
      </c>
      <c r="X12" s="18">
        <f t="shared" si="0"/>
        <v>12026</v>
      </c>
      <c r="Z12" s="4" t="s">
        <v>25</v>
      </c>
      <c r="AA12" s="10">
        <v>155</v>
      </c>
      <c r="AB12" s="10">
        <v>187</v>
      </c>
      <c r="AC12" s="10">
        <f>SUM(AA12:AB12)</f>
        <v>342</v>
      </c>
    </row>
    <row r="13" spans="1:29" ht="15" customHeight="1" x14ac:dyDescent="0.15">
      <c r="A13" s="7">
        <v>8</v>
      </c>
      <c r="B13" s="10">
        <v>91</v>
      </c>
      <c r="C13" s="10">
        <v>99</v>
      </c>
      <c r="D13" s="10">
        <v>190</v>
      </c>
      <c r="E13" s="3"/>
      <c r="F13" s="7">
        <v>38</v>
      </c>
      <c r="G13" s="10">
        <v>98</v>
      </c>
      <c r="H13" s="10">
        <v>86</v>
      </c>
      <c r="I13" s="10">
        <v>184</v>
      </c>
      <c r="J13" s="3"/>
      <c r="K13" s="7">
        <v>68</v>
      </c>
      <c r="L13" s="10">
        <v>155</v>
      </c>
      <c r="M13" s="10">
        <v>218</v>
      </c>
      <c r="N13" s="10">
        <v>373</v>
      </c>
      <c r="O13" s="3"/>
      <c r="P13" s="7">
        <v>98</v>
      </c>
      <c r="Q13" s="10">
        <v>3</v>
      </c>
      <c r="R13" s="10">
        <v>14</v>
      </c>
      <c r="S13" s="10">
        <v>17</v>
      </c>
      <c r="U13" s="9" t="s">
        <v>12</v>
      </c>
      <c r="V13" s="12">
        <f>SUM(L15,L21,L27,L33,L39,Q9,Q15,Q21,Q27,Q33,Q39)</f>
        <v>4069</v>
      </c>
      <c r="W13" s="12">
        <f>SUM(M15,M21,M27,M33,M39,R9,R15,R21,R27,R33,R39)</f>
        <v>6143</v>
      </c>
      <c r="X13" s="12">
        <f t="shared" si="0"/>
        <v>10212</v>
      </c>
      <c r="Z13" s="26" t="s">
        <v>26</v>
      </c>
      <c r="AA13" s="10">
        <v>904</v>
      </c>
      <c r="AB13" s="10">
        <v>894</v>
      </c>
      <c r="AC13" s="10">
        <f>SUM(AA13:AB13)</f>
        <v>1798</v>
      </c>
    </row>
    <row r="14" spans="1:29" ht="15" customHeight="1" x14ac:dyDescent="0.15">
      <c r="A14" s="7">
        <v>9</v>
      </c>
      <c r="B14" s="10">
        <v>81</v>
      </c>
      <c r="C14" s="10">
        <v>72</v>
      </c>
      <c r="D14" s="10">
        <v>153</v>
      </c>
      <c r="E14" s="3"/>
      <c r="F14" s="7">
        <v>39</v>
      </c>
      <c r="G14" s="10">
        <v>99</v>
      </c>
      <c r="H14" s="10">
        <v>118</v>
      </c>
      <c r="I14" s="10">
        <v>217</v>
      </c>
      <c r="J14" s="3"/>
      <c r="K14" s="7">
        <v>69</v>
      </c>
      <c r="L14" s="10">
        <v>156</v>
      </c>
      <c r="M14" s="10">
        <v>224</v>
      </c>
      <c r="N14" s="10">
        <v>380</v>
      </c>
      <c r="O14" s="3"/>
      <c r="P14" s="7">
        <v>99</v>
      </c>
      <c r="Q14" s="10">
        <v>4</v>
      </c>
      <c r="R14" s="10">
        <v>14</v>
      </c>
      <c r="S14" s="10">
        <v>18</v>
      </c>
      <c r="U14" s="4" t="s">
        <v>13</v>
      </c>
      <c r="V14" s="15">
        <f>SUM(L21,L27,L33,L39,Q9,Q15,Q21,Q27,Q33,Q39)</f>
        <v>3249</v>
      </c>
      <c r="W14" s="15">
        <f>SUM(M21,M27,M33,M39,R9,R15,R21,R27,R33,R39)</f>
        <v>5040</v>
      </c>
      <c r="X14" s="18">
        <f t="shared" si="0"/>
        <v>8289</v>
      </c>
      <c r="Z14" s="4" t="s">
        <v>31</v>
      </c>
      <c r="AA14" s="10">
        <v>229</v>
      </c>
      <c r="AB14" s="10">
        <v>289</v>
      </c>
      <c r="AC14" s="10">
        <f>SUM(AA14:AB14)</f>
        <v>518</v>
      </c>
    </row>
    <row r="15" spans="1:29" ht="15" customHeight="1" x14ac:dyDescent="0.15">
      <c r="A15" s="7"/>
      <c r="B15" s="11">
        <v>399</v>
      </c>
      <c r="C15" s="11">
        <v>421</v>
      </c>
      <c r="D15" s="11">
        <v>820</v>
      </c>
      <c r="E15" s="3"/>
      <c r="F15" s="7"/>
      <c r="G15" s="11">
        <v>507</v>
      </c>
      <c r="H15" s="11">
        <v>485</v>
      </c>
      <c r="I15" s="11">
        <v>992</v>
      </c>
      <c r="J15" s="3"/>
      <c r="K15" s="7"/>
      <c r="L15" s="11">
        <v>820</v>
      </c>
      <c r="M15" s="11">
        <v>1103</v>
      </c>
      <c r="N15" s="11">
        <v>1923</v>
      </c>
      <c r="O15" s="3"/>
      <c r="P15" s="7"/>
      <c r="Q15" s="11">
        <v>31</v>
      </c>
      <c r="R15" s="11">
        <v>107</v>
      </c>
      <c r="S15" s="11">
        <v>138</v>
      </c>
      <c r="U15" s="4" t="s">
        <v>14</v>
      </c>
      <c r="V15" s="15">
        <f>SUM(L27,L33,L39,Q9,Q15,Q21,Q27,Q33,Q39)</f>
        <v>2242</v>
      </c>
      <c r="W15" s="15">
        <f>SUM(M27,M33,M39,R9,R15,R21,R27,R33,R39)</f>
        <v>3730</v>
      </c>
      <c r="X15" s="18">
        <f t="shared" si="0"/>
        <v>5972</v>
      </c>
      <c r="Z15" s="4" t="s">
        <v>7</v>
      </c>
      <c r="AA15" s="10">
        <v>273</v>
      </c>
      <c r="AB15" s="10">
        <v>439</v>
      </c>
      <c r="AC15" s="10">
        <f>SUM(AA15:AB15)</f>
        <v>712</v>
      </c>
    </row>
    <row r="16" spans="1:29" ht="15" customHeight="1" x14ac:dyDescent="0.15">
      <c r="A16" s="7">
        <v>10</v>
      </c>
      <c r="B16" s="10">
        <v>89</v>
      </c>
      <c r="C16" s="10">
        <v>85</v>
      </c>
      <c r="D16" s="10">
        <v>174</v>
      </c>
      <c r="E16" s="3"/>
      <c r="F16" s="7">
        <v>40</v>
      </c>
      <c r="G16" s="10">
        <v>90</v>
      </c>
      <c r="H16" s="10">
        <v>116</v>
      </c>
      <c r="I16" s="10">
        <v>206</v>
      </c>
      <c r="J16" s="3"/>
      <c r="K16" s="7">
        <v>70</v>
      </c>
      <c r="L16" s="10">
        <v>210</v>
      </c>
      <c r="M16" s="10">
        <v>227</v>
      </c>
      <c r="N16" s="10">
        <v>437</v>
      </c>
      <c r="O16" s="3"/>
      <c r="P16" s="7">
        <v>100</v>
      </c>
      <c r="Q16" s="10">
        <v>0</v>
      </c>
      <c r="R16" s="10">
        <v>3</v>
      </c>
      <c r="S16" s="10">
        <v>3</v>
      </c>
      <c r="U16" s="4" t="s">
        <v>15</v>
      </c>
      <c r="V16" s="15">
        <f>SUM(L33,L39,Q9,Q15,Q21,Q27,Q33,Q39)</f>
        <v>1201</v>
      </c>
      <c r="W16" s="15">
        <f>SUM(M33,M39,R9,R15,R21,R27,R33,R39)</f>
        <v>2358</v>
      </c>
      <c r="X16" s="18">
        <f t="shared" si="0"/>
        <v>3559</v>
      </c>
      <c r="Z16" s="9" t="s">
        <v>24</v>
      </c>
      <c r="AA16" s="11">
        <f>SUM(AA12:AA15)</f>
        <v>1561</v>
      </c>
      <c r="AB16" s="11">
        <f>SUM(AB12:AB15)</f>
        <v>1809</v>
      </c>
      <c r="AC16" s="11">
        <f>SUM(AC12:AC15)</f>
        <v>3370</v>
      </c>
    </row>
    <row r="17" spans="1:29" ht="15" customHeight="1" x14ac:dyDescent="0.15">
      <c r="A17" s="7">
        <v>11</v>
      </c>
      <c r="B17" s="10">
        <v>95</v>
      </c>
      <c r="C17" s="10">
        <v>89</v>
      </c>
      <c r="D17" s="10">
        <v>184</v>
      </c>
      <c r="E17" s="3"/>
      <c r="F17" s="7">
        <v>41</v>
      </c>
      <c r="G17" s="10">
        <v>94</v>
      </c>
      <c r="H17" s="10">
        <v>115</v>
      </c>
      <c r="I17" s="10">
        <v>209</v>
      </c>
      <c r="J17" s="3"/>
      <c r="K17" s="7">
        <v>71</v>
      </c>
      <c r="L17" s="10">
        <v>211</v>
      </c>
      <c r="M17" s="10">
        <v>272</v>
      </c>
      <c r="N17" s="10">
        <v>483</v>
      </c>
      <c r="O17" s="3"/>
      <c r="P17" s="7">
        <v>101</v>
      </c>
      <c r="Q17" s="10">
        <v>1</v>
      </c>
      <c r="R17" s="10">
        <v>5</v>
      </c>
      <c r="S17" s="10">
        <v>6</v>
      </c>
      <c r="U17" s="4" t="s">
        <v>16</v>
      </c>
      <c r="V17" s="15">
        <f>SUM(L39,Q9,Q15,Q21,Q27,Q33,Q39)</f>
        <v>492</v>
      </c>
      <c r="W17" s="15">
        <f>SUM(M39,R9,R15,R21,R27,R33,R39)</f>
        <v>1178</v>
      </c>
      <c r="X17" s="18">
        <f t="shared" si="0"/>
        <v>1670</v>
      </c>
      <c r="Z17" s="6" t="s">
        <v>29</v>
      </c>
    </row>
    <row r="18" spans="1:29" ht="15" customHeight="1" x14ac:dyDescent="0.15">
      <c r="A18" s="7">
        <v>12</v>
      </c>
      <c r="B18" s="10">
        <v>89</v>
      </c>
      <c r="C18" s="10">
        <v>89</v>
      </c>
      <c r="D18" s="10">
        <v>178</v>
      </c>
      <c r="E18" s="3"/>
      <c r="F18" s="7">
        <v>42</v>
      </c>
      <c r="G18" s="10">
        <v>89</v>
      </c>
      <c r="H18" s="10">
        <v>66</v>
      </c>
      <c r="I18" s="10">
        <v>155</v>
      </c>
      <c r="J18" s="3"/>
      <c r="K18" s="7">
        <v>72</v>
      </c>
      <c r="L18" s="10">
        <v>189</v>
      </c>
      <c r="M18" s="10">
        <v>252</v>
      </c>
      <c r="N18" s="13">
        <v>441</v>
      </c>
      <c r="O18" s="3"/>
      <c r="P18" s="7">
        <v>102</v>
      </c>
      <c r="Q18" s="10">
        <v>0</v>
      </c>
      <c r="R18" s="10">
        <v>0</v>
      </c>
      <c r="S18" s="10">
        <v>0</v>
      </c>
      <c r="U18" s="4" t="s">
        <v>17</v>
      </c>
      <c r="V18" s="15">
        <f>SUM(Q9,Q15,Q21,Q27,Q33,Q39)</f>
        <v>152</v>
      </c>
      <c r="W18" s="15">
        <f>SUM(R9,R15,R21,R27,R33,R39)</f>
        <v>482</v>
      </c>
      <c r="X18" s="18">
        <f t="shared" si="0"/>
        <v>634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117</v>
      </c>
      <c r="C19" s="10">
        <v>93</v>
      </c>
      <c r="D19" s="10">
        <v>210</v>
      </c>
      <c r="E19" s="3"/>
      <c r="F19" s="7">
        <v>43</v>
      </c>
      <c r="G19" s="10">
        <v>95</v>
      </c>
      <c r="H19" s="10">
        <v>117</v>
      </c>
      <c r="I19" s="10">
        <v>212</v>
      </c>
      <c r="J19" s="3"/>
      <c r="K19" s="7">
        <v>73</v>
      </c>
      <c r="L19" s="10">
        <v>191</v>
      </c>
      <c r="M19" s="10">
        <v>272</v>
      </c>
      <c r="N19" s="10">
        <v>463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32</v>
      </c>
      <c r="W19" s="15">
        <f>SUM(R15,R21,R27,R33,R39)</f>
        <v>121</v>
      </c>
      <c r="X19" s="18">
        <f t="shared" si="0"/>
        <v>153</v>
      </c>
      <c r="Z19" s="4" t="s">
        <v>25</v>
      </c>
      <c r="AA19" s="30">
        <v>240</v>
      </c>
      <c r="AB19" s="10">
        <v>255</v>
      </c>
      <c r="AC19" s="10">
        <f>SUM(AA19:AB19)</f>
        <v>495</v>
      </c>
    </row>
    <row r="20" spans="1:29" ht="15" customHeight="1" x14ac:dyDescent="0.15">
      <c r="A20" s="7">
        <v>14</v>
      </c>
      <c r="B20" s="10">
        <v>139</v>
      </c>
      <c r="C20" s="10">
        <v>99</v>
      </c>
      <c r="D20" s="10">
        <v>238</v>
      </c>
      <c r="E20" s="3"/>
      <c r="F20" s="7">
        <v>44</v>
      </c>
      <c r="G20" s="10">
        <v>103</v>
      </c>
      <c r="H20" s="10">
        <v>128</v>
      </c>
      <c r="I20" s="10">
        <v>231</v>
      </c>
      <c r="J20" s="3"/>
      <c r="K20" s="7">
        <v>74</v>
      </c>
      <c r="L20" s="10">
        <v>206</v>
      </c>
      <c r="M20" s="10">
        <v>287</v>
      </c>
      <c r="N20" s="10">
        <v>493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1</v>
      </c>
      <c r="W20" s="15">
        <f>SUM(R21,R27,R33,R39)</f>
        <v>14</v>
      </c>
      <c r="X20" s="18">
        <f t="shared" si="0"/>
        <v>15</v>
      </c>
      <c r="Z20" s="26" t="s">
        <v>26</v>
      </c>
      <c r="AA20" s="30">
        <v>1290</v>
      </c>
      <c r="AB20" s="10">
        <v>1180</v>
      </c>
      <c r="AC20" s="10">
        <f>SUM(AA20:AB20)</f>
        <v>2470</v>
      </c>
    </row>
    <row r="21" spans="1:29" ht="15" customHeight="1" x14ac:dyDescent="0.15">
      <c r="A21" s="7"/>
      <c r="B21" s="11">
        <v>529</v>
      </c>
      <c r="C21" s="11">
        <v>455</v>
      </c>
      <c r="D21" s="11">
        <v>984</v>
      </c>
      <c r="E21" s="3"/>
      <c r="F21" s="7"/>
      <c r="G21" s="11">
        <v>471</v>
      </c>
      <c r="H21" s="11">
        <v>542</v>
      </c>
      <c r="I21" s="11">
        <v>1013</v>
      </c>
      <c r="J21" s="3"/>
      <c r="K21" s="7"/>
      <c r="L21" s="12">
        <v>1007</v>
      </c>
      <c r="M21" s="12">
        <v>1310</v>
      </c>
      <c r="N21" s="12">
        <v>2317</v>
      </c>
      <c r="O21" s="24"/>
      <c r="P21" s="7"/>
      <c r="Q21" s="11">
        <v>1</v>
      </c>
      <c r="R21" s="11">
        <v>13</v>
      </c>
      <c r="S21" s="11">
        <v>14</v>
      </c>
      <c r="Z21" s="4" t="s">
        <v>31</v>
      </c>
      <c r="AA21" s="30">
        <v>297</v>
      </c>
      <c r="AB21" s="10">
        <v>369</v>
      </c>
      <c r="AC21" s="10">
        <f>SUM(AA21:AB21)</f>
        <v>666</v>
      </c>
    </row>
    <row r="22" spans="1:29" ht="15" customHeight="1" x14ac:dyDescent="0.15">
      <c r="A22" s="7">
        <v>15</v>
      </c>
      <c r="B22" s="10">
        <v>109</v>
      </c>
      <c r="C22" s="10">
        <v>100</v>
      </c>
      <c r="D22" s="10">
        <v>209</v>
      </c>
      <c r="E22" s="3"/>
      <c r="F22" s="7">
        <v>45</v>
      </c>
      <c r="G22" s="10">
        <v>130</v>
      </c>
      <c r="H22" s="10">
        <v>123</v>
      </c>
      <c r="I22" s="10">
        <v>253</v>
      </c>
      <c r="J22" s="3"/>
      <c r="K22" s="7">
        <v>75</v>
      </c>
      <c r="L22" s="10">
        <v>232</v>
      </c>
      <c r="M22" s="10">
        <v>274</v>
      </c>
      <c r="N22" s="10">
        <v>506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30">
        <v>385</v>
      </c>
      <c r="AB22" s="10">
        <v>623</v>
      </c>
      <c r="AC22" s="10">
        <f>SUM(AA22:AB22)</f>
        <v>1008</v>
      </c>
    </row>
    <row r="23" spans="1:29" ht="15" customHeight="1" x14ac:dyDescent="0.15">
      <c r="A23" s="7">
        <v>16</v>
      </c>
      <c r="B23" s="10">
        <v>137</v>
      </c>
      <c r="C23" s="10">
        <v>112</v>
      </c>
      <c r="D23" s="10">
        <v>249</v>
      </c>
      <c r="E23" s="3"/>
      <c r="F23" s="7">
        <v>46</v>
      </c>
      <c r="G23" s="10">
        <v>122</v>
      </c>
      <c r="H23" s="10">
        <v>121</v>
      </c>
      <c r="I23" s="10">
        <v>243</v>
      </c>
      <c r="J23" s="3"/>
      <c r="K23" s="7">
        <v>76</v>
      </c>
      <c r="L23" s="10">
        <v>210</v>
      </c>
      <c r="M23" s="10">
        <v>288</v>
      </c>
      <c r="N23" s="10">
        <v>498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10.736022072547268</v>
      </c>
      <c r="W23" s="19">
        <f>W4/$W$8*100</f>
        <v>8.7805224304372516</v>
      </c>
      <c r="X23" s="19">
        <f>X4/$X$8*100</f>
        <v>9.6929309757298086</v>
      </c>
      <c r="Z23" s="9" t="s">
        <v>24</v>
      </c>
      <c r="AA23" s="11">
        <f>SUM(AA19:AA22)</f>
        <v>2212</v>
      </c>
      <c r="AB23" s="11">
        <f>SUM(AB19:AB22)</f>
        <v>2427</v>
      </c>
      <c r="AC23" s="11">
        <f>SUM(AC19:AC22)</f>
        <v>4639</v>
      </c>
    </row>
    <row r="24" spans="1:29" ht="15" customHeight="1" x14ac:dyDescent="0.15">
      <c r="A24" s="7">
        <v>17</v>
      </c>
      <c r="B24" s="10">
        <v>153</v>
      </c>
      <c r="C24" s="10">
        <v>111</v>
      </c>
      <c r="D24" s="10">
        <v>264</v>
      </c>
      <c r="E24" s="3"/>
      <c r="F24" s="7">
        <v>47</v>
      </c>
      <c r="G24" s="10">
        <v>144</v>
      </c>
      <c r="H24" s="10">
        <v>154</v>
      </c>
      <c r="I24" s="10">
        <v>298</v>
      </c>
      <c r="J24" s="3"/>
      <c r="K24" s="7">
        <v>77</v>
      </c>
      <c r="L24" s="10">
        <v>205</v>
      </c>
      <c r="M24" s="10">
        <v>295</v>
      </c>
      <c r="N24" s="10">
        <v>500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56.244421001379528</v>
      </c>
      <c r="W24" s="19">
        <f>W5/$W$8*100</f>
        <v>47.614991482112437</v>
      </c>
      <c r="X24" s="19">
        <f>X5/$X$8*100</f>
        <v>51.641361553898001</v>
      </c>
      <c r="Z24" s="6" t="s">
        <v>30</v>
      </c>
    </row>
    <row r="25" spans="1:29" ht="15" customHeight="1" x14ac:dyDescent="0.15">
      <c r="A25" s="7">
        <v>18</v>
      </c>
      <c r="B25" s="10">
        <v>104</v>
      </c>
      <c r="C25" s="10">
        <v>83</v>
      </c>
      <c r="D25" s="10">
        <v>187</v>
      </c>
      <c r="E25" s="3"/>
      <c r="F25" s="7">
        <v>48</v>
      </c>
      <c r="G25" s="10">
        <v>149</v>
      </c>
      <c r="H25" s="10">
        <v>150</v>
      </c>
      <c r="I25" s="10">
        <v>299</v>
      </c>
      <c r="J25" s="3"/>
      <c r="K25" s="7">
        <v>78</v>
      </c>
      <c r="L25" s="10">
        <v>205</v>
      </c>
      <c r="M25" s="10">
        <v>263</v>
      </c>
      <c r="N25" s="10">
        <v>468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14.825935243041465</v>
      </c>
      <c r="W25" s="19">
        <f>W6/$W$8*100</f>
        <v>17.128052243043726</v>
      </c>
      <c r="X25" s="19">
        <f>X6/$X$8*100</f>
        <v>16.053916928552496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110</v>
      </c>
      <c r="C26" s="10">
        <v>121</v>
      </c>
      <c r="D26" s="10">
        <v>231</v>
      </c>
      <c r="E26" s="3"/>
      <c r="F26" s="7">
        <v>49</v>
      </c>
      <c r="G26" s="10">
        <v>180</v>
      </c>
      <c r="H26" s="10">
        <v>169</v>
      </c>
      <c r="I26" s="10">
        <v>349</v>
      </c>
      <c r="J26" s="3"/>
      <c r="K26" s="7">
        <v>79</v>
      </c>
      <c r="L26" s="10">
        <v>189</v>
      </c>
      <c r="M26" s="10">
        <v>252</v>
      </c>
      <c r="N26" s="10">
        <v>441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18.193621683031729</v>
      </c>
      <c r="W26" s="19">
        <f>W7/$W$8*100</f>
        <v>26.476433844406589</v>
      </c>
      <c r="X26" s="19">
        <f>X7/$X$8*100</f>
        <v>22.611790541819694</v>
      </c>
      <c r="Z26" s="4" t="s">
        <v>25</v>
      </c>
      <c r="AA26" s="10">
        <v>135</v>
      </c>
      <c r="AB26" s="10">
        <v>110</v>
      </c>
      <c r="AC26" s="10">
        <f>SUM(AA26:AB26)</f>
        <v>245</v>
      </c>
    </row>
    <row r="27" spans="1:29" ht="15" customHeight="1" x14ac:dyDescent="0.15">
      <c r="A27" s="7"/>
      <c r="B27" s="11">
        <v>613</v>
      </c>
      <c r="C27" s="11">
        <v>527</v>
      </c>
      <c r="D27" s="11">
        <v>1140</v>
      </c>
      <c r="E27" s="3"/>
      <c r="F27" s="7"/>
      <c r="G27" s="11">
        <v>725</v>
      </c>
      <c r="H27" s="11">
        <v>717</v>
      </c>
      <c r="I27" s="11">
        <v>1442</v>
      </c>
      <c r="J27" s="3"/>
      <c r="K27" s="7"/>
      <c r="L27" s="11">
        <v>1041</v>
      </c>
      <c r="M27" s="11">
        <v>1372</v>
      </c>
      <c r="N27" s="11">
        <v>2413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727</v>
      </c>
      <c r="AB27" s="10">
        <v>660</v>
      </c>
      <c r="AC27" s="10">
        <f>SUM(AA27:AB27)</f>
        <v>1387</v>
      </c>
    </row>
    <row r="28" spans="1:29" ht="15" customHeight="1" x14ac:dyDescent="0.15">
      <c r="A28" s="7">
        <v>20</v>
      </c>
      <c r="B28" s="10">
        <v>103</v>
      </c>
      <c r="C28" s="10">
        <v>112</v>
      </c>
      <c r="D28" s="10">
        <v>215</v>
      </c>
      <c r="E28" s="3"/>
      <c r="F28" s="7">
        <v>50</v>
      </c>
      <c r="G28" s="10">
        <v>151</v>
      </c>
      <c r="H28" s="10">
        <v>167</v>
      </c>
      <c r="I28" s="10">
        <v>318</v>
      </c>
      <c r="J28" s="3"/>
      <c r="K28" s="7">
        <v>80</v>
      </c>
      <c r="L28" s="10">
        <v>180</v>
      </c>
      <c r="M28" s="10">
        <v>254</v>
      </c>
      <c r="N28" s="10">
        <v>434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34.106954475371261</v>
      </c>
      <c r="W28" s="19">
        <f t="shared" ref="W28:W39" si="2">W9/$W$8*100</f>
        <v>29.443498012492903</v>
      </c>
      <c r="X28" s="19">
        <f t="shared" ref="X28:X39" si="3">X9/$X$8*100</f>
        <v>31.61940100715611</v>
      </c>
      <c r="Z28" s="4" t="s">
        <v>32</v>
      </c>
      <c r="AA28" s="10">
        <v>169</v>
      </c>
      <c r="AB28" s="10">
        <v>231</v>
      </c>
      <c r="AC28" s="10">
        <f>SUM(AA28:AB28)</f>
        <v>400</v>
      </c>
    </row>
    <row r="29" spans="1:29" ht="15" customHeight="1" x14ac:dyDescent="0.15">
      <c r="A29" s="7">
        <v>21</v>
      </c>
      <c r="B29" s="10">
        <v>91</v>
      </c>
      <c r="C29" s="10">
        <v>114</v>
      </c>
      <c r="D29" s="10">
        <v>205</v>
      </c>
      <c r="E29" s="3"/>
      <c r="F29" s="7">
        <v>51</v>
      </c>
      <c r="G29" s="10">
        <v>178</v>
      </c>
      <c r="H29" s="10">
        <v>164</v>
      </c>
      <c r="I29" s="10">
        <v>342</v>
      </c>
      <c r="J29" s="3"/>
      <c r="K29" s="7">
        <v>81</v>
      </c>
      <c r="L29" s="10">
        <v>157</v>
      </c>
      <c r="M29" s="10">
        <v>222</v>
      </c>
      <c r="N29" s="10">
        <v>379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67.126511401444461</v>
      </c>
      <c r="W29" s="19">
        <f t="shared" si="2"/>
        <v>73.047984099943221</v>
      </c>
      <c r="X29" s="19">
        <f t="shared" si="3"/>
        <v>70.285108477528297</v>
      </c>
      <c r="Z29" s="4" t="s">
        <v>7</v>
      </c>
      <c r="AA29" s="10">
        <v>256</v>
      </c>
      <c r="AB29" s="10">
        <v>406</v>
      </c>
      <c r="AC29" s="10">
        <f>SUM(AA29:AB29)</f>
        <v>662</v>
      </c>
    </row>
    <row r="30" spans="1:29" ht="15" customHeight="1" x14ac:dyDescent="0.15">
      <c r="A30" s="7">
        <v>22</v>
      </c>
      <c r="B30" s="10">
        <v>105</v>
      </c>
      <c r="C30" s="10">
        <v>108</v>
      </c>
      <c r="D30" s="10">
        <v>213</v>
      </c>
      <c r="E30" s="3"/>
      <c r="F30" s="7">
        <v>52</v>
      </c>
      <c r="G30" s="10">
        <v>175</v>
      </c>
      <c r="H30" s="10">
        <v>191</v>
      </c>
      <c r="I30" s="10">
        <v>366</v>
      </c>
      <c r="J30" s="3"/>
      <c r="K30" s="7">
        <v>82</v>
      </c>
      <c r="L30" s="10">
        <v>135</v>
      </c>
      <c r="M30" s="10">
        <v>268</v>
      </c>
      <c r="N30" s="10">
        <v>403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57.421082528605048</v>
      </c>
      <c r="W30" s="19">
        <f t="shared" si="2"/>
        <v>64.111300397501424</v>
      </c>
      <c r="X30" s="19">
        <f t="shared" si="3"/>
        <v>60.989739123849908</v>
      </c>
      <c r="Z30" s="9" t="s">
        <v>24</v>
      </c>
      <c r="AA30" s="11">
        <f>SUM(AA26:AA29)</f>
        <v>1287</v>
      </c>
      <c r="AB30" s="11">
        <f>SUM(AB26:AB29)</f>
        <v>1407</v>
      </c>
      <c r="AC30" s="11">
        <f>SUM(AC26:AC29)</f>
        <v>2694</v>
      </c>
    </row>
    <row r="31" spans="1:29" ht="15" customHeight="1" x14ac:dyDescent="0.15">
      <c r="A31" s="7">
        <v>23</v>
      </c>
      <c r="B31" s="10">
        <v>125</v>
      </c>
      <c r="C31" s="10">
        <v>111</v>
      </c>
      <c r="D31" s="10">
        <v>236</v>
      </c>
      <c r="E31" s="3"/>
      <c r="F31" s="7">
        <v>53</v>
      </c>
      <c r="G31" s="10">
        <v>195</v>
      </c>
      <c r="H31" s="10">
        <v>179</v>
      </c>
      <c r="I31" s="10">
        <v>374</v>
      </c>
      <c r="J31" s="3"/>
      <c r="K31" s="7">
        <v>83</v>
      </c>
      <c r="L31" s="10">
        <v>131</v>
      </c>
      <c r="M31" s="10">
        <v>237</v>
      </c>
      <c r="N31" s="10">
        <v>368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40.152560253185101</v>
      </c>
      <c r="W31" s="19">
        <f t="shared" si="2"/>
        <v>50.241340147643385</v>
      </c>
      <c r="X31" s="19">
        <f t="shared" si="3"/>
        <v>45.534057778955741</v>
      </c>
      <c r="Z31" s="6"/>
    </row>
    <row r="32" spans="1:29" ht="15" customHeight="1" x14ac:dyDescent="0.15">
      <c r="A32" s="7">
        <v>24</v>
      </c>
      <c r="B32" s="10">
        <v>106</v>
      </c>
      <c r="C32" s="10">
        <v>106</v>
      </c>
      <c r="D32" s="10">
        <v>212</v>
      </c>
      <c r="E32" s="3"/>
      <c r="F32" s="7">
        <v>54</v>
      </c>
      <c r="G32" s="10">
        <v>203</v>
      </c>
      <c r="H32" s="10">
        <v>164</v>
      </c>
      <c r="I32" s="10">
        <v>367</v>
      </c>
      <c r="J32" s="3"/>
      <c r="K32" s="7">
        <v>84</v>
      </c>
      <c r="L32" s="10">
        <v>106</v>
      </c>
      <c r="M32" s="10">
        <v>199</v>
      </c>
      <c r="N32" s="10">
        <v>305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33.019556926073193</v>
      </c>
      <c r="W32" s="20">
        <f t="shared" si="2"/>
        <v>43.604486087450312</v>
      </c>
      <c r="X32" s="20">
        <f t="shared" si="3"/>
        <v>38.665707470372197</v>
      </c>
      <c r="Z32" s="6"/>
      <c r="AA32" s="29"/>
      <c r="AB32" s="28"/>
      <c r="AC32" s="28"/>
    </row>
    <row r="33" spans="1:29" ht="15" customHeight="1" x14ac:dyDescent="0.15">
      <c r="A33" s="7"/>
      <c r="B33" s="11">
        <v>530</v>
      </c>
      <c r="C33" s="11">
        <v>551</v>
      </c>
      <c r="D33" s="11">
        <v>1081</v>
      </c>
      <c r="E33" s="3"/>
      <c r="F33" s="7"/>
      <c r="G33" s="11">
        <v>902</v>
      </c>
      <c r="H33" s="11">
        <v>865</v>
      </c>
      <c r="I33" s="11">
        <v>1767</v>
      </c>
      <c r="J33" s="3"/>
      <c r="K33" s="7"/>
      <c r="L33" s="11">
        <v>709</v>
      </c>
      <c r="M33" s="11">
        <v>1180</v>
      </c>
      <c r="N33" s="11">
        <v>1889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26.365333116935812</v>
      </c>
      <c r="W33" s="19">
        <f t="shared" si="2"/>
        <v>35.77512776831346</v>
      </c>
      <c r="X33" s="19">
        <f t="shared" si="3"/>
        <v>31.384650335087656</v>
      </c>
      <c r="Z33" s="6" t="s">
        <v>3</v>
      </c>
    </row>
    <row r="34" spans="1:29" ht="15" customHeight="1" x14ac:dyDescent="0.15">
      <c r="A34" s="7">
        <v>25</v>
      </c>
      <c r="B34" s="10">
        <v>91</v>
      </c>
      <c r="C34" s="10">
        <v>97</v>
      </c>
      <c r="D34" s="10">
        <v>188</v>
      </c>
      <c r="E34" s="3"/>
      <c r="F34" s="7">
        <v>55</v>
      </c>
      <c r="G34" s="10">
        <v>223</v>
      </c>
      <c r="H34" s="10">
        <v>202</v>
      </c>
      <c r="I34" s="10">
        <v>425</v>
      </c>
      <c r="J34" s="3"/>
      <c r="K34" s="7">
        <v>85</v>
      </c>
      <c r="L34" s="31">
        <v>85</v>
      </c>
      <c r="M34" s="10">
        <v>179</v>
      </c>
      <c r="N34" s="10">
        <v>264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18.193621683031729</v>
      </c>
      <c r="W34" s="19">
        <f t="shared" si="2"/>
        <v>26.476433844406589</v>
      </c>
      <c r="X34" s="19">
        <f t="shared" si="3"/>
        <v>22.611790541819694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96</v>
      </c>
      <c r="C35" s="10">
        <v>99</v>
      </c>
      <c r="D35" s="10">
        <v>195</v>
      </c>
      <c r="E35" s="3"/>
      <c r="F35" s="7">
        <v>56</v>
      </c>
      <c r="G35" s="10">
        <v>209</v>
      </c>
      <c r="H35" s="10">
        <v>201</v>
      </c>
      <c r="I35" s="10">
        <v>410</v>
      </c>
      <c r="J35" s="3"/>
      <c r="K35" s="7">
        <v>86</v>
      </c>
      <c r="L35" s="10">
        <v>77</v>
      </c>
      <c r="M35" s="10">
        <v>163</v>
      </c>
      <c r="N35" s="10">
        <v>240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9.7460034082609752</v>
      </c>
      <c r="W35" s="19">
        <f t="shared" si="2"/>
        <v>16.737649063032368</v>
      </c>
      <c r="X35" s="19">
        <f t="shared" si="3"/>
        <v>13.475445836961871</v>
      </c>
      <c r="Z35" s="4" t="s">
        <v>25</v>
      </c>
      <c r="AA35" s="10">
        <f t="shared" ref="AA35:AB38" si="4">SUM(AA5,AA12,AA19,AA26)</f>
        <v>1323</v>
      </c>
      <c r="AB35" s="10">
        <f t="shared" si="4"/>
        <v>1237</v>
      </c>
      <c r="AC35" s="10">
        <f>SUM(AA35:AB35)</f>
        <v>2560</v>
      </c>
    </row>
    <row r="36" spans="1:29" ht="15" customHeight="1" x14ac:dyDescent="0.15">
      <c r="A36" s="7">
        <v>27</v>
      </c>
      <c r="B36" s="10">
        <v>109</v>
      </c>
      <c r="C36" s="10">
        <v>97</v>
      </c>
      <c r="D36" s="10">
        <v>206</v>
      </c>
      <c r="E36" s="3"/>
      <c r="F36" s="7">
        <v>57</v>
      </c>
      <c r="G36" s="10">
        <v>251</v>
      </c>
      <c r="H36" s="10">
        <v>191</v>
      </c>
      <c r="I36" s="10">
        <v>442</v>
      </c>
      <c r="J36" s="3"/>
      <c r="K36" s="7">
        <v>87</v>
      </c>
      <c r="L36" s="10">
        <v>76</v>
      </c>
      <c r="M36" s="10">
        <v>147</v>
      </c>
      <c r="N36" s="10">
        <v>223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3.9925342854824311</v>
      </c>
      <c r="W36" s="19">
        <f t="shared" si="2"/>
        <v>8.3617262918796129</v>
      </c>
      <c r="X36" s="19">
        <f t="shared" si="3"/>
        <v>6.3231229411987426</v>
      </c>
      <c r="Z36" s="26" t="s">
        <v>26</v>
      </c>
      <c r="AA36" s="10">
        <f t="shared" si="4"/>
        <v>6931</v>
      </c>
      <c r="AB36" s="10">
        <f t="shared" si="4"/>
        <v>6708</v>
      </c>
      <c r="AC36" s="13">
        <f>SUM(AA36:AB36)</f>
        <v>13639</v>
      </c>
    </row>
    <row r="37" spans="1:29" ht="15" customHeight="1" x14ac:dyDescent="0.15">
      <c r="A37" s="7">
        <v>28</v>
      </c>
      <c r="B37" s="10">
        <v>112</v>
      </c>
      <c r="C37" s="10">
        <v>96</v>
      </c>
      <c r="D37" s="10">
        <v>208</v>
      </c>
      <c r="E37" s="3"/>
      <c r="F37" s="7">
        <v>58</v>
      </c>
      <c r="G37" s="10">
        <v>267</v>
      </c>
      <c r="H37" s="10">
        <v>226</v>
      </c>
      <c r="I37" s="10">
        <v>493</v>
      </c>
      <c r="J37" s="3"/>
      <c r="K37" s="7">
        <v>88</v>
      </c>
      <c r="L37" s="10">
        <v>58</v>
      </c>
      <c r="M37" s="10">
        <v>119</v>
      </c>
      <c r="N37" s="10">
        <v>177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1.2334658768157103</v>
      </c>
      <c r="W37" s="19">
        <f t="shared" si="2"/>
        <v>3.4213515048268031</v>
      </c>
      <c r="X37" s="19">
        <f t="shared" si="3"/>
        <v>2.4005149369580856</v>
      </c>
      <c r="Z37" s="4" t="s">
        <v>31</v>
      </c>
      <c r="AA37" s="10">
        <f t="shared" si="4"/>
        <v>1827</v>
      </c>
      <c r="AB37" s="10">
        <f t="shared" si="4"/>
        <v>2413</v>
      </c>
      <c r="AC37" s="13">
        <f>SUM(AA37:AB37)</f>
        <v>4240</v>
      </c>
    </row>
    <row r="38" spans="1:29" ht="15" customHeight="1" x14ac:dyDescent="0.15">
      <c r="A38" s="7">
        <v>29</v>
      </c>
      <c r="B38" s="10">
        <v>104</v>
      </c>
      <c r="C38" s="10">
        <v>100</v>
      </c>
      <c r="D38" s="10">
        <v>204</v>
      </c>
      <c r="E38" s="3"/>
      <c r="F38" s="7">
        <v>59</v>
      </c>
      <c r="G38" s="10">
        <v>276</v>
      </c>
      <c r="H38" s="10">
        <v>269</v>
      </c>
      <c r="I38" s="10">
        <v>545</v>
      </c>
      <c r="J38" s="3"/>
      <c r="K38" s="7">
        <v>89</v>
      </c>
      <c r="L38" s="10">
        <v>44</v>
      </c>
      <c r="M38" s="10">
        <v>88</v>
      </c>
      <c r="N38" s="10">
        <v>132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0.25967702669804427</v>
      </c>
      <c r="W38" s="19">
        <f t="shared" si="2"/>
        <v>0.85888699602498575</v>
      </c>
      <c r="X38" s="19">
        <f t="shared" si="3"/>
        <v>0.57930407784635185</v>
      </c>
      <c r="Z38" s="4" t="s">
        <v>7</v>
      </c>
      <c r="AA38" s="10">
        <f t="shared" si="4"/>
        <v>2242</v>
      </c>
      <c r="AB38" s="10">
        <f t="shared" si="4"/>
        <v>3730</v>
      </c>
      <c r="AC38" s="13">
        <f>SUM(AA38:AB38)</f>
        <v>5972</v>
      </c>
    </row>
    <row r="39" spans="1:29" ht="15" customHeight="1" x14ac:dyDescent="0.15">
      <c r="A39" s="7"/>
      <c r="B39" s="11">
        <v>512</v>
      </c>
      <c r="C39" s="11">
        <v>489</v>
      </c>
      <c r="D39" s="11">
        <v>1001</v>
      </c>
      <c r="E39" s="3"/>
      <c r="F39" s="7"/>
      <c r="G39" s="11">
        <v>1226</v>
      </c>
      <c r="H39" s="11">
        <v>1089</v>
      </c>
      <c r="I39" s="11">
        <v>2315</v>
      </c>
      <c r="J39" s="3"/>
      <c r="K39" s="7"/>
      <c r="L39" s="11">
        <v>340</v>
      </c>
      <c r="M39" s="11">
        <v>696</v>
      </c>
      <c r="N39" s="11">
        <v>1036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8.1149070843138833E-3</v>
      </c>
      <c r="W39" s="19">
        <f t="shared" si="2"/>
        <v>9.9375354911981822E-2</v>
      </c>
      <c r="X39" s="19">
        <f t="shared" si="3"/>
        <v>5.6794517435916854E-2</v>
      </c>
      <c r="Z39" s="9" t="s">
        <v>24</v>
      </c>
      <c r="AA39" s="11">
        <f>SUM(AA35:AA38)</f>
        <v>12323</v>
      </c>
      <c r="AB39" s="11">
        <f>SUM(AB35:AB38)</f>
        <v>14088</v>
      </c>
      <c r="AC39" s="11">
        <f>SUM(AC35:AC38)</f>
        <v>26411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37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 t="s">
        <v>3</v>
      </c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73</v>
      </c>
      <c r="C4" s="10">
        <v>85</v>
      </c>
      <c r="D4" s="10">
        <v>158</v>
      </c>
      <c r="E4" s="3"/>
      <c r="F4" s="7">
        <v>30</v>
      </c>
      <c r="G4" s="10">
        <v>130</v>
      </c>
      <c r="H4" s="10">
        <v>108</v>
      </c>
      <c r="I4" s="10">
        <v>238</v>
      </c>
      <c r="J4" s="3"/>
      <c r="K4" s="7">
        <v>60</v>
      </c>
      <c r="L4" s="10">
        <v>258</v>
      </c>
      <c r="M4" s="10">
        <v>237</v>
      </c>
      <c r="N4" s="10">
        <v>495</v>
      </c>
      <c r="O4" s="3"/>
      <c r="P4" s="7">
        <v>90</v>
      </c>
      <c r="Q4" s="10">
        <v>38</v>
      </c>
      <c r="R4" s="10">
        <v>96</v>
      </c>
      <c r="S4" s="10">
        <v>134</v>
      </c>
      <c r="T4">
        <v>134</v>
      </c>
      <c r="U4" s="4" t="s">
        <v>4</v>
      </c>
      <c r="V4" s="15">
        <f>SUM(B9,B15,B21)</f>
        <v>1310</v>
      </c>
      <c r="W4" s="15">
        <f>SUM(C9,C15,C21)</f>
        <v>1234</v>
      </c>
      <c r="X4" s="15">
        <f>SUM(V4:W4)</f>
        <v>2544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80</v>
      </c>
      <c r="C5" s="10">
        <v>69</v>
      </c>
      <c r="D5" s="10">
        <v>149</v>
      </c>
      <c r="E5" s="3"/>
      <c r="F5" s="7">
        <v>31</v>
      </c>
      <c r="G5" s="10">
        <v>103</v>
      </c>
      <c r="H5" s="10">
        <v>91</v>
      </c>
      <c r="I5" s="10">
        <v>194</v>
      </c>
      <c r="J5" s="3"/>
      <c r="K5" s="7">
        <v>61</v>
      </c>
      <c r="L5" s="10">
        <v>245</v>
      </c>
      <c r="M5" s="10">
        <v>218</v>
      </c>
      <c r="N5" s="10">
        <v>463</v>
      </c>
      <c r="O5" s="3"/>
      <c r="P5" s="7">
        <v>91</v>
      </c>
      <c r="Q5" s="10">
        <v>29</v>
      </c>
      <c r="R5" s="10">
        <v>77</v>
      </c>
      <c r="S5" s="10">
        <v>106</v>
      </c>
      <c r="T5">
        <v>106</v>
      </c>
      <c r="U5" s="4" t="s">
        <v>5</v>
      </c>
      <c r="V5" s="15">
        <f>SUM(B27,B33,B39,G9,G15,G21,G27,G33,G39,L9)</f>
        <v>6924</v>
      </c>
      <c r="W5" s="15">
        <f>SUM(C27,C33,C39,H9,H15,H21,H27,H33,H39,M9)</f>
        <v>6694</v>
      </c>
      <c r="X5" s="15">
        <f>SUM(V5:W5)</f>
        <v>13618</v>
      </c>
      <c r="Y5" s="2"/>
      <c r="Z5" s="4" t="s">
        <v>25</v>
      </c>
      <c r="AA5" s="10">
        <v>785</v>
      </c>
      <c r="AB5" s="10">
        <v>682</v>
      </c>
      <c r="AC5" s="10">
        <f>SUM(AA5:AB5)</f>
        <v>1467</v>
      </c>
    </row>
    <row r="6" spans="1:29" ht="15" customHeight="1" x14ac:dyDescent="0.15">
      <c r="A6" s="7">
        <v>2</v>
      </c>
      <c r="B6" s="10">
        <v>83</v>
      </c>
      <c r="C6" s="10">
        <v>81</v>
      </c>
      <c r="D6" s="10">
        <v>164</v>
      </c>
      <c r="E6" s="3"/>
      <c r="F6" s="7">
        <v>32</v>
      </c>
      <c r="G6" s="10">
        <v>110</v>
      </c>
      <c r="H6" s="10">
        <v>94</v>
      </c>
      <c r="I6" s="10">
        <v>204</v>
      </c>
      <c r="J6" s="3"/>
      <c r="K6" s="7">
        <v>62</v>
      </c>
      <c r="L6" s="10">
        <v>96</v>
      </c>
      <c r="M6" s="10">
        <v>116</v>
      </c>
      <c r="N6" s="10">
        <v>212</v>
      </c>
      <c r="O6" s="3"/>
      <c r="P6" s="7">
        <v>92</v>
      </c>
      <c r="Q6" s="10">
        <v>25</v>
      </c>
      <c r="R6" s="10">
        <v>70</v>
      </c>
      <c r="S6" s="10">
        <v>95</v>
      </c>
      <c r="T6">
        <v>95</v>
      </c>
      <c r="U6" s="8" t="s">
        <v>6</v>
      </c>
      <c r="V6" s="15">
        <f>SUM(L15,L21)</f>
        <v>1815</v>
      </c>
      <c r="W6" s="15">
        <f>SUM(M15,M21)</f>
        <v>2410</v>
      </c>
      <c r="X6" s="15">
        <f>SUM(V6:W6)</f>
        <v>4225</v>
      </c>
      <c r="Z6" s="26" t="s">
        <v>26</v>
      </c>
      <c r="AA6" s="10">
        <v>4006</v>
      </c>
      <c r="AB6" s="10">
        <v>3968</v>
      </c>
      <c r="AC6" s="10">
        <f>SUM(AA6:AB6)</f>
        <v>7974</v>
      </c>
    </row>
    <row r="7" spans="1:29" ht="15" customHeight="1" x14ac:dyDescent="0.15">
      <c r="A7" s="7">
        <v>3</v>
      </c>
      <c r="B7" s="10">
        <v>71</v>
      </c>
      <c r="C7" s="10">
        <v>59</v>
      </c>
      <c r="D7" s="10">
        <v>130</v>
      </c>
      <c r="E7" s="3"/>
      <c r="F7" s="7">
        <v>33</v>
      </c>
      <c r="G7" s="10">
        <v>112</v>
      </c>
      <c r="H7" s="10">
        <v>97</v>
      </c>
      <c r="I7" s="10">
        <v>209</v>
      </c>
      <c r="J7" s="3"/>
      <c r="K7" s="7">
        <v>63</v>
      </c>
      <c r="L7" s="10">
        <v>143</v>
      </c>
      <c r="M7" s="10">
        <v>155</v>
      </c>
      <c r="N7" s="10">
        <v>298</v>
      </c>
      <c r="O7" s="3"/>
      <c r="P7" s="7">
        <v>93</v>
      </c>
      <c r="Q7" s="10">
        <v>14</v>
      </c>
      <c r="R7" s="10">
        <v>64</v>
      </c>
      <c r="S7" s="10">
        <v>78</v>
      </c>
      <c r="T7">
        <v>78</v>
      </c>
      <c r="U7" s="4" t="s">
        <v>7</v>
      </c>
      <c r="V7" s="15">
        <f>SUM(L27,L33,L39,Q9,Q15,Q21,Q27,Q33,Q39)</f>
        <v>2256</v>
      </c>
      <c r="W7" s="15">
        <f>SUM(M27,M33,M39,R9,R15,R21,R27,R33,R39)</f>
        <v>3737</v>
      </c>
      <c r="X7" s="15">
        <f>SUM(V7:W7)</f>
        <v>5993</v>
      </c>
      <c r="Z7" s="4" t="s">
        <v>32</v>
      </c>
      <c r="AA7" s="10">
        <v>1126</v>
      </c>
      <c r="AB7" s="10">
        <v>1523</v>
      </c>
      <c r="AC7" s="10">
        <f>SUM(AA7:AB7)</f>
        <v>2649</v>
      </c>
    </row>
    <row r="8" spans="1:29" ht="15" customHeight="1" x14ac:dyDescent="0.15">
      <c r="A8" s="7">
        <v>4</v>
      </c>
      <c r="B8" s="10">
        <v>80</v>
      </c>
      <c r="C8" s="10">
        <v>70</v>
      </c>
      <c r="D8" s="10">
        <v>150</v>
      </c>
      <c r="E8" s="3"/>
      <c r="F8" s="7">
        <v>34</v>
      </c>
      <c r="G8" s="10">
        <v>113</v>
      </c>
      <c r="H8" s="10">
        <v>123</v>
      </c>
      <c r="I8" s="10">
        <v>236</v>
      </c>
      <c r="J8" s="3"/>
      <c r="K8" s="7">
        <v>64</v>
      </c>
      <c r="L8" s="10">
        <v>137</v>
      </c>
      <c r="M8" s="10">
        <v>207</v>
      </c>
      <c r="N8" s="10">
        <v>344</v>
      </c>
      <c r="O8" s="3"/>
      <c r="P8" s="7">
        <v>94</v>
      </c>
      <c r="Q8" s="10">
        <v>18</v>
      </c>
      <c r="R8" s="10">
        <v>49</v>
      </c>
      <c r="S8" s="10">
        <v>67</v>
      </c>
      <c r="T8">
        <v>67</v>
      </c>
      <c r="U8" s="17" t="s">
        <v>3</v>
      </c>
      <c r="V8" s="12">
        <f>SUM(V4:V7)</f>
        <v>12305</v>
      </c>
      <c r="W8" s="12">
        <f>SUM(W4:W7)</f>
        <v>14075</v>
      </c>
      <c r="X8" s="12">
        <f>SUM(X4:X7)</f>
        <v>26380</v>
      </c>
      <c r="Z8" s="4" t="s">
        <v>7</v>
      </c>
      <c r="AA8" s="10">
        <v>1336</v>
      </c>
      <c r="AB8" s="10">
        <v>2266</v>
      </c>
      <c r="AC8" s="10">
        <f>SUM(AA8:AB8)</f>
        <v>3602</v>
      </c>
    </row>
    <row r="9" spans="1:29" ht="15" customHeight="1" x14ac:dyDescent="0.15">
      <c r="A9" s="7"/>
      <c r="B9" s="11">
        <v>387</v>
      </c>
      <c r="C9" s="11">
        <v>364</v>
      </c>
      <c r="D9" s="11">
        <v>751</v>
      </c>
      <c r="E9" s="3"/>
      <c r="F9" s="7"/>
      <c r="G9" s="11">
        <v>568</v>
      </c>
      <c r="H9" s="11">
        <v>513</v>
      </c>
      <c r="I9" s="11">
        <v>1081</v>
      </c>
      <c r="J9" s="3"/>
      <c r="K9" s="7"/>
      <c r="L9" s="12">
        <v>879</v>
      </c>
      <c r="M9" s="12">
        <v>933</v>
      </c>
      <c r="N9" s="12">
        <v>1812</v>
      </c>
      <c r="O9" s="3"/>
      <c r="P9" s="7"/>
      <c r="Q9" s="11">
        <v>124</v>
      </c>
      <c r="R9" s="11">
        <v>356</v>
      </c>
      <c r="S9" s="11">
        <v>480</v>
      </c>
      <c r="T9">
        <v>480</v>
      </c>
      <c r="U9" s="4" t="s">
        <v>8</v>
      </c>
      <c r="V9" s="15">
        <f>SUM(G21,G27,G33,G39,L9)</f>
        <v>4193</v>
      </c>
      <c r="W9" s="15">
        <f>SUM(H21,H27,H33,H39,M9)</f>
        <v>4138</v>
      </c>
      <c r="X9" s="18">
        <f t="shared" ref="X9:X20" si="0">SUM(V9:W9)</f>
        <v>8331</v>
      </c>
      <c r="Z9" s="9" t="s">
        <v>24</v>
      </c>
      <c r="AA9" s="11">
        <f>SUM(AA5:AA8)</f>
        <v>7253</v>
      </c>
      <c r="AB9" s="11">
        <f>SUM(AB5:AB8)</f>
        <v>8439</v>
      </c>
      <c r="AC9" s="11">
        <f>SUM(AC5:AC8)</f>
        <v>15692</v>
      </c>
    </row>
    <row r="10" spans="1:29" ht="15" customHeight="1" x14ac:dyDescent="0.15">
      <c r="A10" s="7">
        <v>5</v>
      </c>
      <c r="B10" s="10">
        <v>76</v>
      </c>
      <c r="C10" s="10">
        <v>76</v>
      </c>
      <c r="D10" s="10">
        <v>152</v>
      </c>
      <c r="E10" s="3"/>
      <c r="F10" s="7">
        <v>35</v>
      </c>
      <c r="G10" s="10">
        <v>100</v>
      </c>
      <c r="H10" s="10">
        <v>79</v>
      </c>
      <c r="I10" s="10">
        <v>179</v>
      </c>
      <c r="J10" s="3"/>
      <c r="K10" s="7">
        <v>65</v>
      </c>
      <c r="L10" s="10">
        <v>165</v>
      </c>
      <c r="M10" s="10">
        <v>199</v>
      </c>
      <c r="N10" s="10">
        <v>364</v>
      </c>
      <c r="O10" s="3"/>
      <c r="P10" s="7">
        <v>95</v>
      </c>
      <c r="Q10" s="10">
        <v>12</v>
      </c>
      <c r="R10" s="10">
        <v>39</v>
      </c>
      <c r="S10" s="10">
        <v>51</v>
      </c>
      <c r="T10">
        <v>51</v>
      </c>
      <c r="U10" s="4" t="s">
        <v>9</v>
      </c>
      <c r="V10" s="15">
        <f>SUM(G21,G27,G33,G39,L9,L15,L21,L27,L33,L39,Q9,Q15,Q21,Q27,Q33,Q39)</f>
        <v>8264</v>
      </c>
      <c r="W10" s="15">
        <f>SUM(H21,H27,H33,H39,M9,M15,M21,M27,M33,M39,R9,R15,R21,R27,R33,R39)</f>
        <v>10285</v>
      </c>
      <c r="X10" s="18">
        <f t="shared" si="0"/>
        <v>18549</v>
      </c>
      <c r="Z10" s="6" t="s">
        <v>28</v>
      </c>
    </row>
    <row r="11" spans="1:29" ht="15" customHeight="1" x14ac:dyDescent="0.15">
      <c r="A11" s="7">
        <v>6</v>
      </c>
      <c r="B11" s="10">
        <v>70</v>
      </c>
      <c r="C11" s="10">
        <v>84</v>
      </c>
      <c r="D11" s="10">
        <v>154</v>
      </c>
      <c r="E11" s="3"/>
      <c r="F11" s="7">
        <v>36</v>
      </c>
      <c r="G11" s="10">
        <v>111</v>
      </c>
      <c r="H11" s="10">
        <v>114</v>
      </c>
      <c r="I11" s="10">
        <v>225</v>
      </c>
      <c r="J11" s="3"/>
      <c r="K11" s="7">
        <v>66</v>
      </c>
      <c r="L11" s="10">
        <v>171</v>
      </c>
      <c r="M11" s="10">
        <v>231</v>
      </c>
      <c r="N11" s="10">
        <v>402</v>
      </c>
      <c r="O11" s="3"/>
      <c r="P11" s="7">
        <v>96</v>
      </c>
      <c r="Q11" s="10">
        <v>5</v>
      </c>
      <c r="R11" s="10">
        <v>27</v>
      </c>
      <c r="S11" s="10">
        <v>32</v>
      </c>
      <c r="T11">
        <v>32</v>
      </c>
      <c r="U11" s="4" t="s">
        <v>10</v>
      </c>
      <c r="V11" s="15">
        <f>SUM(,G33,G39,L9,L15,L21,L27,L33,L39,Q9,Q15,Q21,Q27,Q33,Q39)</f>
        <v>7079</v>
      </c>
      <c r="W11" s="15">
        <f>SUM(,H33,H39,M9,M15,M21,M27,M33,M39,R9,R15,R21,R27,R33,R39)</f>
        <v>9032</v>
      </c>
      <c r="X11" s="18">
        <f t="shared" si="0"/>
        <v>16111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77</v>
      </c>
      <c r="C12" s="10">
        <v>87</v>
      </c>
      <c r="D12" s="10">
        <v>164</v>
      </c>
      <c r="E12" s="3"/>
      <c r="F12" s="7">
        <v>37</v>
      </c>
      <c r="G12" s="10">
        <v>100</v>
      </c>
      <c r="H12" s="10">
        <v>82</v>
      </c>
      <c r="I12" s="10">
        <v>182</v>
      </c>
      <c r="J12" s="3"/>
      <c r="K12" s="7">
        <v>67</v>
      </c>
      <c r="L12" s="10">
        <v>172</v>
      </c>
      <c r="M12" s="10">
        <v>237</v>
      </c>
      <c r="N12" s="10">
        <v>409</v>
      </c>
      <c r="O12" s="3"/>
      <c r="P12" s="7">
        <v>97</v>
      </c>
      <c r="Q12" s="10">
        <v>7</v>
      </c>
      <c r="R12" s="10">
        <v>13</v>
      </c>
      <c r="S12" s="10">
        <v>20</v>
      </c>
      <c r="T12">
        <v>20</v>
      </c>
      <c r="U12" s="4" t="s">
        <v>11</v>
      </c>
      <c r="V12" s="15">
        <f>SUM(L9,L15,L21,L27,L33,L39,Q9,Q15,Q21,Q27,Q33,Q39)</f>
        <v>4950</v>
      </c>
      <c r="W12" s="15">
        <f>SUM(M9,M15,M21,M27,M33,M39,R9,R15,R21,R27,R33,R39)</f>
        <v>7080</v>
      </c>
      <c r="X12" s="18">
        <f t="shared" si="0"/>
        <v>12030</v>
      </c>
      <c r="Z12" s="4" t="s">
        <v>25</v>
      </c>
      <c r="AA12" s="10">
        <v>152</v>
      </c>
      <c r="AB12" s="10">
        <v>187</v>
      </c>
      <c r="AC12" s="10">
        <f>SUM(AA12:AB12)</f>
        <v>339</v>
      </c>
    </row>
    <row r="13" spans="1:29" ht="15" customHeight="1" x14ac:dyDescent="0.15">
      <c r="A13" s="7">
        <v>8</v>
      </c>
      <c r="B13" s="10">
        <v>97</v>
      </c>
      <c r="C13" s="10">
        <v>96</v>
      </c>
      <c r="D13" s="10">
        <v>193</v>
      </c>
      <c r="E13" s="3"/>
      <c r="F13" s="7">
        <v>38</v>
      </c>
      <c r="G13" s="10">
        <v>101</v>
      </c>
      <c r="H13" s="10">
        <v>88</v>
      </c>
      <c r="I13" s="10">
        <v>189</v>
      </c>
      <c r="J13" s="3"/>
      <c r="K13" s="7">
        <v>68</v>
      </c>
      <c r="L13" s="10">
        <v>159</v>
      </c>
      <c r="M13" s="10">
        <v>207</v>
      </c>
      <c r="N13" s="10">
        <v>366</v>
      </c>
      <c r="O13" s="3"/>
      <c r="P13" s="7">
        <v>98</v>
      </c>
      <c r="Q13" s="10">
        <v>3</v>
      </c>
      <c r="R13" s="10">
        <v>15</v>
      </c>
      <c r="S13" s="10">
        <v>18</v>
      </c>
      <c r="T13">
        <v>18</v>
      </c>
      <c r="U13" s="9" t="s">
        <v>12</v>
      </c>
      <c r="V13" s="12">
        <f>SUM(L15,L21,L27,L33,L39,Q9,Q15,Q21,Q27,Q33,Q39)</f>
        <v>4071</v>
      </c>
      <c r="W13" s="12">
        <f>SUM(M15,M21,M27,M33,M39,R9,R15,R21,R27,R33,R39)</f>
        <v>6147</v>
      </c>
      <c r="X13" s="12">
        <f t="shared" si="0"/>
        <v>10218</v>
      </c>
      <c r="Z13" s="26" t="s">
        <v>26</v>
      </c>
      <c r="AA13" s="10">
        <v>905</v>
      </c>
      <c r="AB13" s="10">
        <v>895</v>
      </c>
      <c r="AC13" s="10">
        <f>SUM(AA13:AB13)</f>
        <v>1800</v>
      </c>
    </row>
    <row r="14" spans="1:29" ht="15" customHeight="1" x14ac:dyDescent="0.15">
      <c r="A14" s="7">
        <v>9</v>
      </c>
      <c r="B14" s="10">
        <v>77</v>
      </c>
      <c r="C14" s="10">
        <v>81</v>
      </c>
      <c r="D14" s="10">
        <v>158</v>
      </c>
      <c r="E14" s="3"/>
      <c r="F14" s="7">
        <v>39</v>
      </c>
      <c r="G14" s="10">
        <v>98</v>
      </c>
      <c r="H14" s="10">
        <v>114</v>
      </c>
      <c r="I14" s="10">
        <v>212</v>
      </c>
      <c r="J14" s="3"/>
      <c r="K14" s="7">
        <v>69</v>
      </c>
      <c r="L14" s="10">
        <v>160</v>
      </c>
      <c r="M14" s="10">
        <v>234</v>
      </c>
      <c r="N14" s="10">
        <v>394</v>
      </c>
      <c r="O14" s="3"/>
      <c r="P14" s="7">
        <v>99</v>
      </c>
      <c r="Q14" s="10">
        <v>4</v>
      </c>
      <c r="R14" s="10">
        <v>10</v>
      </c>
      <c r="S14" s="10">
        <v>14</v>
      </c>
      <c r="T14">
        <v>14</v>
      </c>
      <c r="U14" s="4" t="s">
        <v>13</v>
      </c>
      <c r="V14" s="15">
        <f>SUM(L21,L27,L33,L39,Q9,Q15,Q21,Q27,Q33,Q39)</f>
        <v>3244</v>
      </c>
      <c r="W14" s="15">
        <f>SUM(M21,M27,M33,M39,R9,R15,R21,R27,R33,R39)</f>
        <v>5039</v>
      </c>
      <c r="X14" s="18">
        <f t="shared" si="0"/>
        <v>8283</v>
      </c>
      <c r="Z14" s="4" t="s">
        <v>31</v>
      </c>
      <c r="AA14" s="10">
        <v>228</v>
      </c>
      <c r="AB14" s="10">
        <v>287</v>
      </c>
      <c r="AC14" s="10">
        <f>SUM(AA14:AB14)</f>
        <v>515</v>
      </c>
    </row>
    <row r="15" spans="1:29" ht="15" customHeight="1" x14ac:dyDescent="0.15">
      <c r="A15" s="7"/>
      <c r="B15" s="11">
        <v>397</v>
      </c>
      <c r="C15" s="11">
        <v>424</v>
      </c>
      <c r="D15" s="11">
        <v>821</v>
      </c>
      <c r="E15" s="3"/>
      <c r="F15" s="7"/>
      <c r="G15" s="11">
        <v>510</v>
      </c>
      <c r="H15" s="11">
        <v>477</v>
      </c>
      <c r="I15" s="11">
        <v>987</v>
      </c>
      <c r="J15" s="3"/>
      <c r="K15" s="7"/>
      <c r="L15" s="11">
        <v>827</v>
      </c>
      <c r="M15" s="11">
        <v>1108</v>
      </c>
      <c r="N15" s="11">
        <v>1935</v>
      </c>
      <c r="O15" s="3"/>
      <c r="P15" s="7"/>
      <c r="Q15" s="11">
        <v>31</v>
      </c>
      <c r="R15" s="11">
        <v>104</v>
      </c>
      <c r="S15" s="11">
        <v>135</v>
      </c>
      <c r="T15">
        <v>135</v>
      </c>
      <c r="U15" s="4" t="s">
        <v>14</v>
      </c>
      <c r="V15" s="15">
        <f>SUM(L27,L33,L39,Q9,Q15,Q21,Q27,Q33,Q39)</f>
        <v>2256</v>
      </c>
      <c r="W15" s="15">
        <f>SUM(M27,M33,M39,R9,R15,R21,R27,R33,R39)</f>
        <v>3737</v>
      </c>
      <c r="X15" s="18">
        <f t="shared" si="0"/>
        <v>5993</v>
      </c>
      <c r="Z15" s="4" t="s">
        <v>7</v>
      </c>
      <c r="AA15" s="10">
        <v>274</v>
      </c>
      <c r="AB15" s="10">
        <v>438</v>
      </c>
      <c r="AC15" s="10">
        <f>SUM(AA15:AB15)</f>
        <v>712</v>
      </c>
    </row>
    <row r="16" spans="1:29" ht="15" customHeight="1" x14ac:dyDescent="0.15">
      <c r="A16" s="7">
        <v>10</v>
      </c>
      <c r="B16" s="10">
        <v>89</v>
      </c>
      <c r="C16" s="10">
        <v>81</v>
      </c>
      <c r="D16" s="10">
        <v>170</v>
      </c>
      <c r="E16" s="3"/>
      <c r="F16" s="7">
        <v>40</v>
      </c>
      <c r="G16" s="10">
        <v>86</v>
      </c>
      <c r="H16" s="10">
        <v>114</v>
      </c>
      <c r="I16" s="10">
        <v>200</v>
      </c>
      <c r="J16" s="3"/>
      <c r="K16" s="7">
        <v>70</v>
      </c>
      <c r="L16" s="10">
        <v>203</v>
      </c>
      <c r="M16" s="10">
        <v>219</v>
      </c>
      <c r="N16" s="10">
        <v>422</v>
      </c>
      <c r="O16" s="3"/>
      <c r="P16" s="7">
        <v>100</v>
      </c>
      <c r="Q16" s="10">
        <v>0</v>
      </c>
      <c r="R16" s="10">
        <v>7</v>
      </c>
      <c r="S16" s="10">
        <v>7</v>
      </c>
      <c r="T16">
        <v>7</v>
      </c>
      <c r="U16" s="4" t="s">
        <v>15</v>
      </c>
      <c r="V16" s="15">
        <f>SUM(L33,L39,Q9,Q15,Q21,Q27,Q33,Q39)</f>
        <v>1209</v>
      </c>
      <c r="W16" s="15">
        <f>SUM(M33,M39,R9,R15,R21,R27,R33,R39)</f>
        <v>2355</v>
      </c>
      <c r="X16" s="18">
        <f t="shared" si="0"/>
        <v>3564</v>
      </c>
      <c r="Z16" s="9" t="s">
        <v>24</v>
      </c>
      <c r="AA16" s="11">
        <f>SUM(AA12:AA15)</f>
        <v>1559</v>
      </c>
      <c r="AB16" s="11">
        <f>SUM(AB12:AB15)</f>
        <v>1807</v>
      </c>
      <c r="AC16" s="11">
        <f>SUM(AC12:AC15)</f>
        <v>3366</v>
      </c>
    </row>
    <row r="17" spans="1:29" ht="15" customHeight="1" x14ac:dyDescent="0.15">
      <c r="A17" s="7">
        <v>11</v>
      </c>
      <c r="B17" s="10">
        <v>103</v>
      </c>
      <c r="C17" s="10">
        <v>86</v>
      </c>
      <c r="D17" s="10">
        <v>189</v>
      </c>
      <c r="E17" s="3"/>
      <c r="F17" s="7">
        <v>41</v>
      </c>
      <c r="G17" s="10">
        <v>98</v>
      </c>
      <c r="H17" s="10">
        <v>121</v>
      </c>
      <c r="I17" s="10">
        <v>219</v>
      </c>
      <c r="J17" s="3"/>
      <c r="K17" s="7">
        <v>71</v>
      </c>
      <c r="L17" s="10">
        <v>210</v>
      </c>
      <c r="M17" s="10">
        <v>277</v>
      </c>
      <c r="N17" s="10">
        <v>487</v>
      </c>
      <c r="O17" s="3"/>
      <c r="P17" s="7">
        <v>101</v>
      </c>
      <c r="Q17" s="10">
        <v>1</v>
      </c>
      <c r="R17" s="10">
        <v>5</v>
      </c>
      <c r="S17" s="10">
        <v>6</v>
      </c>
      <c r="T17">
        <v>6</v>
      </c>
      <c r="U17" s="4" t="s">
        <v>16</v>
      </c>
      <c r="V17" s="15">
        <f>SUM(L39,Q9,Q15,Q21,Q27,Q33,Q39)</f>
        <v>497</v>
      </c>
      <c r="W17" s="15">
        <f>SUM(M39,R9,R15,R21,R27,R33,R39)</f>
        <v>1179</v>
      </c>
      <c r="X17" s="18">
        <f t="shared" si="0"/>
        <v>1676</v>
      </c>
      <c r="Z17" s="6" t="s">
        <v>29</v>
      </c>
    </row>
    <row r="18" spans="1:29" ht="15" customHeight="1" x14ac:dyDescent="0.15">
      <c r="A18" s="7">
        <v>12</v>
      </c>
      <c r="B18" s="10">
        <v>84</v>
      </c>
      <c r="C18" s="10">
        <v>94</v>
      </c>
      <c r="D18" s="10">
        <v>178</v>
      </c>
      <c r="E18" s="3"/>
      <c r="F18" s="7">
        <v>42</v>
      </c>
      <c r="G18" s="10">
        <v>87</v>
      </c>
      <c r="H18" s="10">
        <v>67</v>
      </c>
      <c r="I18" s="10">
        <v>154</v>
      </c>
      <c r="J18" s="3"/>
      <c r="K18" s="7">
        <v>72</v>
      </c>
      <c r="L18" s="10">
        <v>185</v>
      </c>
      <c r="M18" s="10">
        <v>246</v>
      </c>
      <c r="N18" s="13">
        <v>431</v>
      </c>
      <c r="O18" s="3"/>
      <c r="P18" s="7">
        <v>102</v>
      </c>
      <c r="Q18" s="10">
        <v>0</v>
      </c>
      <c r="R18" s="10">
        <v>0</v>
      </c>
      <c r="S18" s="10">
        <v>0</v>
      </c>
      <c r="T18">
        <v>0</v>
      </c>
      <c r="U18" s="4" t="s">
        <v>17</v>
      </c>
      <c r="V18" s="15">
        <f>SUM(Q9,Q15,Q21,Q27,Q33,Q39)</f>
        <v>156</v>
      </c>
      <c r="W18" s="15">
        <f>SUM(R9,R15,R21,R27,R33,R39)</f>
        <v>477</v>
      </c>
      <c r="X18" s="18">
        <f t="shared" si="0"/>
        <v>633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110</v>
      </c>
      <c r="C19" s="10">
        <v>92</v>
      </c>
      <c r="D19" s="10">
        <v>202</v>
      </c>
      <c r="E19" s="3"/>
      <c r="F19" s="7">
        <v>43</v>
      </c>
      <c r="G19" s="10">
        <v>97</v>
      </c>
      <c r="H19" s="10">
        <v>112</v>
      </c>
      <c r="I19" s="10">
        <v>209</v>
      </c>
      <c r="J19" s="3"/>
      <c r="K19" s="7">
        <v>73</v>
      </c>
      <c r="L19" s="10">
        <v>195</v>
      </c>
      <c r="M19" s="10">
        <v>275</v>
      </c>
      <c r="N19" s="10">
        <v>470</v>
      </c>
      <c r="O19" s="3"/>
      <c r="P19" s="7">
        <v>103</v>
      </c>
      <c r="Q19" s="10">
        <v>0</v>
      </c>
      <c r="R19" s="10">
        <v>2</v>
      </c>
      <c r="S19" s="10">
        <v>2</v>
      </c>
      <c r="T19">
        <v>2</v>
      </c>
      <c r="U19" s="4" t="s">
        <v>18</v>
      </c>
      <c r="V19" s="15">
        <f>SUM(Q15,Q21,Q27,Q33,Q39)</f>
        <v>32</v>
      </c>
      <c r="W19" s="15">
        <f>SUM(R15,R21,R27,R33,R39)</f>
        <v>121</v>
      </c>
      <c r="X19" s="18">
        <f t="shared" si="0"/>
        <v>153</v>
      </c>
      <c r="Z19" s="4" t="s">
        <v>25</v>
      </c>
      <c r="AA19" s="30">
        <v>239</v>
      </c>
      <c r="AB19" s="10">
        <v>256</v>
      </c>
      <c r="AC19" s="10">
        <f>SUM(AA19:AB19)</f>
        <v>495</v>
      </c>
    </row>
    <row r="20" spans="1:29" ht="15" customHeight="1" x14ac:dyDescent="0.15">
      <c r="A20" s="7">
        <v>14</v>
      </c>
      <c r="B20" s="10">
        <v>140</v>
      </c>
      <c r="C20" s="10">
        <v>93</v>
      </c>
      <c r="D20" s="10">
        <v>233</v>
      </c>
      <c r="E20" s="3"/>
      <c r="F20" s="7">
        <v>44</v>
      </c>
      <c r="G20" s="10">
        <v>98</v>
      </c>
      <c r="H20" s="10">
        <v>130</v>
      </c>
      <c r="I20" s="10">
        <v>228</v>
      </c>
      <c r="J20" s="3"/>
      <c r="K20" s="7">
        <v>74</v>
      </c>
      <c r="L20" s="10">
        <v>195</v>
      </c>
      <c r="M20" s="10">
        <v>285</v>
      </c>
      <c r="N20" s="10">
        <v>480</v>
      </c>
      <c r="O20" s="3"/>
      <c r="P20" s="7">
        <v>104</v>
      </c>
      <c r="Q20" s="10">
        <v>0</v>
      </c>
      <c r="R20" s="10">
        <v>2</v>
      </c>
      <c r="S20" s="10">
        <v>2</v>
      </c>
      <c r="T20">
        <v>2</v>
      </c>
      <c r="U20" s="4" t="s">
        <v>19</v>
      </c>
      <c r="V20" s="15">
        <f>SUM(Q21,Q27,Q33,Q39)</f>
        <v>1</v>
      </c>
      <c r="W20" s="15">
        <f>SUM(R21,R27,R33,R39)</f>
        <v>17</v>
      </c>
      <c r="X20" s="18">
        <f t="shared" si="0"/>
        <v>18</v>
      </c>
      <c r="Z20" s="26" t="s">
        <v>26</v>
      </c>
      <c r="AA20" s="30">
        <v>1288</v>
      </c>
      <c r="AB20" s="10">
        <v>1172</v>
      </c>
      <c r="AC20" s="10">
        <f>SUM(AA20:AB20)</f>
        <v>2460</v>
      </c>
    </row>
    <row r="21" spans="1:29" ht="15" customHeight="1" x14ac:dyDescent="0.15">
      <c r="A21" s="7"/>
      <c r="B21" s="11">
        <v>526</v>
      </c>
      <c r="C21" s="11">
        <v>446</v>
      </c>
      <c r="D21" s="11">
        <v>972</v>
      </c>
      <c r="E21" s="3"/>
      <c r="F21" s="7"/>
      <c r="G21" s="11">
        <v>466</v>
      </c>
      <c r="H21" s="11">
        <v>544</v>
      </c>
      <c r="I21" s="11">
        <v>1010</v>
      </c>
      <c r="J21" s="3"/>
      <c r="K21" s="7"/>
      <c r="L21" s="12">
        <v>988</v>
      </c>
      <c r="M21" s="12">
        <v>1302</v>
      </c>
      <c r="N21" s="12">
        <v>2290</v>
      </c>
      <c r="O21" s="24"/>
      <c r="P21" s="7"/>
      <c r="Q21" s="11">
        <v>1</v>
      </c>
      <c r="R21" s="11">
        <v>16</v>
      </c>
      <c r="S21" s="11">
        <v>17</v>
      </c>
      <c r="T21">
        <v>17</v>
      </c>
      <c r="Z21" s="4" t="s">
        <v>31</v>
      </c>
      <c r="AA21" s="30">
        <v>291</v>
      </c>
      <c r="AB21" s="10">
        <v>369</v>
      </c>
      <c r="AC21" s="10">
        <f>SUM(AA21:AB21)</f>
        <v>660</v>
      </c>
    </row>
    <row r="22" spans="1:29" ht="15" customHeight="1" x14ac:dyDescent="0.15">
      <c r="A22" s="7">
        <v>15</v>
      </c>
      <c r="B22" s="10">
        <v>118</v>
      </c>
      <c r="C22" s="10">
        <v>104</v>
      </c>
      <c r="D22" s="10">
        <v>222</v>
      </c>
      <c r="E22" s="3"/>
      <c r="F22" s="7">
        <v>45</v>
      </c>
      <c r="G22" s="10">
        <v>126</v>
      </c>
      <c r="H22" s="10">
        <v>121</v>
      </c>
      <c r="I22" s="10">
        <v>247</v>
      </c>
      <c r="J22" s="3"/>
      <c r="K22" s="7">
        <v>75</v>
      </c>
      <c r="L22" s="10">
        <v>233</v>
      </c>
      <c r="M22" s="10">
        <v>276</v>
      </c>
      <c r="N22" s="10">
        <v>509</v>
      </c>
      <c r="O22" s="3"/>
      <c r="P22" s="7">
        <v>105</v>
      </c>
      <c r="Q22" s="10">
        <v>0</v>
      </c>
      <c r="R22" s="10">
        <v>0</v>
      </c>
      <c r="S22" s="10">
        <v>0</v>
      </c>
      <c r="T22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30">
        <v>390</v>
      </c>
      <c r="AB22" s="10">
        <v>625</v>
      </c>
      <c r="AC22" s="10">
        <f>SUM(AA22:AB22)</f>
        <v>1015</v>
      </c>
    </row>
    <row r="23" spans="1:29" ht="15" customHeight="1" x14ac:dyDescent="0.15">
      <c r="A23" s="7">
        <v>16</v>
      </c>
      <c r="B23" s="10">
        <v>125</v>
      </c>
      <c r="C23" s="10">
        <v>112</v>
      </c>
      <c r="D23" s="10">
        <v>237</v>
      </c>
      <c r="E23" s="3"/>
      <c r="F23" s="7">
        <v>46</v>
      </c>
      <c r="G23" s="10">
        <v>125</v>
      </c>
      <c r="H23" s="10">
        <v>121</v>
      </c>
      <c r="I23" s="10">
        <v>246</v>
      </c>
      <c r="J23" s="3"/>
      <c r="K23" s="7">
        <v>76</v>
      </c>
      <c r="L23" s="10">
        <v>215</v>
      </c>
      <c r="M23" s="10">
        <v>277</v>
      </c>
      <c r="N23" s="10">
        <v>492</v>
      </c>
      <c r="O23" s="3"/>
      <c r="P23" s="7">
        <v>106</v>
      </c>
      <c r="Q23" s="10">
        <v>0</v>
      </c>
      <c r="R23" s="10">
        <v>1</v>
      </c>
      <c r="S23" s="10">
        <v>1</v>
      </c>
      <c r="T23">
        <v>1</v>
      </c>
      <c r="U23" s="4" t="s">
        <v>4</v>
      </c>
      <c r="V23" s="19">
        <f>V4/$V$8*100</f>
        <v>10.646078829744006</v>
      </c>
      <c r="W23" s="19">
        <f>W4/$W$8*100</f>
        <v>8.7673179396092351</v>
      </c>
      <c r="X23" s="19">
        <f>X4/$X$8*100</f>
        <v>9.6436694465504171</v>
      </c>
      <c r="Z23" s="9" t="s">
        <v>24</v>
      </c>
      <c r="AA23" s="11">
        <f>SUM(AA19:AA22)</f>
        <v>2208</v>
      </c>
      <c r="AB23" s="11">
        <f>SUM(AB19:AB22)</f>
        <v>2422</v>
      </c>
      <c r="AC23" s="11">
        <f>SUM(AC19:AC22)</f>
        <v>4630</v>
      </c>
    </row>
    <row r="24" spans="1:29" ht="15" customHeight="1" x14ac:dyDescent="0.15">
      <c r="A24" s="7">
        <v>17</v>
      </c>
      <c r="B24" s="10">
        <v>157</v>
      </c>
      <c r="C24" s="10">
        <v>104</v>
      </c>
      <c r="D24" s="10">
        <v>261</v>
      </c>
      <c r="E24" s="3"/>
      <c r="F24" s="7">
        <v>47</v>
      </c>
      <c r="G24" s="10">
        <v>143</v>
      </c>
      <c r="H24" s="10">
        <v>150</v>
      </c>
      <c r="I24" s="10">
        <v>293</v>
      </c>
      <c r="J24" s="3"/>
      <c r="K24" s="7">
        <v>77</v>
      </c>
      <c r="L24" s="10">
        <v>204</v>
      </c>
      <c r="M24" s="10">
        <v>300</v>
      </c>
      <c r="N24" s="10">
        <v>504</v>
      </c>
      <c r="O24" s="3"/>
      <c r="P24" s="7">
        <v>107</v>
      </c>
      <c r="Q24" s="10">
        <v>0</v>
      </c>
      <c r="R24" s="10">
        <v>0</v>
      </c>
      <c r="S24" s="10">
        <v>0</v>
      </c>
      <c r="T24">
        <v>0</v>
      </c>
      <c r="U24" s="4" t="s">
        <v>5</v>
      </c>
      <c r="V24" s="19">
        <f>V5/$V$8*100</f>
        <v>56.26980902072328</v>
      </c>
      <c r="W24" s="19">
        <f>W5/$W$8*100</f>
        <v>47.559502664298407</v>
      </c>
      <c r="X24" s="19">
        <f>X5/$X$8*100</f>
        <v>51.62244124336619</v>
      </c>
      <c r="Z24" s="6" t="s">
        <v>30</v>
      </c>
    </row>
    <row r="25" spans="1:29" ht="15" customHeight="1" x14ac:dyDescent="0.15">
      <c r="A25" s="7">
        <v>18</v>
      </c>
      <c r="B25" s="10">
        <v>105</v>
      </c>
      <c r="C25" s="10">
        <v>92</v>
      </c>
      <c r="D25" s="10">
        <v>197</v>
      </c>
      <c r="E25" s="3"/>
      <c r="F25" s="7">
        <v>48</v>
      </c>
      <c r="G25" s="10">
        <v>142</v>
      </c>
      <c r="H25" s="10">
        <v>151</v>
      </c>
      <c r="I25" s="10">
        <v>293</v>
      </c>
      <c r="J25" s="3"/>
      <c r="K25" s="7">
        <v>78</v>
      </c>
      <c r="L25" s="10">
        <v>214</v>
      </c>
      <c r="M25" s="10">
        <v>267</v>
      </c>
      <c r="N25" s="10">
        <v>481</v>
      </c>
      <c r="O25" s="3"/>
      <c r="P25" s="7">
        <v>108</v>
      </c>
      <c r="Q25" s="10">
        <v>0</v>
      </c>
      <c r="R25" s="10">
        <v>0</v>
      </c>
      <c r="S25" s="10">
        <v>0</v>
      </c>
      <c r="T25">
        <v>0</v>
      </c>
      <c r="U25" s="8" t="s">
        <v>6</v>
      </c>
      <c r="V25" s="19">
        <f>V6/$V$8*100</f>
        <v>14.750101584721659</v>
      </c>
      <c r="W25" s="19">
        <f>W6/$W$8*100</f>
        <v>17.122557726465367</v>
      </c>
      <c r="X25" s="19">
        <f>X6/$X$8*100</f>
        <v>16.015921152388174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105</v>
      </c>
      <c r="C26" s="10">
        <v>113</v>
      </c>
      <c r="D26" s="10">
        <v>218</v>
      </c>
      <c r="E26" s="3"/>
      <c r="F26" s="7">
        <v>49</v>
      </c>
      <c r="G26" s="10">
        <v>183</v>
      </c>
      <c r="H26" s="10">
        <v>166</v>
      </c>
      <c r="I26" s="10">
        <v>349</v>
      </c>
      <c r="J26" s="3"/>
      <c r="K26" s="7">
        <v>79</v>
      </c>
      <c r="L26" s="10">
        <v>181</v>
      </c>
      <c r="M26" s="10">
        <v>262</v>
      </c>
      <c r="N26" s="10">
        <v>443</v>
      </c>
      <c r="O26" s="3"/>
      <c r="P26" s="7">
        <v>109</v>
      </c>
      <c r="Q26" s="10">
        <v>0</v>
      </c>
      <c r="R26" s="10">
        <v>0</v>
      </c>
      <c r="S26" s="10">
        <v>0</v>
      </c>
      <c r="T26">
        <v>0</v>
      </c>
      <c r="U26" s="4" t="s">
        <v>7</v>
      </c>
      <c r="V26" s="19">
        <f>V7/$V$8*100</f>
        <v>18.334010564811052</v>
      </c>
      <c r="W26" s="19">
        <f>W7/$W$8*100</f>
        <v>26.550621669626999</v>
      </c>
      <c r="X26" s="19">
        <f>X7/$X$8*100</f>
        <v>22.717968157695225</v>
      </c>
      <c r="Z26" s="4" t="s">
        <v>25</v>
      </c>
      <c r="AA26" s="10">
        <v>134</v>
      </c>
      <c r="AB26" s="10">
        <v>109</v>
      </c>
      <c r="AC26" s="10">
        <f>SUM(AA26:AB26)</f>
        <v>243</v>
      </c>
    </row>
    <row r="27" spans="1:29" ht="15" customHeight="1" x14ac:dyDescent="0.15">
      <c r="A27" s="7"/>
      <c r="B27" s="11">
        <v>610</v>
      </c>
      <c r="C27" s="11">
        <v>525</v>
      </c>
      <c r="D27" s="11">
        <v>1135</v>
      </c>
      <c r="E27" s="3"/>
      <c r="F27" s="7"/>
      <c r="G27" s="11">
        <v>719</v>
      </c>
      <c r="H27" s="11">
        <v>709</v>
      </c>
      <c r="I27" s="11">
        <v>1428</v>
      </c>
      <c r="J27" s="3"/>
      <c r="K27" s="7"/>
      <c r="L27" s="11">
        <v>1047</v>
      </c>
      <c r="M27" s="11">
        <v>1382</v>
      </c>
      <c r="N27" s="11">
        <v>2429</v>
      </c>
      <c r="O27" s="3"/>
      <c r="P27" s="7"/>
      <c r="Q27" s="12">
        <v>0</v>
      </c>
      <c r="R27" s="12">
        <v>1</v>
      </c>
      <c r="S27" s="12">
        <v>1</v>
      </c>
      <c r="T27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725</v>
      </c>
      <c r="AB27" s="10">
        <v>659</v>
      </c>
      <c r="AC27" s="10">
        <f>SUM(AA27:AB27)</f>
        <v>1384</v>
      </c>
    </row>
    <row r="28" spans="1:29" ht="15" customHeight="1" x14ac:dyDescent="0.15">
      <c r="A28" s="7">
        <v>20</v>
      </c>
      <c r="B28" s="10">
        <v>113</v>
      </c>
      <c r="C28" s="10">
        <v>117</v>
      </c>
      <c r="D28" s="10">
        <v>230</v>
      </c>
      <c r="E28" s="3"/>
      <c r="F28" s="7">
        <v>50</v>
      </c>
      <c r="G28" s="10">
        <v>151</v>
      </c>
      <c r="H28" s="10">
        <v>170</v>
      </c>
      <c r="I28" s="10">
        <v>321</v>
      </c>
      <c r="J28" s="3"/>
      <c r="K28" s="7">
        <v>80</v>
      </c>
      <c r="L28" s="10">
        <v>184</v>
      </c>
      <c r="M28" s="10">
        <v>244</v>
      </c>
      <c r="N28" s="10">
        <v>428</v>
      </c>
      <c r="O28" s="3"/>
      <c r="P28" s="7">
        <v>110</v>
      </c>
      <c r="Q28" s="14">
        <v>0</v>
      </c>
      <c r="R28" s="14">
        <v>0</v>
      </c>
      <c r="S28" s="15">
        <v>0</v>
      </c>
      <c r="T28">
        <v>0</v>
      </c>
      <c r="U28" s="4" t="s">
        <v>8</v>
      </c>
      <c r="V28" s="19">
        <f t="shared" ref="V28:V39" si="1">V9/$V$8*100</f>
        <v>34.075579032913453</v>
      </c>
      <c r="W28" s="19">
        <f t="shared" ref="W28:W39" si="2">W9/$W$8*100</f>
        <v>29.399644760213146</v>
      </c>
      <c r="X28" s="19">
        <f t="shared" ref="X28:X39" si="3">X9/$X$8*100</f>
        <v>31.580742987111449</v>
      </c>
      <c r="Z28" s="4" t="s">
        <v>32</v>
      </c>
      <c r="AA28" s="10">
        <v>170</v>
      </c>
      <c r="AB28" s="10">
        <v>231</v>
      </c>
      <c r="AC28" s="10">
        <f>SUM(AA28:AB28)</f>
        <v>401</v>
      </c>
    </row>
    <row r="29" spans="1:29" ht="15" customHeight="1" x14ac:dyDescent="0.15">
      <c r="A29" s="7">
        <v>21</v>
      </c>
      <c r="B29" s="10">
        <v>90</v>
      </c>
      <c r="C29" s="10">
        <v>114</v>
      </c>
      <c r="D29" s="10">
        <v>204</v>
      </c>
      <c r="E29" s="3"/>
      <c r="F29" s="7">
        <v>51</v>
      </c>
      <c r="G29" s="10">
        <v>177</v>
      </c>
      <c r="H29" s="10">
        <v>160</v>
      </c>
      <c r="I29" s="10">
        <v>337</v>
      </c>
      <c r="J29" s="3"/>
      <c r="K29" s="7">
        <v>81</v>
      </c>
      <c r="L29" s="10">
        <v>159</v>
      </c>
      <c r="M29" s="10">
        <v>230</v>
      </c>
      <c r="N29" s="10">
        <v>389</v>
      </c>
      <c r="O29" s="3"/>
      <c r="P29" s="7">
        <v>111</v>
      </c>
      <c r="Q29" s="14">
        <v>0</v>
      </c>
      <c r="R29" s="14">
        <v>0</v>
      </c>
      <c r="S29" s="15">
        <v>0</v>
      </c>
      <c r="T29">
        <v>0</v>
      </c>
      <c r="U29" s="4" t="s">
        <v>9</v>
      </c>
      <c r="V29" s="19">
        <f t="shared" si="1"/>
        <v>67.159691182446153</v>
      </c>
      <c r="W29" s="19">
        <f t="shared" si="2"/>
        <v>73.072824156305501</v>
      </c>
      <c r="X29" s="19">
        <f t="shared" si="3"/>
        <v>70.314632297194848</v>
      </c>
      <c r="Z29" s="4" t="s">
        <v>7</v>
      </c>
      <c r="AA29" s="10">
        <v>256</v>
      </c>
      <c r="AB29" s="10">
        <v>408</v>
      </c>
      <c r="AC29" s="10">
        <f>SUM(AA29:AB29)</f>
        <v>664</v>
      </c>
    </row>
    <row r="30" spans="1:29" ht="15" customHeight="1" x14ac:dyDescent="0.15">
      <c r="A30" s="7">
        <v>22</v>
      </c>
      <c r="B30" s="10">
        <v>106</v>
      </c>
      <c r="C30" s="10">
        <v>105</v>
      </c>
      <c r="D30" s="10">
        <v>211</v>
      </c>
      <c r="E30" s="3"/>
      <c r="F30" s="7">
        <v>52</v>
      </c>
      <c r="G30" s="10">
        <v>169</v>
      </c>
      <c r="H30" s="10">
        <v>198</v>
      </c>
      <c r="I30" s="10">
        <v>367</v>
      </c>
      <c r="J30" s="3"/>
      <c r="K30" s="7">
        <v>82</v>
      </c>
      <c r="L30" s="10">
        <v>137</v>
      </c>
      <c r="M30" s="10">
        <v>258</v>
      </c>
      <c r="N30" s="10">
        <v>395</v>
      </c>
      <c r="O30" s="3"/>
      <c r="P30" s="7">
        <v>112</v>
      </c>
      <c r="Q30" s="14">
        <v>0</v>
      </c>
      <c r="R30" s="14">
        <v>0</v>
      </c>
      <c r="S30" s="15">
        <v>0</v>
      </c>
      <c r="T30">
        <v>0</v>
      </c>
      <c r="U30" s="4" t="s">
        <v>10</v>
      </c>
      <c r="V30" s="19">
        <f t="shared" si="1"/>
        <v>57.529459569280782</v>
      </c>
      <c r="W30" s="19">
        <f t="shared" si="2"/>
        <v>64.170515097690938</v>
      </c>
      <c r="X30" s="19">
        <f t="shared" si="3"/>
        <v>61.072782410917355</v>
      </c>
      <c r="Z30" s="9" t="s">
        <v>24</v>
      </c>
      <c r="AA30" s="11">
        <f>SUM(AA26:AA29)</f>
        <v>1285</v>
      </c>
      <c r="AB30" s="11">
        <f>SUM(AB26:AB29)</f>
        <v>1407</v>
      </c>
      <c r="AC30" s="11">
        <f>SUM(AC26:AC29)</f>
        <v>2692</v>
      </c>
    </row>
    <row r="31" spans="1:29" ht="15" customHeight="1" x14ac:dyDescent="0.15">
      <c r="A31" s="7">
        <v>23</v>
      </c>
      <c r="B31" s="10">
        <v>125</v>
      </c>
      <c r="C31" s="10">
        <v>113</v>
      </c>
      <c r="D31" s="10">
        <v>238</v>
      </c>
      <c r="E31" s="3"/>
      <c r="F31" s="7">
        <v>53</v>
      </c>
      <c r="G31" s="10">
        <v>202</v>
      </c>
      <c r="H31" s="10">
        <v>177</v>
      </c>
      <c r="I31" s="10">
        <v>379</v>
      </c>
      <c r="J31" s="3"/>
      <c r="K31" s="7">
        <v>83</v>
      </c>
      <c r="L31" s="10">
        <v>130</v>
      </c>
      <c r="M31" s="10">
        <v>241</v>
      </c>
      <c r="N31" s="10">
        <v>371</v>
      </c>
      <c r="O31" s="3"/>
      <c r="P31" s="7">
        <v>113</v>
      </c>
      <c r="Q31" s="14">
        <v>0</v>
      </c>
      <c r="R31" s="14">
        <v>0</v>
      </c>
      <c r="S31" s="15">
        <v>0</v>
      </c>
      <c r="T31">
        <v>0</v>
      </c>
      <c r="U31" s="4" t="s">
        <v>11</v>
      </c>
      <c r="V31" s="19">
        <f t="shared" si="1"/>
        <v>40.227549776513612</v>
      </c>
      <c r="W31" s="19">
        <f t="shared" si="2"/>
        <v>50.301953818827705</v>
      </c>
      <c r="X31" s="19">
        <f t="shared" si="3"/>
        <v>45.602729340409404</v>
      </c>
      <c r="Z31" s="6"/>
    </row>
    <row r="32" spans="1:29" ht="15" customHeight="1" x14ac:dyDescent="0.15">
      <c r="A32" s="7">
        <v>24</v>
      </c>
      <c r="B32" s="10">
        <v>107</v>
      </c>
      <c r="C32" s="10">
        <v>103</v>
      </c>
      <c r="D32" s="10">
        <v>210</v>
      </c>
      <c r="E32" s="3"/>
      <c r="F32" s="7">
        <v>54</v>
      </c>
      <c r="G32" s="10">
        <v>198</v>
      </c>
      <c r="H32" s="10">
        <v>164</v>
      </c>
      <c r="I32" s="10">
        <v>362</v>
      </c>
      <c r="J32" s="3"/>
      <c r="K32" s="7">
        <v>84</v>
      </c>
      <c r="L32" s="10">
        <v>102</v>
      </c>
      <c r="M32" s="10">
        <v>203</v>
      </c>
      <c r="N32" s="10">
        <v>305</v>
      </c>
      <c r="O32" s="3"/>
      <c r="P32" s="7">
        <v>114</v>
      </c>
      <c r="Q32" s="14">
        <v>0</v>
      </c>
      <c r="R32" s="14">
        <v>0</v>
      </c>
      <c r="S32" s="15">
        <v>0</v>
      </c>
      <c r="T32">
        <v>0</v>
      </c>
      <c r="U32" s="9" t="s">
        <v>12</v>
      </c>
      <c r="V32" s="20">
        <f t="shared" si="1"/>
        <v>33.084112149532714</v>
      </c>
      <c r="W32" s="20">
        <f t="shared" si="2"/>
        <v>43.673179396092358</v>
      </c>
      <c r="X32" s="20">
        <f t="shared" si="3"/>
        <v>38.733889310083399</v>
      </c>
      <c r="Z32" s="6"/>
      <c r="AA32" s="29"/>
      <c r="AB32" s="28"/>
      <c r="AC32" s="28"/>
    </row>
    <row r="33" spans="1:29" ht="15" customHeight="1" x14ac:dyDescent="0.15">
      <c r="A33" s="7"/>
      <c r="B33" s="11">
        <v>541</v>
      </c>
      <c r="C33" s="11">
        <v>552</v>
      </c>
      <c r="D33" s="11">
        <v>1093</v>
      </c>
      <c r="E33" s="3"/>
      <c r="F33" s="7"/>
      <c r="G33" s="11">
        <v>897</v>
      </c>
      <c r="H33" s="11">
        <v>869</v>
      </c>
      <c r="I33" s="11">
        <v>1766</v>
      </c>
      <c r="J33" s="3"/>
      <c r="K33" s="7"/>
      <c r="L33" s="11">
        <v>712</v>
      </c>
      <c r="M33" s="11">
        <v>1176</v>
      </c>
      <c r="N33" s="11">
        <v>1888</v>
      </c>
      <c r="O33" s="3"/>
      <c r="P33" s="7"/>
      <c r="Q33" s="16">
        <v>0</v>
      </c>
      <c r="R33" s="16">
        <v>0</v>
      </c>
      <c r="S33" s="16">
        <v>0</v>
      </c>
      <c r="T33">
        <v>0</v>
      </c>
      <c r="U33" s="4" t="s">
        <v>13</v>
      </c>
      <c r="V33" s="19">
        <f t="shared" si="1"/>
        <v>26.363266964648517</v>
      </c>
      <c r="W33" s="19">
        <f t="shared" si="2"/>
        <v>35.801065719360572</v>
      </c>
      <c r="X33" s="19">
        <f t="shared" si="3"/>
        <v>31.398786959818043</v>
      </c>
      <c r="Z33" s="6" t="s">
        <v>3</v>
      </c>
    </row>
    <row r="34" spans="1:29" ht="15" customHeight="1" x14ac:dyDescent="0.15">
      <c r="A34" s="7">
        <v>25</v>
      </c>
      <c r="B34" s="10">
        <v>89</v>
      </c>
      <c r="C34" s="10">
        <v>99</v>
      </c>
      <c r="D34" s="10">
        <v>188</v>
      </c>
      <c r="E34" s="3"/>
      <c r="F34" s="7">
        <v>55</v>
      </c>
      <c r="G34" s="10">
        <v>228</v>
      </c>
      <c r="H34" s="10">
        <v>197</v>
      </c>
      <c r="I34" s="10">
        <v>425</v>
      </c>
      <c r="J34" s="3"/>
      <c r="K34" s="7">
        <v>85</v>
      </c>
      <c r="L34" s="31">
        <v>86</v>
      </c>
      <c r="M34" s="10">
        <v>176</v>
      </c>
      <c r="N34" s="10">
        <v>262</v>
      </c>
      <c r="O34" s="3"/>
      <c r="P34" s="7">
        <v>115</v>
      </c>
      <c r="Q34" s="14">
        <v>0</v>
      </c>
      <c r="R34" s="14">
        <v>0</v>
      </c>
      <c r="S34" s="14">
        <v>0</v>
      </c>
      <c r="T34">
        <v>0</v>
      </c>
      <c r="U34" s="4" t="s">
        <v>14</v>
      </c>
      <c r="V34" s="19">
        <f t="shared" si="1"/>
        <v>18.334010564811052</v>
      </c>
      <c r="W34" s="19">
        <f t="shared" si="2"/>
        <v>26.550621669626999</v>
      </c>
      <c r="X34" s="19">
        <f t="shared" si="3"/>
        <v>22.717968157695225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97</v>
      </c>
      <c r="C35" s="10">
        <v>98</v>
      </c>
      <c r="D35" s="10">
        <v>195</v>
      </c>
      <c r="E35" s="3"/>
      <c r="F35" s="7">
        <v>56</v>
      </c>
      <c r="G35" s="10">
        <v>203</v>
      </c>
      <c r="H35" s="10">
        <v>199</v>
      </c>
      <c r="I35" s="10">
        <v>402</v>
      </c>
      <c r="J35" s="3"/>
      <c r="K35" s="7">
        <v>86</v>
      </c>
      <c r="L35" s="10">
        <v>80</v>
      </c>
      <c r="M35" s="10">
        <v>163</v>
      </c>
      <c r="N35" s="10">
        <v>243</v>
      </c>
      <c r="O35" s="3"/>
      <c r="P35" s="7">
        <v>116</v>
      </c>
      <c r="Q35" s="14">
        <v>0</v>
      </c>
      <c r="R35" s="14">
        <v>0</v>
      </c>
      <c r="S35" s="14">
        <v>0</v>
      </c>
      <c r="T35">
        <v>0</v>
      </c>
      <c r="U35" s="4" t="s">
        <v>15</v>
      </c>
      <c r="V35" s="19">
        <f t="shared" si="1"/>
        <v>9.825274278748477</v>
      </c>
      <c r="W35" s="19">
        <f t="shared" si="2"/>
        <v>16.731793960923625</v>
      </c>
      <c r="X35" s="19">
        <f t="shared" si="3"/>
        <v>13.510235026535252</v>
      </c>
      <c r="Z35" s="4" t="s">
        <v>25</v>
      </c>
      <c r="AA35" s="10">
        <f t="shared" ref="AA35:AB38" si="4">SUM(AA5,AA12,AA19,AA26)</f>
        <v>1310</v>
      </c>
      <c r="AB35" s="10">
        <f t="shared" si="4"/>
        <v>1234</v>
      </c>
      <c r="AC35" s="10">
        <f>SUM(AA35:AB35)</f>
        <v>2544</v>
      </c>
    </row>
    <row r="36" spans="1:29" ht="15" customHeight="1" x14ac:dyDescent="0.15">
      <c r="A36" s="7">
        <v>27</v>
      </c>
      <c r="B36" s="10">
        <v>105</v>
      </c>
      <c r="C36" s="10">
        <v>94</v>
      </c>
      <c r="D36" s="10">
        <v>199</v>
      </c>
      <c r="E36" s="3"/>
      <c r="F36" s="7">
        <v>57</v>
      </c>
      <c r="G36" s="10">
        <v>258</v>
      </c>
      <c r="H36" s="10">
        <v>198</v>
      </c>
      <c r="I36" s="10">
        <v>456</v>
      </c>
      <c r="J36" s="3"/>
      <c r="K36" s="7">
        <v>87</v>
      </c>
      <c r="L36" s="10">
        <v>76</v>
      </c>
      <c r="M36" s="10">
        <v>152</v>
      </c>
      <c r="N36" s="10">
        <v>228</v>
      </c>
      <c r="O36" s="3"/>
      <c r="P36" s="7">
        <v>117</v>
      </c>
      <c r="Q36" s="14">
        <v>0</v>
      </c>
      <c r="R36" s="14">
        <v>0</v>
      </c>
      <c r="S36" s="14">
        <v>0</v>
      </c>
      <c r="T36">
        <v>0</v>
      </c>
      <c r="U36" s="4" t="s">
        <v>16</v>
      </c>
      <c r="V36" s="19">
        <f t="shared" si="1"/>
        <v>4.0390085331166192</v>
      </c>
      <c r="W36" s="19">
        <f t="shared" si="2"/>
        <v>8.3765541740674951</v>
      </c>
      <c r="X36" s="19">
        <f t="shared" si="3"/>
        <v>6.3532979529946925</v>
      </c>
      <c r="Z36" s="26" t="s">
        <v>26</v>
      </c>
      <c r="AA36" s="10">
        <f t="shared" si="4"/>
        <v>6924</v>
      </c>
      <c r="AB36" s="10">
        <f t="shared" si="4"/>
        <v>6694</v>
      </c>
      <c r="AC36" s="13">
        <f>SUM(AA36:AB36)</f>
        <v>13618</v>
      </c>
    </row>
    <row r="37" spans="1:29" ht="15" customHeight="1" x14ac:dyDescent="0.15">
      <c r="A37" s="7">
        <v>28</v>
      </c>
      <c r="B37" s="10">
        <v>113</v>
      </c>
      <c r="C37" s="10">
        <v>103</v>
      </c>
      <c r="D37" s="10">
        <v>216</v>
      </c>
      <c r="E37" s="3"/>
      <c r="F37" s="7">
        <v>58</v>
      </c>
      <c r="G37" s="10">
        <v>260</v>
      </c>
      <c r="H37" s="10">
        <v>222</v>
      </c>
      <c r="I37" s="10">
        <v>482</v>
      </c>
      <c r="J37" s="3"/>
      <c r="K37" s="7">
        <v>88</v>
      </c>
      <c r="L37" s="10">
        <v>59</v>
      </c>
      <c r="M37" s="10">
        <v>117</v>
      </c>
      <c r="N37" s="10">
        <v>176</v>
      </c>
      <c r="O37" s="3"/>
      <c r="P37" s="7">
        <v>118</v>
      </c>
      <c r="Q37" s="14">
        <v>0</v>
      </c>
      <c r="R37" s="14">
        <v>0</v>
      </c>
      <c r="S37" s="14">
        <v>0</v>
      </c>
      <c r="T37">
        <v>0</v>
      </c>
      <c r="U37" s="4" t="s">
        <v>17</v>
      </c>
      <c r="V37" s="19">
        <f t="shared" si="1"/>
        <v>1.267777326290126</v>
      </c>
      <c r="W37" s="19">
        <f t="shared" si="2"/>
        <v>3.3889875666074598</v>
      </c>
      <c r="X37" s="19">
        <f t="shared" si="3"/>
        <v>2.3995451099317666</v>
      </c>
      <c r="Z37" s="4" t="s">
        <v>31</v>
      </c>
      <c r="AA37" s="10">
        <f t="shared" si="4"/>
        <v>1815</v>
      </c>
      <c r="AB37" s="10">
        <f t="shared" si="4"/>
        <v>2410</v>
      </c>
      <c r="AC37" s="13">
        <f>SUM(AA37:AB37)</f>
        <v>4225</v>
      </c>
    </row>
    <row r="38" spans="1:29" ht="15" customHeight="1" x14ac:dyDescent="0.15">
      <c r="A38" s="7">
        <v>29</v>
      </c>
      <c r="B38" s="10">
        <v>98</v>
      </c>
      <c r="C38" s="10">
        <v>95</v>
      </c>
      <c r="D38" s="10">
        <v>193</v>
      </c>
      <c r="E38" s="3"/>
      <c r="F38" s="7">
        <v>59</v>
      </c>
      <c r="G38" s="10">
        <v>283</v>
      </c>
      <c r="H38" s="10">
        <v>267</v>
      </c>
      <c r="I38" s="10">
        <v>550</v>
      </c>
      <c r="J38" s="3"/>
      <c r="K38" s="7">
        <v>89</v>
      </c>
      <c r="L38" s="10">
        <v>40</v>
      </c>
      <c r="M38" s="10">
        <v>94</v>
      </c>
      <c r="N38" s="10">
        <v>134</v>
      </c>
      <c r="O38" s="3"/>
      <c r="P38" s="7">
        <v>119</v>
      </c>
      <c r="Q38" s="14">
        <v>0</v>
      </c>
      <c r="R38" s="14">
        <v>0</v>
      </c>
      <c r="S38" s="14">
        <v>0</v>
      </c>
      <c r="T38">
        <v>0</v>
      </c>
      <c r="U38" s="4" t="s">
        <v>18</v>
      </c>
      <c r="V38" s="19">
        <f t="shared" si="1"/>
        <v>0.26005688744412836</v>
      </c>
      <c r="W38" s="19">
        <f t="shared" si="2"/>
        <v>0.8596802841918294</v>
      </c>
      <c r="X38" s="19">
        <f t="shared" si="3"/>
        <v>0.57998483699772552</v>
      </c>
      <c r="Z38" s="4" t="s">
        <v>7</v>
      </c>
      <c r="AA38" s="10">
        <f t="shared" si="4"/>
        <v>2256</v>
      </c>
      <c r="AB38" s="10">
        <f t="shared" si="4"/>
        <v>3737</v>
      </c>
      <c r="AC38" s="13">
        <f>SUM(AA38:AB38)</f>
        <v>5993</v>
      </c>
    </row>
    <row r="39" spans="1:29" ht="15" customHeight="1" x14ac:dyDescent="0.15">
      <c r="A39" s="7"/>
      <c r="B39" s="11">
        <v>502</v>
      </c>
      <c r="C39" s="11">
        <v>489</v>
      </c>
      <c r="D39" s="11">
        <v>991</v>
      </c>
      <c r="E39" s="3"/>
      <c r="F39" s="7"/>
      <c r="G39" s="11">
        <v>1232</v>
      </c>
      <c r="H39" s="11">
        <v>1083</v>
      </c>
      <c r="I39" s="11">
        <v>2315</v>
      </c>
      <c r="J39" s="3"/>
      <c r="K39" s="7"/>
      <c r="L39" s="11">
        <v>341</v>
      </c>
      <c r="M39" s="11">
        <v>702</v>
      </c>
      <c r="N39" s="11">
        <v>1043</v>
      </c>
      <c r="O39" s="3"/>
      <c r="P39" s="7"/>
      <c r="Q39" s="16">
        <v>0</v>
      </c>
      <c r="R39" s="16">
        <v>0</v>
      </c>
      <c r="S39" s="16">
        <v>0</v>
      </c>
      <c r="T39">
        <v>0</v>
      </c>
      <c r="U39" s="4" t="s">
        <v>19</v>
      </c>
      <c r="V39" s="19">
        <f t="shared" si="1"/>
        <v>8.1267777326290112E-3</v>
      </c>
      <c r="W39" s="19">
        <f t="shared" si="2"/>
        <v>0.12078152753108348</v>
      </c>
      <c r="X39" s="19">
        <f t="shared" si="3"/>
        <v>6.8233510235026537E-2</v>
      </c>
      <c r="Z39" s="9" t="s">
        <v>24</v>
      </c>
      <c r="AA39" s="11">
        <f>SUM(AA35:AA38)</f>
        <v>12305</v>
      </c>
      <c r="AB39" s="11">
        <f>SUM(AB35:AB38)</f>
        <v>14075</v>
      </c>
      <c r="AC39" s="11">
        <f>SUM(AC35:AC38)</f>
        <v>26380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38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 t="s">
        <v>3</v>
      </c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71</v>
      </c>
      <c r="C4" s="10">
        <v>83</v>
      </c>
      <c r="D4" s="10">
        <v>154</v>
      </c>
      <c r="E4" s="3"/>
      <c r="F4" s="7">
        <v>30</v>
      </c>
      <c r="G4" s="10">
        <v>129</v>
      </c>
      <c r="H4" s="10">
        <v>107</v>
      </c>
      <c r="I4" s="10">
        <v>236</v>
      </c>
      <c r="J4" s="3"/>
      <c r="K4" s="7">
        <v>60</v>
      </c>
      <c r="L4" s="10">
        <v>259</v>
      </c>
      <c r="M4" s="10">
        <v>240</v>
      </c>
      <c r="N4" s="10">
        <v>499</v>
      </c>
      <c r="O4" s="3"/>
      <c r="P4" s="7">
        <v>90</v>
      </c>
      <c r="Q4" s="10">
        <v>37</v>
      </c>
      <c r="R4" s="10">
        <v>96</v>
      </c>
      <c r="S4" s="10">
        <v>133</v>
      </c>
      <c r="T4">
        <v>134</v>
      </c>
      <c r="U4" s="4" t="s">
        <v>4</v>
      </c>
      <c r="V4" s="15">
        <f>SUM(B9,B15,B21)</f>
        <v>1305</v>
      </c>
      <c r="W4" s="15">
        <f>SUM(C9,C15,C21)</f>
        <v>1232</v>
      </c>
      <c r="X4" s="15">
        <f>SUM(V4:W4)</f>
        <v>2537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82</v>
      </c>
      <c r="C5" s="10">
        <v>72</v>
      </c>
      <c r="D5" s="10">
        <v>154</v>
      </c>
      <c r="E5" s="3"/>
      <c r="F5" s="7">
        <v>31</v>
      </c>
      <c r="G5" s="10">
        <v>109</v>
      </c>
      <c r="H5" s="10">
        <v>89</v>
      </c>
      <c r="I5" s="10">
        <v>198</v>
      </c>
      <c r="J5" s="3"/>
      <c r="K5" s="7">
        <v>61</v>
      </c>
      <c r="L5" s="10">
        <v>246</v>
      </c>
      <c r="M5" s="10">
        <v>222</v>
      </c>
      <c r="N5" s="10">
        <v>468</v>
      </c>
      <c r="O5" s="3"/>
      <c r="P5" s="7">
        <v>91</v>
      </c>
      <c r="Q5" s="10">
        <v>28</v>
      </c>
      <c r="R5" s="10">
        <v>79</v>
      </c>
      <c r="S5" s="10">
        <v>107</v>
      </c>
      <c r="T5">
        <v>106</v>
      </c>
      <c r="U5" s="4" t="s">
        <v>5</v>
      </c>
      <c r="V5" s="15">
        <f>SUM(B27,B33,B39,G9,G15,G21,G27,G33,G39,L9)</f>
        <v>6918</v>
      </c>
      <c r="W5" s="15">
        <f>SUM(C27,C33,C39,H9,H15,H21,H27,H33,H39,M9)</f>
        <v>6676</v>
      </c>
      <c r="X5" s="15">
        <f>SUM(V5:W5)</f>
        <v>13594</v>
      </c>
      <c r="Y5" s="2"/>
      <c r="Z5" s="4" t="s">
        <v>25</v>
      </c>
      <c r="AA5" s="10">
        <v>778</v>
      </c>
      <c r="AB5" s="10">
        <v>684</v>
      </c>
      <c r="AC5" s="10">
        <f>SUM(AA5:AB5)</f>
        <v>1462</v>
      </c>
    </row>
    <row r="6" spans="1:29" ht="15" customHeight="1" x14ac:dyDescent="0.15">
      <c r="A6" s="7">
        <v>2</v>
      </c>
      <c r="B6" s="10">
        <v>85</v>
      </c>
      <c r="C6" s="10">
        <v>78</v>
      </c>
      <c r="D6" s="10">
        <v>163</v>
      </c>
      <c r="E6" s="3"/>
      <c r="F6" s="7">
        <v>32</v>
      </c>
      <c r="G6" s="10">
        <v>107</v>
      </c>
      <c r="H6" s="10">
        <v>100</v>
      </c>
      <c r="I6" s="10">
        <v>207</v>
      </c>
      <c r="J6" s="3"/>
      <c r="K6" s="7">
        <v>62</v>
      </c>
      <c r="L6" s="10">
        <v>103</v>
      </c>
      <c r="M6" s="10">
        <v>115</v>
      </c>
      <c r="N6" s="10">
        <v>218</v>
      </c>
      <c r="O6" s="3"/>
      <c r="P6" s="7">
        <v>92</v>
      </c>
      <c r="Q6" s="10">
        <v>26</v>
      </c>
      <c r="R6" s="10">
        <v>68</v>
      </c>
      <c r="S6" s="10">
        <v>94</v>
      </c>
      <c r="T6">
        <v>95</v>
      </c>
      <c r="U6" s="8" t="s">
        <v>6</v>
      </c>
      <c r="V6" s="15">
        <f>SUM(L15,L21)</f>
        <v>1806</v>
      </c>
      <c r="W6" s="15">
        <f>SUM(M15,M21)</f>
        <v>2414</v>
      </c>
      <c r="X6" s="15">
        <f>SUM(V6:W6)</f>
        <v>4220</v>
      </c>
      <c r="Z6" s="26" t="s">
        <v>26</v>
      </c>
      <c r="AA6" s="10">
        <v>4001</v>
      </c>
      <c r="AB6" s="10">
        <v>3951</v>
      </c>
      <c r="AC6" s="10">
        <f>SUM(AA6:AB6)</f>
        <v>7952</v>
      </c>
    </row>
    <row r="7" spans="1:29" ht="15" customHeight="1" x14ac:dyDescent="0.15">
      <c r="A7" s="7">
        <v>3</v>
      </c>
      <c r="B7" s="10">
        <v>70</v>
      </c>
      <c r="C7" s="10">
        <v>62</v>
      </c>
      <c r="D7" s="10">
        <v>132</v>
      </c>
      <c r="E7" s="3"/>
      <c r="F7" s="7">
        <v>33</v>
      </c>
      <c r="G7" s="10">
        <v>107</v>
      </c>
      <c r="H7" s="10">
        <v>97</v>
      </c>
      <c r="I7" s="10">
        <v>204</v>
      </c>
      <c r="J7" s="3"/>
      <c r="K7" s="7">
        <v>63</v>
      </c>
      <c r="L7" s="10">
        <v>136</v>
      </c>
      <c r="M7" s="10">
        <v>146</v>
      </c>
      <c r="N7" s="10">
        <v>282</v>
      </c>
      <c r="O7" s="3"/>
      <c r="P7" s="7">
        <v>93</v>
      </c>
      <c r="Q7" s="10">
        <v>15</v>
      </c>
      <c r="R7" s="10">
        <v>63</v>
      </c>
      <c r="S7" s="10">
        <v>78</v>
      </c>
      <c r="T7">
        <v>78</v>
      </c>
      <c r="U7" s="4" t="s">
        <v>7</v>
      </c>
      <c r="V7" s="15">
        <f>SUM(L27,L33,L39,Q9,Q15,Q21,Q27,Q33,Q39)</f>
        <v>2258</v>
      </c>
      <c r="W7" s="15">
        <f>SUM(M27,M33,M39,R9,R15,R21,R27,R33,R39)</f>
        <v>3738</v>
      </c>
      <c r="X7" s="15">
        <f>SUM(V7:W7)</f>
        <v>5996</v>
      </c>
      <c r="Z7" s="4" t="s">
        <v>32</v>
      </c>
      <c r="AA7" s="10">
        <v>1119</v>
      </c>
      <c r="AB7" s="10">
        <v>1527</v>
      </c>
      <c r="AC7" s="10">
        <f>SUM(AA7:AB7)</f>
        <v>2646</v>
      </c>
    </row>
    <row r="8" spans="1:29" ht="15" customHeight="1" x14ac:dyDescent="0.15">
      <c r="A8" s="7">
        <v>4</v>
      </c>
      <c r="B8" s="10">
        <v>77</v>
      </c>
      <c r="C8" s="10">
        <v>68</v>
      </c>
      <c r="D8" s="10">
        <v>145</v>
      </c>
      <c r="E8" s="3"/>
      <c r="F8" s="7">
        <v>34</v>
      </c>
      <c r="G8" s="10">
        <v>118</v>
      </c>
      <c r="H8" s="10">
        <v>118</v>
      </c>
      <c r="I8" s="10">
        <v>236</v>
      </c>
      <c r="J8" s="3"/>
      <c r="K8" s="7">
        <v>64</v>
      </c>
      <c r="L8" s="10">
        <v>146</v>
      </c>
      <c r="M8" s="10">
        <v>209</v>
      </c>
      <c r="N8" s="10">
        <v>355</v>
      </c>
      <c r="O8" s="3"/>
      <c r="P8" s="7">
        <v>94</v>
      </c>
      <c r="Q8" s="10">
        <v>19</v>
      </c>
      <c r="R8" s="10">
        <v>49</v>
      </c>
      <c r="S8" s="10">
        <v>68</v>
      </c>
      <c r="T8">
        <v>67</v>
      </c>
      <c r="U8" s="17" t="s">
        <v>3</v>
      </c>
      <c r="V8" s="12">
        <f>SUM(V4:V7)</f>
        <v>12287</v>
      </c>
      <c r="W8" s="12">
        <f>SUM(W4:W7)</f>
        <v>14060</v>
      </c>
      <c r="X8" s="12">
        <f>SUM(X4:X7)</f>
        <v>26347</v>
      </c>
      <c r="Z8" s="4" t="s">
        <v>7</v>
      </c>
      <c r="AA8" s="10">
        <v>1338</v>
      </c>
      <c r="AB8" s="10">
        <v>2269</v>
      </c>
      <c r="AC8" s="10">
        <f>SUM(AA8:AB8)</f>
        <v>3607</v>
      </c>
    </row>
    <row r="9" spans="1:29" ht="15" customHeight="1" x14ac:dyDescent="0.15">
      <c r="A9" s="7"/>
      <c r="B9" s="11">
        <v>385</v>
      </c>
      <c r="C9" s="11">
        <v>363</v>
      </c>
      <c r="D9" s="11">
        <v>748</v>
      </c>
      <c r="E9" s="3"/>
      <c r="F9" s="7"/>
      <c r="G9" s="11">
        <v>570</v>
      </c>
      <c r="H9" s="11">
        <v>511</v>
      </c>
      <c r="I9" s="11">
        <v>1081</v>
      </c>
      <c r="J9" s="3"/>
      <c r="K9" s="7"/>
      <c r="L9" s="12">
        <v>890</v>
      </c>
      <c r="M9" s="12">
        <v>932</v>
      </c>
      <c r="N9" s="12">
        <v>1822</v>
      </c>
      <c r="O9" s="3"/>
      <c r="P9" s="7"/>
      <c r="Q9" s="11">
        <v>125</v>
      </c>
      <c r="R9" s="11">
        <v>355</v>
      </c>
      <c r="S9" s="11">
        <v>480</v>
      </c>
      <c r="T9">
        <v>480</v>
      </c>
      <c r="U9" s="4" t="s">
        <v>8</v>
      </c>
      <c r="V9" s="15">
        <f>SUM(G21,G27,G33,G39,L9)</f>
        <v>4195</v>
      </c>
      <c r="W9" s="15">
        <f>SUM(H21,H27,H33,H39,M9)</f>
        <v>4128</v>
      </c>
      <c r="X9" s="18">
        <f t="shared" ref="X9:X20" si="0">SUM(V9:W9)</f>
        <v>8323</v>
      </c>
      <c r="Z9" s="9" t="s">
        <v>24</v>
      </c>
      <c r="AA9" s="11">
        <f>SUM(AA5:AA8)</f>
        <v>7236</v>
      </c>
      <c r="AB9" s="11">
        <f>SUM(AB5:AB8)</f>
        <v>8431</v>
      </c>
      <c r="AC9" s="11">
        <f>SUM(AC5:AC8)</f>
        <v>15667</v>
      </c>
    </row>
    <row r="10" spans="1:29" ht="15" customHeight="1" x14ac:dyDescent="0.15">
      <c r="A10" s="7">
        <v>5</v>
      </c>
      <c r="B10" s="10">
        <v>79</v>
      </c>
      <c r="C10" s="10">
        <v>77</v>
      </c>
      <c r="D10" s="10">
        <v>156</v>
      </c>
      <c r="E10" s="3"/>
      <c r="F10" s="7">
        <v>35</v>
      </c>
      <c r="G10" s="10">
        <v>99</v>
      </c>
      <c r="H10" s="10">
        <v>85</v>
      </c>
      <c r="I10" s="10">
        <v>184</v>
      </c>
      <c r="J10" s="3"/>
      <c r="K10" s="7">
        <v>65</v>
      </c>
      <c r="L10" s="10">
        <v>158</v>
      </c>
      <c r="M10" s="10">
        <v>195</v>
      </c>
      <c r="N10" s="10">
        <v>353</v>
      </c>
      <c r="O10" s="3"/>
      <c r="P10" s="7">
        <v>95</v>
      </c>
      <c r="Q10" s="10">
        <v>10</v>
      </c>
      <c r="R10" s="10">
        <v>39</v>
      </c>
      <c r="S10" s="10">
        <v>49</v>
      </c>
      <c r="T10">
        <v>51</v>
      </c>
      <c r="U10" s="4" t="s">
        <v>9</v>
      </c>
      <c r="V10" s="15">
        <f>SUM(G21,G27,G33,G39,L9,L15,L21,L27,L33,L39,Q9,Q15,Q21,Q27,Q33,Q39)</f>
        <v>8259</v>
      </c>
      <c r="W10" s="15">
        <f>SUM(H21,H27,H33,H39,M9,M15,M21,M27,M33,M39,R9,R15,R21,R27,R33,R39)</f>
        <v>10280</v>
      </c>
      <c r="X10" s="18">
        <f t="shared" si="0"/>
        <v>18539</v>
      </c>
      <c r="Z10" s="6" t="s">
        <v>28</v>
      </c>
    </row>
    <row r="11" spans="1:29" ht="15" customHeight="1" x14ac:dyDescent="0.15">
      <c r="A11" s="7">
        <v>6</v>
      </c>
      <c r="B11" s="10">
        <v>70</v>
      </c>
      <c r="C11" s="10">
        <v>85</v>
      </c>
      <c r="D11" s="10">
        <v>155</v>
      </c>
      <c r="E11" s="3"/>
      <c r="F11" s="7">
        <v>36</v>
      </c>
      <c r="G11" s="10">
        <v>107</v>
      </c>
      <c r="H11" s="10">
        <v>108</v>
      </c>
      <c r="I11" s="10">
        <v>215</v>
      </c>
      <c r="J11" s="3"/>
      <c r="K11" s="7">
        <v>66</v>
      </c>
      <c r="L11" s="10">
        <v>170</v>
      </c>
      <c r="M11" s="10">
        <v>236</v>
      </c>
      <c r="N11" s="10">
        <v>406</v>
      </c>
      <c r="O11" s="3"/>
      <c r="P11" s="7">
        <v>96</v>
      </c>
      <c r="Q11" s="10">
        <v>6</v>
      </c>
      <c r="R11" s="10">
        <v>29</v>
      </c>
      <c r="S11" s="10">
        <v>35</v>
      </c>
      <c r="T11">
        <v>32</v>
      </c>
      <c r="U11" s="4" t="s">
        <v>10</v>
      </c>
      <c r="V11" s="15">
        <f>SUM(,G33,G39,L9,L15,L21,L27,L33,L39,Q9,Q15,Q21,Q27,Q33,Q39)</f>
        <v>7083</v>
      </c>
      <c r="W11" s="15">
        <f>SUM(,H33,H39,M9,M15,M21,M27,M33,M39,R9,R15,R21,R27,R33,R39)</f>
        <v>9036</v>
      </c>
      <c r="X11" s="18">
        <f t="shared" si="0"/>
        <v>16119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77</v>
      </c>
      <c r="C12" s="10">
        <v>86</v>
      </c>
      <c r="D12" s="10">
        <v>163</v>
      </c>
      <c r="E12" s="3"/>
      <c r="F12" s="7">
        <v>37</v>
      </c>
      <c r="G12" s="10">
        <v>104</v>
      </c>
      <c r="H12" s="10">
        <v>85</v>
      </c>
      <c r="I12" s="10">
        <v>189</v>
      </c>
      <c r="J12" s="3"/>
      <c r="K12" s="7">
        <v>67</v>
      </c>
      <c r="L12" s="10">
        <v>169</v>
      </c>
      <c r="M12" s="10">
        <v>236</v>
      </c>
      <c r="N12" s="10">
        <v>405</v>
      </c>
      <c r="O12" s="3"/>
      <c r="P12" s="7">
        <v>97</v>
      </c>
      <c r="Q12" s="10">
        <v>5</v>
      </c>
      <c r="R12" s="10">
        <v>14</v>
      </c>
      <c r="S12" s="10">
        <v>19</v>
      </c>
      <c r="T12">
        <v>20</v>
      </c>
      <c r="U12" s="4" t="s">
        <v>11</v>
      </c>
      <c r="V12" s="15">
        <f>SUM(L9,L15,L21,L27,L33,L39,Q9,Q15,Q21,Q27,Q33,Q39)</f>
        <v>4954</v>
      </c>
      <c r="W12" s="15">
        <f>SUM(M9,M15,M21,M27,M33,M39,R9,R15,R21,R27,R33,R39)</f>
        <v>7084</v>
      </c>
      <c r="X12" s="18">
        <f t="shared" si="0"/>
        <v>12038</v>
      </c>
      <c r="Z12" s="4" t="s">
        <v>25</v>
      </c>
      <c r="AA12" s="10">
        <v>153</v>
      </c>
      <c r="AB12" s="10">
        <v>187</v>
      </c>
      <c r="AC12" s="10">
        <f>SUM(AA12:AB12)</f>
        <v>340</v>
      </c>
    </row>
    <row r="13" spans="1:29" ht="15" customHeight="1" x14ac:dyDescent="0.15">
      <c r="A13" s="7">
        <v>8</v>
      </c>
      <c r="B13" s="10">
        <v>91</v>
      </c>
      <c r="C13" s="10">
        <v>92</v>
      </c>
      <c r="D13" s="10">
        <v>183</v>
      </c>
      <c r="E13" s="3"/>
      <c r="F13" s="7">
        <v>38</v>
      </c>
      <c r="G13" s="10">
        <v>99</v>
      </c>
      <c r="H13" s="10">
        <v>86</v>
      </c>
      <c r="I13" s="10">
        <v>185</v>
      </c>
      <c r="J13" s="3"/>
      <c r="K13" s="7">
        <v>68</v>
      </c>
      <c r="L13" s="10">
        <v>164</v>
      </c>
      <c r="M13" s="10">
        <v>215</v>
      </c>
      <c r="N13" s="10">
        <v>379</v>
      </c>
      <c r="O13" s="3"/>
      <c r="P13" s="7">
        <v>98</v>
      </c>
      <c r="Q13" s="10">
        <v>4</v>
      </c>
      <c r="R13" s="10">
        <v>14</v>
      </c>
      <c r="S13" s="10">
        <v>18</v>
      </c>
      <c r="T13">
        <v>18</v>
      </c>
      <c r="U13" s="9" t="s">
        <v>12</v>
      </c>
      <c r="V13" s="12">
        <f>SUM(L15,L21,L27,L33,L39,Q9,Q15,Q21,Q27,Q33,Q39)</f>
        <v>4064</v>
      </c>
      <c r="W13" s="12">
        <f>SUM(M15,M21,M27,M33,M39,R9,R15,R21,R27,R33,R39)</f>
        <v>6152</v>
      </c>
      <c r="X13" s="12">
        <f t="shared" si="0"/>
        <v>10216</v>
      </c>
      <c r="Z13" s="26" t="s">
        <v>26</v>
      </c>
      <c r="AA13" s="10">
        <v>905</v>
      </c>
      <c r="AB13" s="10">
        <v>895</v>
      </c>
      <c r="AC13" s="10">
        <f>SUM(AA13:AB13)</f>
        <v>1800</v>
      </c>
    </row>
    <row r="14" spans="1:29" ht="15" customHeight="1" x14ac:dyDescent="0.15">
      <c r="A14" s="7">
        <v>9</v>
      </c>
      <c r="B14" s="10">
        <v>81</v>
      </c>
      <c r="C14" s="10">
        <v>86</v>
      </c>
      <c r="D14" s="10">
        <v>167</v>
      </c>
      <c r="E14" s="3"/>
      <c r="F14" s="7">
        <v>39</v>
      </c>
      <c r="G14" s="10">
        <v>97</v>
      </c>
      <c r="H14" s="10">
        <v>111</v>
      </c>
      <c r="I14" s="10">
        <v>208</v>
      </c>
      <c r="J14" s="3"/>
      <c r="K14" s="7">
        <v>69</v>
      </c>
      <c r="L14" s="10">
        <v>160</v>
      </c>
      <c r="M14" s="10">
        <v>232</v>
      </c>
      <c r="N14" s="10">
        <v>392</v>
      </c>
      <c r="O14" s="3"/>
      <c r="P14" s="7">
        <v>99</v>
      </c>
      <c r="Q14" s="10">
        <v>4</v>
      </c>
      <c r="R14" s="10">
        <v>11</v>
      </c>
      <c r="S14" s="10">
        <v>15</v>
      </c>
      <c r="T14">
        <v>14</v>
      </c>
      <c r="U14" s="4" t="s">
        <v>13</v>
      </c>
      <c r="V14" s="15">
        <f>SUM(L21,L27,L33,L39,Q9,Q15,Q21,Q27,Q33,Q39)</f>
        <v>3243</v>
      </c>
      <c r="W14" s="15">
        <f>SUM(M21,M27,M33,M39,R9,R15,R21,R27,R33,R39)</f>
        <v>5038</v>
      </c>
      <c r="X14" s="18">
        <f t="shared" si="0"/>
        <v>8281</v>
      </c>
      <c r="Z14" s="4" t="s">
        <v>31</v>
      </c>
      <c r="AA14" s="10">
        <v>228</v>
      </c>
      <c r="AB14" s="10">
        <v>289</v>
      </c>
      <c r="AC14" s="10">
        <f>SUM(AA14:AB14)</f>
        <v>517</v>
      </c>
    </row>
    <row r="15" spans="1:29" ht="15" customHeight="1" x14ac:dyDescent="0.15">
      <c r="A15" s="7"/>
      <c r="B15" s="11">
        <v>398</v>
      </c>
      <c r="C15" s="11">
        <v>426</v>
      </c>
      <c r="D15" s="11">
        <v>824</v>
      </c>
      <c r="E15" s="3"/>
      <c r="F15" s="7"/>
      <c r="G15" s="11">
        <v>506</v>
      </c>
      <c r="H15" s="11">
        <v>475</v>
      </c>
      <c r="I15" s="11">
        <v>981</v>
      </c>
      <c r="J15" s="3"/>
      <c r="K15" s="7"/>
      <c r="L15" s="11">
        <v>821</v>
      </c>
      <c r="M15" s="11">
        <v>1114</v>
      </c>
      <c r="N15" s="11">
        <v>1935</v>
      </c>
      <c r="O15" s="3"/>
      <c r="P15" s="7"/>
      <c r="Q15" s="11">
        <v>29</v>
      </c>
      <c r="R15" s="11">
        <v>107</v>
      </c>
      <c r="S15" s="11">
        <v>136</v>
      </c>
      <c r="T15">
        <v>135</v>
      </c>
      <c r="U15" s="4" t="s">
        <v>14</v>
      </c>
      <c r="V15" s="15">
        <f>SUM(L27,L33,L39,Q9,Q15,Q21,Q27,Q33,Q39)</f>
        <v>2258</v>
      </c>
      <c r="W15" s="15">
        <f>SUM(M27,M33,M39,R9,R15,R21,R27,R33,R39)</f>
        <v>3738</v>
      </c>
      <c r="X15" s="18">
        <f t="shared" si="0"/>
        <v>5996</v>
      </c>
      <c r="Z15" s="4" t="s">
        <v>7</v>
      </c>
      <c r="AA15" s="10">
        <v>273</v>
      </c>
      <c r="AB15" s="10">
        <v>436</v>
      </c>
      <c r="AC15" s="10">
        <f>SUM(AA15:AB15)</f>
        <v>709</v>
      </c>
    </row>
    <row r="16" spans="1:29" ht="15" customHeight="1" x14ac:dyDescent="0.15">
      <c r="A16" s="7">
        <v>10</v>
      </c>
      <c r="B16" s="10">
        <v>88</v>
      </c>
      <c r="C16" s="10">
        <v>78</v>
      </c>
      <c r="D16" s="10">
        <v>166</v>
      </c>
      <c r="E16" s="3"/>
      <c r="F16" s="7">
        <v>40</v>
      </c>
      <c r="G16" s="10">
        <v>88</v>
      </c>
      <c r="H16" s="10">
        <v>109</v>
      </c>
      <c r="I16" s="10">
        <v>197</v>
      </c>
      <c r="J16" s="3"/>
      <c r="K16" s="7">
        <v>70</v>
      </c>
      <c r="L16" s="10">
        <v>195</v>
      </c>
      <c r="M16" s="10">
        <v>220</v>
      </c>
      <c r="N16" s="10">
        <v>415</v>
      </c>
      <c r="O16" s="3"/>
      <c r="P16" s="7">
        <v>100</v>
      </c>
      <c r="Q16" s="10">
        <v>0</v>
      </c>
      <c r="R16" s="10">
        <v>7</v>
      </c>
      <c r="S16" s="10">
        <v>7</v>
      </c>
      <c r="T16">
        <v>7</v>
      </c>
      <c r="U16" s="4" t="s">
        <v>15</v>
      </c>
      <c r="V16" s="15">
        <f>SUM(L33,L39,Q9,Q15,Q21,Q27,Q33,Q39)</f>
        <v>1212</v>
      </c>
      <c r="W16" s="15">
        <f>SUM(M33,M39,R9,R15,R21,R27,R33,R39)</f>
        <v>2360</v>
      </c>
      <c r="X16" s="18">
        <f t="shared" si="0"/>
        <v>3572</v>
      </c>
      <c r="Z16" s="9" t="s">
        <v>24</v>
      </c>
      <c r="AA16" s="11">
        <f>SUM(AA12:AA15)</f>
        <v>1559</v>
      </c>
      <c r="AB16" s="11">
        <f>SUM(AB12:AB15)</f>
        <v>1807</v>
      </c>
      <c r="AC16" s="11">
        <f>SUM(AC12:AC15)</f>
        <v>3366</v>
      </c>
    </row>
    <row r="17" spans="1:29" ht="15" customHeight="1" x14ac:dyDescent="0.15">
      <c r="A17" s="7">
        <v>11</v>
      </c>
      <c r="B17" s="10">
        <v>107</v>
      </c>
      <c r="C17" s="10">
        <v>87</v>
      </c>
      <c r="D17" s="10">
        <v>194</v>
      </c>
      <c r="E17" s="3"/>
      <c r="F17" s="7">
        <v>41</v>
      </c>
      <c r="G17" s="10">
        <v>103</v>
      </c>
      <c r="H17" s="10">
        <v>131</v>
      </c>
      <c r="I17" s="10">
        <v>234</v>
      </c>
      <c r="J17" s="3"/>
      <c r="K17" s="7">
        <v>71</v>
      </c>
      <c r="L17" s="10">
        <v>211</v>
      </c>
      <c r="M17" s="10">
        <v>266</v>
      </c>
      <c r="N17" s="10">
        <v>477</v>
      </c>
      <c r="O17" s="3"/>
      <c r="P17" s="7">
        <v>101</v>
      </c>
      <c r="Q17" s="10">
        <v>1</v>
      </c>
      <c r="R17" s="10">
        <v>4</v>
      </c>
      <c r="S17" s="10">
        <v>5</v>
      </c>
      <c r="T17">
        <v>6</v>
      </c>
      <c r="U17" s="4" t="s">
        <v>16</v>
      </c>
      <c r="V17" s="15">
        <f>SUM(L39,Q9,Q15,Q21,Q27,Q33,Q39)</f>
        <v>500</v>
      </c>
      <c r="W17" s="15">
        <f>SUM(M39,R9,R15,R21,R27,R33,R39)</f>
        <v>1180</v>
      </c>
      <c r="X17" s="18">
        <f t="shared" si="0"/>
        <v>1680</v>
      </c>
      <c r="Z17" s="6" t="s">
        <v>29</v>
      </c>
    </row>
    <row r="18" spans="1:29" ht="15" customHeight="1" x14ac:dyDescent="0.15">
      <c r="A18" s="7">
        <v>12</v>
      </c>
      <c r="B18" s="10">
        <v>82</v>
      </c>
      <c r="C18" s="10">
        <v>93</v>
      </c>
      <c r="D18" s="10">
        <v>175</v>
      </c>
      <c r="E18" s="3"/>
      <c r="F18" s="7">
        <v>42</v>
      </c>
      <c r="G18" s="10">
        <v>82</v>
      </c>
      <c r="H18" s="10">
        <v>64</v>
      </c>
      <c r="I18" s="10">
        <v>146</v>
      </c>
      <c r="J18" s="3"/>
      <c r="K18" s="7">
        <v>72</v>
      </c>
      <c r="L18" s="10">
        <v>176</v>
      </c>
      <c r="M18" s="10">
        <v>255</v>
      </c>
      <c r="N18" s="13">
        <v>431</v>
      </c>
      <c r="O18" s="3"/>
      <c r="P18" s="7">
        <v>102</v>
      </c>
      <c r="Q18" s="10">
        <v>0</v>
      </c>
      <c r="R18" s="10">
        <v>1</v>
      </c>
      <c r="S18" s="10">
        <v>1</v>
      </c>
      <c r="T18">
        <v>0</v>
      </c>
      <c r="U18" s="4" t="s">
        <v>17</v>
      </c>
      <c r="V18" s="15">
        <f>SUM(Q9,Q15,Q21,Q27,Q33,Q39)</f>
        <v>155</v>
      </c>
      <c r="W18" s="15">
        <f>SUM(R9,R15,R21,R27,R33,R39)</f>
        <v>477</v>
      </c>
      <c r="X18" s="18">
        <f t="shared" si="0"/>
        <v>632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106</v>
      </c>
      <c r="C19" s="10">
        <v>88</v>
      </c>
      <c r="D19" s="10">
        <v>194</v>
      </c>
      <c r="E19" s="3"/>
      <c r="F19" s="7">
        <v>43</v>
      </c>
      <c r="G19" s="10">
        <v>97</v>
      </c>
      <c r="H19" s="10">
        <v>111</v>
      </c>
      <c r="I19" s="10">
        <v>208</v>
      </c>
      <c r="J19" s="3"/>
      <c r="K19" s="7">
        <v>73</v>
      </c>
      <c r="L19" s="10">
        <v>206</v>
      </c>
      <c r="M19" s="10">
        <v>266</v>
      </c>
      <c r="N19" s="10">
        <v>472</v>
      </c>
      <c r="O19" s="3"/>
      <c r="P19" s="7">
        <v>103</v>
      </c>
      <c r="Q19" s="10">
        <v>0</v>
      </c>
      <c r="R19" s="10">
        <v>1</v>
      </c>
      <c r="S19" s="10">
        <v>1</v>
      </c>
      <c r="T19">
        <v>2</v>
      </c>
      <c r="U19" s="4" t="s">
        <v>18</v>
      </c>
      <c r="V19" s="15">
        <f>SUM(Q15,Q21,Q27,Q33,Q39)</f>
        <v>30</v>
      </c>
      <c r="W19" s="15">
        <f>SUM(R15,R21,R27,R33,R39)</f>
        <v>122</v>
      </c>
      <c r="X19" s="18">
        <f t="shared" si="0"/>
        <v>152</v>
      </c>
      <c r="Z19" s="4" t="s">
        <v>25</v>
      </c>
      <c r="AA19" s="30">
        <v>238</v>
      </c>
      <c r="AB19" s="10">
        <v>251</v>
      </c>
      <c r="AC19" s="10">
        <f>SUM(AA19:AB19)</f>
        <v>489</v>
      </c>
    </row>
    <row r="20" spans="1:29" ht="15" customHeight="1" x14ac:dyDescent="0.15">
      <c r="A20" s="7">
        <v>14</v>
      </c>
      <c r="B20" s="10">
        <v>139</v>
      </c>
      <c r="C20" s="10">
        <v>97</v>
      </c>
      <c r="D20" s="10">
        <v>236</v>
      </c>
      <c r="E20" s="3"/>
      <c r="F20" s="7">
        <v>44</v>
      </c>
      <c r="G20" s="10">
        <v>99</v>
      </c>
      <c r="H20" s="10">
        <v>127</v>
      </c>
      <c r="I20" s="10">
        <v>226</v>
      </c>
      <c r="J20" s="3"/>
      <c r="K20" s="7">
        <v>74</v>
      </c>
      <c r="L20" s="10">
        <v>197</v>
      </c>
      <c r="M20" s="10">
        <v>293</v>
      </c>
      <c r="N20" s="10">
        <v>490</v>
      </c>
      <c r="O20" s="3"/>
      <c r="P20" s="7">
        <v>104</v>
      </c>
      <c r="Q20" s="10">
        <v>0</v>
      </c>
      <c r="R20" s="10">
        <v>1</v>
      </c>
      <c r="S20" s="10">
        <v>1</v>
      </c>
      <c r="T20">
        <v>2</v>
      </c>
      <c r="U20" s="4" t="s">
        <v>19</v>
      </c>
      <c r="V20" s="15">
        <f>SUM(Q21,Q27,Q33,Q39)</f>
        <v>1</v>
      </c>
      <c r="W20" s="15">
        <f>SUM(R21,R27,R33,R39)</f>
        <v>15</v>
      </c>
      <c r="X20" s="18">
        <f t="shared" si="0"/>
        <v>16</v>
      </c>
      <c r="Z20" s="26" t="s">
        <v>26</v>
      </c>
      <c r="AA20" s="30">
        <v>1286</v>
      </c>
      <c r="AB20" s="10">
        <v>1169</v>
      </c>
      <c r="AC20" s="10">
        <f>SUM(AA20:AB20)</f>
        <v>2455</v>
      </c>
    </row>
    <row r="21" spans="1:29" ht="15" customHeight="1" x14ac:dyDescent="0.15">
      <c r="A21" s="7"/>
      <c r="B21" s="11">
        <v>522</v>
      </c>
      <c r="C21" s="11">
        <v>443</v>
      </c>
      <c r="D21" s="11">
        <v>965</v>
      </c>
      <c r="E21" s="3"/>
      <c r="F21" s="7"/>
      <c r="G21" s="11">
        <v>469</v>
      </c>
      <c r="H21" s="11">
        <v>542</v>
      </c>
      <c r="I21" s="11">
        <v>1011</v>
      </c>
      <c r="J21" s="3"/>
      <c r="K21" s="7"/>
      <c r="L21" s="12">
        <v>985</v>
      </c>
      <c r="M21" s="12">
        <v>1300</v>
      </c>
      <c r="N21" s="12">
        <v>2285</v>
      </c>
      <c r="O21" s="24"/>
      <c r="P21" s="7"/>
      <c r="Q21" s="11">
        <v>1</v>
      </c>
      <c r="R21" s="11">
        <v>14</v>
      </c>
      <c r="S21" s="11">
        <v>15</v>
      </c>
      <c r="T21">
        <v>17</v>
      </c>
      <c r="Z21" s="4" t="s">
        <v>31</v>
      </c>
      <c r="AA21" s="30">
        <v>288</v>
      </c>
      <c r="AB21" s="10">
        <v>370</v>
      </c>
      <c r="AC21" s="10">
        <f>SUM(AA21:AB21)</f>
        <v>658</v>
      </c>
    </row>
    <row r="22" spans="1:29" ht="15" customHeight="1" x14ac:dyDescent="0.15">
      <c r="A22" s="7">
        <v>15</v>
      </c>
      <c r="B22" s="10">
        <v>119</v>
      </c>
      <c r="C22" s="10">
        <v>102</v>
      </c>
      <c r="D22" s="10">
        <v>221</v>
      </c>
      <c r="E22" s="3"/>
      <c r="F22" s="7">
        <v>45</v>
      </c>
      <c r="G22" s="10">
        <v>124</v>
      </c>
      <c r="H22" s="10">
        <v>124</v>
      </c>
      <c r="I22" s="10">
        <v>248</v>
      </c>
      <c r="J22" s="3"/>
      <c r="K22" s="7">
        <v>75</v>
      </c>
      <c r="L22" s="10">
        <v>229</v>
      </c>
      <c r="M22" s="10">
        <v>265</v>
      </c>
      <c r="N22" s="10">
        <v>494</v>
      </c>
      <c r="O22" s="3"/>
      <c r="P22" s="7">
        <v>105</v>
      </c>
      <c r="Q22" s="10">
        <v>0</v>
      </c>
      <c r="R22" s="10">
        <v>0</v>
      </c>
      <c r="S22" s="10">
        <v>0</v>
      </c>
      <c r="T22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30">
        <v>391</v>
      </c>
      <c r="AB22" s="10">
        <v>625</v>
      </c>
      <c r="AC22" s="10">
        <f>SUM(AA22:AB22)</f>
        <v>1016</v>
      </c>
    </row>
    <row r="23" spans="1:29" ht="15" customHeight="1" x14ac:dyDescent="0.15">
      <c r="A23" s="7">
        <v>16</v>
      </c>
      <c r="B23" s="10">
        <v>124</v>
      </c>
      <c r="C23" s="10">
        <v>114</v>
      </c>
      <c r="D23" s="10">
        <v>238</v>
      </c>
      <c r="E23" s="3"/>
      <c r="F23" s="7">
        <v>46</v>
      </c>
      <c r="G23" s="10">
        <v>121</v>
      </c>
      <c r="H23" s="10">
        <v>116</v>
      </c>
      <c r="I23" s="10">
        <v>237</v>
      </c>
      <c r="J23" s="3"/>
      <c r="K23" s="7">
        <v>76</v>
      </c>
      <c r="L23" s="10">
        <v>208</v>
      </c>
      <c r="M23" s="10">
        <v>263</v>
      </c>
      <c r="N23" s="10">
        <v>471</v>
      </c>
      <c r="O23" s="3"/>
      <c r="P23" s="7">
        <v>106</v>
      </c>
      <c r="Q23" s="10">
        <v>0</v>
      </c>
      <c r="R23" s="10">
        <v>1</v>
      </c>
      <c r="S23" s="10">
        <v>1</v>
      </c>
      <c r="T23">
        <v>1</v>
      </c>
      <c r="U23" s="4" t="s">
        <v>4</v>
      </c>
      <c r="V23" s="19">
        <f>V4/$V$8*100</f>
        <v>10.620981525189224</v>
      </c>
      <c r="W23" s="19">
        <f>W4/$W$8*100</f>
        <v>8.7624466571834994</v>
      </c>
      <c r="X23" s="19">
        <f>X4/$X$8*100</f>
        <v>9.629179792765779</v>
      </c>
      <c r="Z23" s="9" t="s">
        <v>24</v>
      </c>
      <c r="AA23" s="11">
        <f>SUM(AA19:AA22)</f>
        <v>2203</v>
      </c>
      <c r="AB23" s="11">
        <f>SUM(AB19:AB22)</f>
        <v>2415</v>
      </c>
      <c r="AC23" s="11">
        <f>SUM(AC19:AC22)</f>
        <v>4618</v>
      </c>
    </row>
    <row r="24" spans="1:29" ht="15" customHeight="1" x14ac:dyDescent="0.15">
      <c r="A24" s="7">
        <v>17</v>
      </c>
      <c r="B24" s="10">
        <v>155</v>
      </c>
      <c r="C24" s="10">
        <v>99</v>
      </c>
      <c r="D24" s="10">
        <v>254</v>
      </c>
      <c r="E24" s="3"/>
      <c r="F24" s="7">
        <v>47</v>
      </c>
      <c r="G24" s="10">
        <v>140</v>
      </c>
      <c r="H24" s="10">
        <v>155</v>
      </c>
      <c r="I24" s="10">
        <v>295</v>
      </c>
      <c r="J24" s="3"/>
      <c r="K24" s="7">
        <v>77</v>
      </c>
      <c r="L24" s="10">
        <v>203</v>
      </c>
      <c r="M24" s="10">
        <v>312</v>
      </c>
      <c r="N24" s="10">
        <v>515</v>
      </c>
      <c r="O24" s="3"/>
      <c r="P24" s="7">
        <v>107</v>
      </c>
      <c r="Q24" s="10">
        <v>0</v>
      </c>
      <c r="R24" s="10">
        <v>0</v>
      </c>
      <c r="S24" s="10">
        <v>0</v>
      </c>
      <c r="T24">
        <v>0</v>
      </c>
      <c r="U24" s="4" t="s">
        <v>5</v>
      </c>
      <c r="V24" s="19">
        <f>V5/$V$8*100</f>
        <v>56.303410108244492</v>
      </c>
      <c r="W24" s="19">
        <f>W5/$W$8*100</f>
        <v>47.482219061166433</v>
      </c>
      <c r="X24" s="19">
        <f>X5/$X$8*100</f>
        <v>51.596007135537249</v>
      </c>
      <c r="Z24" s="6" t="s">
        <v>30</v>
      </c>
    </row>
    <row r="25" spans="1:29" ht="15" customHeight="1" x14ac:dyDescent="0.15">
      <c r="A25" s="7">
        <v>18</v>
      </c>
      <c r="B25" s="10">
        <v>106</v>
      </c>
      <c r="C25" s="10">
        <v>102</v>
      </c>
      <c r="D25" s="10">
        <v>208</v>
      </c>
      <c r="E25" s="3"/>
      <c r="F25" s="7">
        <v>48</v>
      </c>
      <c r="G25" s="10">
        <v>146</v>
      </c>
      <c r="H25" s="10">
        <v>146</v>
      </c>
      <c r="I25" s="10">
        <v>292</v>
      </c>
      <c r="J25" s="3"/>
      <c r="K25" s="7">
        <v>78</v>
      </c>
      <c r="L25" s="10">
        <v>216</v>
      </c>
      <c r="M25" s="10">
        <v>275</v>
      </c>
      <c r="N25" s="10">
        <v>491</v>
      </c>
      <c r="O25" s="3"/>
      <c r="P25" s="7">
        <v>108</v>
      </c>
      <c r="Q25" s="10">
        <v>0</v>
      </c>
      <c r="R25" s="10">
        <v>0</v>
      </c>
      <c r="S25" s="10">
        <v>0</v>
      </c>
      <c r="T25">
        <v>0</v>
      </c>
      <c r="U25" s="8" t="s">
        <v>6</v>
      </c>
      <c r="V25" s="19">
        <f>V6/$V$8*100</f>
        <v>14.698461788882557</v>
      </c>
      <c r="W25" s="19">
        <f>W6/$W$8*100</f>
        <v>17.169274537695589</v>
      </c>
      <c r="X25" s="19">
        <f>X6/$X$8*100</f>
        <v>16.017003833453526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107</v>
      </c>
      <c r="C26" s="10">
        <v>105</v>
      </c>
      <c r="D26" s="10">
        <v>212</v>
      </c>
      <c r="E26" s="3"/>
      <c r="F26" s="7">
        <v>49</v>
      </c>
      <c r="G26" s="10">
        <v>176</v>
      </c>
      <c r="H26" s="10">
        <v>161</v>
      </c>
      <c r="I26" s="10">
        <v>337</v>
      </c>
      <c r="J26" s="3"/>
      <c r="K26" s="7">
        <v>79</v>
      </c>
      <c r="L26" s="10">
        <v>190</v>
      </c>
      <c r="M26" s="10">
        <v>263</v>
      </c>
      <c r="N26" s="10">
        <v>453</v>
      </c>
      <c r="O26" s="3"/>
      <c r="P26" s="7">
        <v>109</v>
      </c>
      <c r="Q26" s="10">
        <v>0</v>
      </c>
      <c r="R26" s="10">
        <v>0</v>
      </c>
      <c r="S26" s="10">
        <v>0</v>
      </c>
      <c r="T26">
        <v>0</v>
      </c>
      <c r="U26" s="4" t="s">
        <v>7</v>
      </c>
      <c r="V26" s="19">
        <f>V7/$V$8*100</f>
        <v>18.377146577683732</v>
      </c>
      <c r="W26" s="19">
        <f>W7/$W$8*100</f>
        <v>26.586059743954483</v>
      </c>
      <c r="X26" s="19">
        <f>X7/$X$8*100</f>
        <v>22.757809238243443</v>
      </c>
      <c r="Z26" s="4" t="s">
        <v>25</v>
      </c>
      <c r="AA26" s="10">
        <v>136</v>
      </c>
      <c r="AB26" s="10">
        <v>110</v>
      </c>
      <c r="AC26" s="10">
        <f>SUM(AA26:AB26)</f>
        <v>246</v>
      </c>
    </row>
    <row r="27" spans="1:29" ht="15" customHeight="1" x14ac:dyDescent="0.15">
      <c r="A27" s="7"/>
      <c r="B27" s="11">
        <v>611</v>
      </c>
      <c r="C27" s="11">
        <v>522</v>
      </c>
      <c r="D27" s="11">
        <v>1133</v>
      </c>
      <c r="E27" s="3"/>
      <c r="F27" s="7"/>
      <c r="G27" s="11">
        <v>707</v>
      </c>
      <c r="H27" s="11">
        <v>702</v>
      </c>
      <c r="I27" s="11">
        <v>1409</v>
      </c>
      <c r="J27" s="3"/>
      <c r="K27" s="7"/>
      <c r="L27" s="11">
        <v>1046</v>
      </c>
      <c r="M27" s="11">
        <v>1378</v>
      </c>
      <c r="N27" s="11">
        <v>2424</v>
      </c>
      <c r="O27" s="3"/>
      <c r="P27" s="7"/>
      <c r="Q27" s="12">
        <v>0</v>
      </c>
      <c r="R27" s="12">
        <v>1</v>
      </c>
      <c r="S27" s="12">
        <v>1</v>
      </c>
      <c r="T27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726</v>
      </c>
      <c r="AB27" s="10">
        <v>661</v>
      </c>
      <c r="AC27" s="10">
        <f>SUM(AA27:AB27)</f>
        <v>1387</v>
      </c>
    </row>
    <row r="28" spans="1:29" ht="15" customHeight="1" x14ac:dyDescent="0.15">
      <c r="A28" s="7">
        <v>20</v>
      </c>
      <c r="B28" s="10">
        <v>113</v>
      </c>
      <c r="C28" s="10">
        <v>119</v>
      </c>
      <c r="D28" s="10">
        <v>232</v>
      </c>
      <c r="E28" s="3"/>
      <c r="F28" s="7">
        <v>50</v>
      </c>
      <c r="G28" s="10">
        <v>160</v>
      </c>
      <c r="H28" s="10">
        <v>176</v>
      </c>
      <c r="I28" s="10">
        <v>336</v>
      </c>
      <c r="J28" s="3"/>
      <c r="K28" s="7">
        <v>80</v>
      </c>
      <c r="L28" s="10">
        <v>174</v>
      </c>
      <c r="M28" s="10">
        <v>239</v>
      </c>
      <c r="N28" s="10">
        <v>413</v>
      </c>
      <c r="O28" s="3"/>
      <c r="P28" s="7">
        <v>110</v>
      </c>
      <c r="Q28" s="14">
        <v>0</v>
      </c>
      <c r="R28" s="14">
        <v>0</v>
      </c>
      <c r="S28" s="15">
        <v>0</v>
      </c>
      <c r="T28">
        <v>0</v>
      </c>
      <c r="U28" s="4" t="s">
        <v>8</v>
      </c>
      <c r="V28" s="19">
        <f t="shared" ref="V28:V39" si="1">V9/$V$8*100</f>
        <v>34.141775860665746</v>
      </c>
      <c r="W28" s="19">
        <f t="shared" ref="W28:W39" si="2">W9/$W$8*100</f>
        <v>29.359886201991465</v>
      </c>
      <c r="X28" s="19">
        <f t="shared" ref="X28:X39" si="3">X9/$X$8*100</f>
        <v>31.589934337875281</v>
      </c>
      <c r="Z28" s="4" t="s">
        <v>32</v>
      </c>
      <c r="AA28" s="10">
        <v>171</v>
      </c>
      <c r="AB28" s="10">
        <v>228</v>
      </c>
      <c r="AC28" s="10">
        <f>SUM(AA28:AB28)</f>
        <v>399</v>
      </c>
    </row>
    <row r="29" spans="1:29" ht="15" customHeight="1" x14ac:dyDescent="0.15">
      <c r="A29" s="7">
        <v>21</v>
      </c>
      <c r="B29" s="10">
        <v>93</v>
      </c>
      <c r="C29" s="10">
        <v>116</v>
      </c>
      <c r="D29" s="10">
        <v>209</v>
      </c>
      <c r="E29" s="3"/>
      <c r="F29" s="7">
        <v>51</v>
      </c>
      <c r="G29" s="10">
        <v>169</v>
      </c>
      <c r="H29" s="10">
        <v>161</v>
      </c>
      <c r="I29" s="10">
        <v>330</v>
      </c>
      <c r="J29" s="3"/>
      <c r="K29" s="7">
        <v>81</v>
      </c>
      <c r="L29" s="10">
        <v>168</v>
      </c>
      <c r="M29" s="10">
        <v>236</v>
      </c>
      <c r="N29" s="10">
        <v>404</v>
      </c>
      <c r="O29" s="3"/>
      <c r="P29" s="7">
        <v>111</v>
      </c>
      <c r="Q29" s="14">
        <v>0</v>
      </c>
      <c r="R29" s="14">
        <v>0</v>
      </c>
      <c r="S29" s="15">
        <v>0</v>
      </c>
      <c r="T29">
        <v>0</v>
      </c>
      <c r="U29" s="4" t="s">
        <v>9</v>
      </c>
      <c r="V29" s="19">
        <f t="shared" si="1"/>
        <v>67.217384227232031</v>
      </c>
      <c r="W29" s="19">
        <f t="shared" si="2"/>
        <v>73.115220483641536</v>
      </c>
      <c r="X29" s="19">
        <f t="shared" si="3"/>
        <v>70.364747409572246</v>
      </c>
      <c r="Z29" s="4" t="s">
        <v>7</v>
      </c>
      <c r="AA29" s="10">
        <v>256</v>
      </c>
      <c r="AB29" s="10">
        <v>408</v>
      </c>
      <c r="AC29" s="10">
        <f>SUM(AA29:AB29)</f>
        <v>664</v>
      </c>
    </row>
    <row r="30" spans="1:29" ht="15" customHeight="1" x14ac:dyDescent="0.15">
      <c r="A30" s="7">
        <v>22</v>
      </c>
      <c r="B30" s="10">
        <v>102</v>
      </c>
      <c r="C30" s="10">
        <v>102</v>
      </c>
      <c r="D30" s="10">
        <v>204</v>
      </c>
      <c r="E30" s="3"/>
      <c r="F30" s="7">
        <v>52</v>
      </c>
      <c r="G30" s="10">
        <v>173</v>
      </c>
      <c r="H30" s="10">
        <v>193</v>
      </c>
      <c r="I30" s="10">
        <v>366</v>
      </c>
      <c r="J30" s="3"/>
      <c r="K30" s="7">
        <v>82</v>
      </c>
      <c r="L30" s="10">
        <v>133</v>
      </c>
      <c r="M30" s="10">
        <v>244</v>
      </c>
      <c r="N30" s="10">
        <v>377</v>
      </c>
      <c r="O30" s="3"/>
      <c r="P30" s="7">
        <v>112</v>
      </c>
      <c r="Q30" s="14">
        <v>0</v>
      </c>
      <c r="R30" s="14">
        <v>0</v>
      </c>
      <c r="S30" s="15">
        <v>0</v>
      </c>
      <c r="T30">
        <v>0</v>
      </c>
      <c r="U30" s="4" t="s">
        <v>10</v>
      </c>
      <c r="V30" s="19">
        <f t="shared" si="1"/>
        <v>57.646292829820133</v>
      </c>
      <c r="W30" s="19">
        <f t="shared" si="2"/>
        <v>64.267425320056901</v>
      </c>
      <c r="X30" s="19">
        <f t="shared" si="3"/>
        <v>61.17964094583823</v>
      </c>
      <c r="Z30" s="9" t="s">
        <v>24</v>
      </c>
      <c r="AA30" s="11">
        <f>SUM(AA26:AA29)</f>
        <v>1289</v>
      </c>
      <c r="AB30" s="11">
        <f>SUM(AB26:AB29)</f>
        <v>1407</v>
      </c>
      <c r="AC30" s="11">
        <f>SUM(AC26:AC29)</f>
        <v>2696</v>
      </c>
    </row>
    <row r="31" spans="1:29" ht="15" customHeight="1" x14ac:dyDescent="0.15">
      <c r="A31" s="7">
        <v>23</v>
      </c>
      <c r="B31" s="10">
        <v>123</v>
      </c>
      <c r="C31" s="10">
        <v>114</v>
      </c>
      <c r="D31" s="10">
        <v>237</v>
      </c>
      <c r="E31" s="3"/>
      <c r="F31" s="7">
        <v>53</v>
      </c>
      <c r="G31" s="10">
        <v>199</v>
      </c>
      <c r="H31" s="10">
        <v>177</v>
      </c>
      <c r="I31" s="10">
        <v>376</v>
      </c>
      <c r="J31" s="3"/>
      <c r="K31" s="7">
        <v>83</v>
      </c>
      <c r="L31" s="10">
        <v>136</v>
      </c>
      <c r="M31" s="10">
        <v>253</v>
      </c>
      <c r="N31" s="10">
        <v>389</v>
      </c>
      <c r="O31" s="3"/>
      <c r="P31" s="7">
        <v>113</v>
      </c>
      <c r="Q31" s="14">
        <v>0</v>
      </c>
      <c r="R31" s="14">
        <v>0</v>
      </c>
      <c r="S31" s="15">
        <v>0</v>
      </c>
      <c r="T31">
        <v>0</v>
      </c>
      <c r="U31" s="4" t="s">
        <v>11</v>
      </c>
      <c r="V31" s="19">
        <f t="shared" si="1"/>
        <v>40.319036379913733</v>
      </c>
      <c r="W31" s="19">
        <f t="shared" si="2"/>
        <v>50.384068278805117</v>
      </c>
      <c r="X31" s="19">
        <f t="shared" si="3"/>
        <v>45.690211409268606</v>
      </c>
      <c r="Z31" s="6"/>
    </row>
    <row r="32" spans="1:29" ht="15" customHeight="1" x14ac:dyDescent="0.15">
      <c r="A32" s="7">
        <v>24</v>
      </c>
      <c r="B32" s="10">
        <v>107</v>
      </c>
      <c r="C32" s="10">
        <v>104</v>
      </c>
      <c r="D32" s="10">
        <v>211</v>
      </c>
      <c r="E32" s="3"/>
      <c r="F32" s="7">
        <v>54</v>
      </c>
      <c r="G32" s="10">
        <v>187</v>
      </c>
      <c r="H32" s="10">
        <v>169</v>
      </c>
      <c r="I32" s="10">
        <v>356</v>
      </c>
      <c r="J32" s="3"/>
      <c r="K32" s="7">
        <v>84</v>
      </c>
      <c r="L32" s="10">
        <v>101</v>
      </c>
      <c r="M32" s="10">
        <v>208</v>
      </c>
      <c r="N32" s="10">
        <v>309</v>
      </c>
      <c r="O32" s="3"/>
      <c r="P32" s="7">
        <v>114</v>
      </c>
      <c r="Q32" s="14">
        <v>0</v>
      </c>
      <c r="R32" s="14">
        <v>0</v>
      </c>
      <c r="S32" s="15">
        <v>0</v>
      </c>
      <c r="T32">
        <v>0</v>
      </c>
      <c r="U32" s="9" t="s">
        <v>12</v>
      </c>
      <c r="V32" s="20">
        <f t="shared" si="1"/>
        <v>33.075608366566286</v>
      </c>
      <c r="W32" s="20">
        <f t="shared" si="2"/>
        <v>43.755334281650072</v>
      </c>
      <c r="X32" s="20">
        <f t="shared" si="3"/>
        <v>38.774813071696968</v>
      </c>
      <c r="Z32" s="6"/>
      <c r="AA32" s="29"/>
      <c r="AB32" s="28"/>
      <c r="AC32" s="28"/>
    </row>
    <row r="33" spans="1:29" ht="15" customHeight="1" x14ac:dyDescent="0.15">
      <c r="A33" s="7"/>
      <c r="B33" s="11">
        <v>538</v>
      </c>
      <c r="C33" s="11">
        <v>555</v>
      </c>
      <c r="D33" s="11">
        <v>1093</v>
      </c>
      <c r="E33" s="3"/>
      <c r="F33" s="7"/>
      <c r="G33" s="11">
        <v>888</v>
      </c>
      <c r="H33" s="11">
        <v>876</v>
      </c>
      <c r="I33" s="11">
        <v>1764</v>
      </c>
      <c r="J33" s="3"/>
      <c r="K33" s="7"/>
      <c r="L33" s="11">
        <v>712</v>
      </c>
      <c r="M33" s="11">
        <v>1180</v>
      </c>
      <c r="N33" s="11">
        <v>1892</v>
      </c>
      <c r="O33" s="3"/>
      <c r="P33" s="7"/>
      <c r="Q33" s="16">
        <v>0</v>
      </c>
      <c r="R33" s="16">
        <v>0</v>
      </c>
      <c r="S33" s="16">
        <v>0</v>
      </c>
      <c r="T33">
        <v>0</v>
      </c>
      <c r="U33" s="4" t="s">
        <v>13</v>
      </c>
      <c r="V33" s="19">
        <f t="shared" si="1"/>
        <v>26.393749491332301</v>
      </c>
      <c r="W33" s="19">
        <f t="shared" si="2"/>
        <v>35.832147937411094</v>
      </c>
      <c r="X33" s="19">
        <f t="shared" si="3"/>
        <v>31.430523399248489</v>
      </c>
      <c r="Z33" s="6" t="s">
        <v>3</v>
      </c>
    </row>
    <row r="34" spans="1:29" ht="15" customHeight="1" x14ac:dyDescent="0.15">
      <c r="A34" s="7">
        <v>25</v>
      </c>
      <c r="B34" s="10">
        <v>87</v>
      </c>
      <c r="C34" s="10">
        <v>107</v>
      </c>
      <c r="D34" s="10">
        <v>194</v>
      </c>
      <c r="E34" s="3"/>
      <c r="F34" s="7">
        <v>55</v>
      </c>
      <c r="G34" s="10">
        <v>232</v>
      </c>
      <c r="H34" s="10">
        <v>189</v>
      </c>
      <c r="I34" s="10">
        <v>421</v>
      </c>
      <c r="J34" s="3"/>
      <c r="K34" s="7">
        <v>85</v>
      </c>
      <c r="L34" s="31">
        <v>84</v>
      </c>
      <c r="M34" s="10">
        <v>176</v>
      </c>
      <c r="N34" s="10">
        <v>260</v>
      </c>
      <c r="O34" s="3"/>
      <c r="P34" s="7">
        <v>115</v>
      </c>
      <c r="Q34" s="14">
        <v>0</v>
      </c>
      <c r="R34" s="14">
        <v>0</v>
      </c>
      <c r="S34" s="14">
        <v>0</v>
      </c>
      <c r="T34">
        <v>0</v>
      </c>
      <c r="U34" s="4" t="s">
        <v>14</v>
      </c>
      <c r="V34" s="19">
        <f t="shared" si="1"/>
        <v>18.377146577683732</v>
      </c>
      <c r="W34" s="19">
        <f t="shared" si="2"/>
        <v>26.586059743954483</v>
      </c>
      <c r="X34" s="19">
        <f t="shared" si="3"/>
        <v>22.757809238243443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99</v>
      </c>
      <c r="C35" s="10">
        <v>92</v>
      </c>
      <c r="D35" s="10">
        <v>191</v>
      </c>
      <c r="E35" s="3"/>
      <c r="F35" s="7">
        <v>56</v>
      </c>
      <c r="G35" s="10">
        <v>205</v>
      </c>
      <c r="H35" s="10">
        <v>205</v>
      </c>
      <c r="I35" s="10">
        <v>410</v>
      </c>
      <c r="J35" s="3"/>
      <c r="K35" s="7">
        <v>86</v>
      </c>
      <c r="L35" s="10">
        <v>79</v>
      </c>
      <c r="M35" s="10">
        <v>160</v>
      </c>
      <c r="N35" s="10">
        <v>239</v>
      </c>
      <c r="O35" s="3"/>
      <c r="P35" s="7">
        <v>116</v>
      </c>
      <c r="Q35" s="14">
        <v>0</v>
      </c>
      <c r="R35" s="14">
        <v>0</v>
      </c>
      <c r="S35" s="14">
        <v>0</v>
      </c>
      <c r="T35">
        <v>0</v>
      </c>
      <c r="U35" s="4" t="s">
        <v>15</v>
      </c>
      <c r="V35" s="19">
        <f t="shared" si="1"/>
        <v>9.8640839912102223</v>
      </c>
      <c r="W35" s="19">
        <f t="shared" si="2"/>
        <v>16.785206258890469</v>
      </c>
      <c r="X35" s="19">
        <f t="shared" si="3"/>
        <v>13.557520780354498</v>
      </c>
      <c r="Z35" s="4" t="s">
        <v>25</v>
      </c>
      <c r="AA35" s="10">
        <f t="shared" ref="AA35:AB38" si="4">SUM(AA5,AA12,AA19,AA26)</f>
        <v>1305</v>
      </c>
      <c r="AB35" s="10">
        <f t="shared" si="4"/>
        <v>1232</v>
      </c>
      <c r="AC35" s="10">
        <f>SUM(AA35:AB35)</f>
        <v>2537</v>
      </c>
    </row>
    <row r="36" spans="1:29" ht="15" customHeight="1" x14ac:dyDescent="0.15">
      <c r="A36" s="7">
        <v>27</v>
      </c>
      <c r="B36" s="10">
        <v>106</v>
      </c>
      <c r="C36" s="10">
        <v>88</v>
      </c>
      <c r="D36" s="10">
        <v>194</v>
      </c>
      <c r="E36" s="3"/>
      <c r="F36" s="7">
        <v>57</v>
      </c>
      <c r="G36" s="10">
        <v>261</v>
      </c>
      <c r="H36" s="10">
        <v>200</v>
      </c>
      <c r="I36" s="10">
        <v>461</v>
      </c>
      <c r="J36" s="3"/>
      <c r="K36" s="7">
        <v>87</v>
      </c>
      <c r="L36" s="10">
        <v>73</v>
      </c>
      <c r="M36" s="10">
        <v>157</v>
      </c>
      <c r="N36" s="10">
        <v>230</v>
      </c>
      <c r="O36" s="3"/>
      <c r="P36" s="7">
        <v>117</v>
      </c>
      <c r="Q36" s="14">
        <v>0</v>
      </c>
      <c r="R36" s="14">
        <v>0</v>
      </c>
      <c r="S36" s="14">
        <v>0</v>
      </c>
      <c r="T36">
        <v>0</v>
      </c>
      <c r="U36" s="4" t="s">
        <v>16</v>
      </c>
      <c r="V36" s="19">
        <f t="shared" si="1"/>
        <v>4.0693415805322699</v>
      </c>
      <c r="W36" s="19">
        <f t="shared" si="2"/>
        <v>8.3926031294452343</v>
      </c>
      <c r="X36" s="19">
        <f t="shared" si="3"/>
        <v>6.3764375450715445</v>
      </c>
      <c r="Z36" s="26" t="s">
        <v>26</v>
      </c>
      <c r="AA36" s="10">
        <f t="shared" si="4"/>
        <v>6918</v>
      </c>
      <c r="AB36" s="10">
        <f t="shared" si="4"/>
        <v>6676</v>
      </c>
      <c r="AC36" s="13">
        <f>SUM(AA36:AB36)</f>
        <v>13594</v>
      </c>
    </row>
    <row r="37" spans="1:29" ht="15" customHeight="1" x14ac:dyDescent="0.15">
      <c r="A37" s="7">
        <v>28</v>
      </c>
      <c r="B37" s="10">
        <v>110</v>
      </c>
      <c r="C37" s="10">
        <v>103</v>
      </c>
      <c r="D37" s="10">
        <v>213</v>
      </c>
      <c r="E37" s="3"/>
      <c r="F37" s="7">
        <v>58</v>
      </c>
      <c r="G37" s="10">
        <v>257</v>
      </c>
      <c r="H37" s="10">
        <v>216</v>
      </c>
      <c r="I37" s="10">
        <v>473</v>
      </c>
      <c r="J37" s="3"/>
      <c r="K37" s="7">
        <v>88</v>
      </c>
      <c r="L37" s="10">
        <v>67</v>
      </c>
      <c r="M37" s="10">
        <v>117</v>
      </c>
      <c r="N37" s="10">
        <v>184</v>
      </c>
      <c r="O37" s="3"/>
      <c r="P37" s="7">
        <v>118</v>
      </c>
      <c r="Q37" s="14">
        <v>0</v>
      </c>
      <c r="R37" s="14">
        <v>0</v>
      </c>
      <c r="S37" s="14">
        <v>0</v>
      </c>
      <c r="T37">
        <v>0</v>
      </c>
      <c r="U37" s="4" t="s">
        <v>17</v>
      </c>
      <c r="V37" s="19">
        <f t="shared" si="1"/>
        <v>1.2614958899650035</v>
      </c>
      <c r="W37" s="19">
        <f t="shared" si="2"/>
        <v>3.3926031294452348</v>
      </c>
      <c r="X37" s="19">
        <f t="shared" si="3"/>
        <v>2.3987550764792953</v>
      </c>
      <c r="Z37" s="4" t="s">
        <v>31</v>
      </c>
      <c r="AA37" s="10">
        <f t="shared" si="4"/>
        <v>1806</v>
      </c>
      <c r="AB37" s="10">
        <f t="shared" si="4"/>
        <v>2414</v>
      </c>
      <c r="AC37" s="13">
        <f>SUM(AA37:AB37)</f>
        <v>4220</v>
      </c>
    </row>
    <row r="38" spans="1:29" ht="15" customHeight="1" x14ac:dyDescent="0.15">
      <c r="A38" s="7">
        <v>29</v>
      </c>
      <c r="B38" s="10">
        <v>96</v>
      </c>
      <c r="C38" s="10">
        <v>95</v>
      </c>
      <c r="D38" s="10">
        <v>191</v>
      </c>
      <c r="E38" s="3"/>
      <c r="F38" s="7">
        <v>59</v>
      </c>
      <c r="G38" s="10">
        <v>286</v>
      </c>
      <c r="H38" s="10">
        <v>266</v>
      </c>
      <c r="I38" s="10">
        <v>552</v>
      </c>
      <c r="J38" s="3"/>
      <c r="K38" s="7">
        <v>89</v>
      </c>
      <c r="L38" s="10">
        <v>42</v>
      </c>
      <c r="M38" s="10">
        <v>93</v>
      </c>
      <c r="N38" s="10">
        <v>135</v>
      </c>
      <c r="O38" s="3"/>
      <c r="P38" s="7">
        <v>119</v>
      </c>
      <c r="Q38" s="14">
        <v>0</v>
      </c>
      <c r="R38" s="14">
        <v>0</v>
      </c>
      <c r="S38" s="14">
        <v>0</v>
      </c>
      <c r="T38">
        <v>0</v>
      </c>
      <c r="U38" s="4" t="s">
        <v>18</v>
      </c>
      <c r="V38" s="19">
        <f t="shared" si="1"/>
        <v>0.24416049483193619</v>
      </c>
      <c r="W38" s="19">
        <f t="shared" si="2"/>
        <v>0.86770981507823619</v>
      </c>
      <c r="X38" s="19">
        <f t="shared" si="3"/>
        <v>0.57691577788742554</v>
      </c>
      <c r="Z38" s="4" t="s">
        <v>7</v>
      </c>
      <c r="AA38" s="10">
        <f t="shared" si="4"/>
        <v>2258</v>
      </c>
      <c r="AB38" s="10">
        <f t="shared" si="4"/>
        <v>3738</v>
      </c>
      <c r="AC38" s="13">
        <f>SUM(AA38:AB38)</f>
        <v>5996</v>
      </c>
    </row>
    <row r="39" spans="1:29" ht="15" customHeight="1" x14ac:dyDescent="0.15">
      <c r="A39" s="7"/>
      <c r="B39" s="11">
        <v>498</v>
      </c>
      <c r="C39" s="11">
        <v>485</v>
      </c>
      <c r="D39" s="11">
        <v>983</v>
      </c>
      <c r="E39" s="3"/>
      <c r="F39" s="7"/>
      <c r="G39" s="11">
        <v>1241</v>
      </c>
      <c r="H39" s="11">
        <v>1076</v>
      </c>
      <c r="I39" s="11">
        <v>2317</v>
      </c>
      <c r="J39" s="3"/>
      <c r="K39" s="7"/>
      <c r="L39" s="11">
        <v>345</v>
      </c>
      <c r="M39" s="11">
        <v>703</v>
      </c>
      <c r="N39" s="11">
        <v>1048</v>
      </c>
      <c r="O39" s="3"/>
      <c r="P39" s="7"/>
      <c r="Q39" s="16">
        <v>0</v>
      </c>
      <c r="R39" s="16">
        <v>0</v>
      </c>
      <c r="S39" s="16">
        <v>0</v>
      </c>
      <c r="T39">
        <v>0</v>
      </c>
      <c r="U39" s="4" t="s">
        <v>19</v>
      </c>
      <c r="V39" s="19">
        <f t="shared" si="1"/>
        <v>8.1386831610645409E-3</v>
      </c>
      <c r="W39" s="19">
        <f t="shared" si="2"/>
        <v>0.10668563300142249</v>
      </c>
      <c r="X39" s="19">
        <f t="shared" si="3"/>
        <v>6.0727976619729E-2</v>
      </c>
      <c r="Z39" s="9" t="s">
        <v>24</v>
      </c>
      <c r="AA39" s="11">
        <f>SUM(AA35:AA38)</f>
        <v>12287</v>
      </c>
      <c r="AB39" s="11">
        <f>SUM(AB35:AB38)</f>
        <v>14060</v>
      </c>
      <c r="AC39" s="11">
        <f>SUM(AC35:AC38)</f>
        <v>26347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 t="s">
        <v>3</v>
      </c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69</v>
      </c>
      <c r="C4" s="10">
        <v>80</v>
      </c>
      <c r="D4" s="10">
        <v>149</v>
      </c>
      <c r="E4" s="3"/>
      <c r="F4" s="7">
        <v>30</v>
      </c>
      <c r="G4" s="10">
        <v>116</v>
      </c>
      <c r="H4" s="10">
        <v>104</v>
      </c>
      <c r="I4" s="10">
        <v>220</v>
      </c>
      <c r="J4" s="3"/>
      <c r="K4" s="7">
        <v>60</v>
      </c>
      <c r="L4" s="10">
        <v>260</v>
      </c>
      <c r="M4" s="10">
        <v>230</v>
      </c>
      <c r="N4" s="10">
        <v>490</v>
      </c>
      <c r="O4" s="3"/>
      <c r="P4" s="7">
        <v>90</v>
      </c>
      <c r="Q4" s="10">
        <v>40</v>
      </c>
      <c r="R4" s="10">
        <v>95</v>
      </c>
      <c r="S4" s="10">
        <v>135</v>
      </c>
      <c r="T4">
        <v>134</v>
      </c>
      <c r="U4" s="4" t="s">
        <v>4</v>
      </c>
      <c r="V4" s="15">
        <f>SUM(B9,B15,B21)</f>
        <v>1298</v>
      </c>
      <c r="W4" s="15">
        <f>SUM(C9,C15,C21)</f>
        <v>1230</v>
      </c>
      <c r="X4" s="15">
        <f>SUM(V4:W4)</f>
        <v>2528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88</v>
      </c>
      <c r="C5" s="10">
        <v>73</v>
      </c>
      <c r="D5" s="10">
        <v>161</v>
      </c>
      <c r="E5" s="3"/>
      <c r="F5" s="7">
        <v>31</v>
      </c>
      <c r="G5" s="10">
        <v>115</v>
      </c>
      <c r="H5" s="10">
        <v>95</v>
      </c>
      <c r="I5" s="10">
        <v>210</v>
      </c>
      <c r="J5" s="3"/>
      <c r="K5" s="7">
        <v>61</v>
      </c>
      <c r="L5" s="10">
        <v>249</v>
      </c>
      <c r="M5" s="10">
        <v>241</v>
      </c>
      <c r="N5" s="10">
        <v>490</v>
      </c>
      <c r="O5" s="3"/>
      <c r="P5" s="7">
        <v>91</v>
      </c>
      <c r="Q5" s="10">
        <v>29</v>
      </c>
      <c r="R5" s="10">
        <v>76</v>
      </c>
      <c r="S5" s="10">
        <v>105</v>
      </c>
      <c r="T5">
        <v>106</v>
      </c>
      <c r="U5" s="4" t="s">
        <v>5</v>
      </c>
      <c r="V5" s="15">
        <f>SUM(B27,B33,B39,G9,G15,G21,G27,G33,G39,L9)</f>
        <v>6920</v>
      </c>
      <c r="W5" s="15">
        <f>SUM(C27,C33,C39,H9,H15,H21,H27,H33,H39,M9)</f>
        <v>6659</v>
      </c>
      <c r="X5" s="15">
        <f>SUM(V5:W5)</f>
        <v>13579</v>
      </c>
      <c r="Y5" s="2"/>
      <c r="Z5" s="4" t="s">
        <v>25</v>
      </c>
      <c r="AA5" s="10">
        <v>770</v>
      </c>
      <c r="AB5" s="10">
        <v>687</v>
      </c>
      <c r="AC5" s="10">
        <f>SUM(AA5:AB5)</f>
        <v>1457</v>
      </c>
    </row>
    <row r="6" spans="1:29" ht="15" customHeight="1" x14ac:dyDescent="0.15">
      <c r="A6" s="7">
        <v>2</v>
      </c>
      <c r="B6" s="10">
        <v>77</v>
      </c>
      <c r="C6" s="10">
        <v>78</v>
      </c>
      <c r="D6" s="10">
        <v>155</v>
      </c>
      <c r="E6" s="3"/>
      <c r="F6" s="7">
        <v>32</v>
      </c>
      <c r="G6" s="10">
        <v>111</v>
      </c>
      <c r="H6" s="10">
        <v>91</v>
      </c>
      <c r="I6" s="10">
        <v>202</v>
      </c>
      <c r="J6" s="3"/>
      <c r="K6" s="7">
        <v>62</v>
      </c>
      <c r="L6" s="10">
        <v>119</v>
      </c>
      <c r="M6" s="10">
        <v>117</v>
      </c>
      <c r="N6" s="10">
        <v>236</v>
      </c>
      <c r="O6" s="3"/>
      <c r="P6" s="7">
        <v>92</v>
      </c>
      <c r="Q6" s="10">
        <v>26</v>
      </c>
      <c r="R6" s="10">
        <v>69</v>
      </c>
      <c r="S6" s="10">
        <v>95</v>
      </c>
      <c r="T6">
        <v>95</v>
      </c>
      <c r="U6" s="8" t="s">
        <v>6</v>
      </c>
      <c r="V6" s="15">
        <f>SUM(L15,L21)</f>
        <v>1798</v>
      </c>
      <c r="W6" s="15">
        <f>SUM(M15,M21)</f>
        <v>2407</v>
      </c>
      <c r="X6" s="15">
        <f>SUM(V6:W6)</f>
        <v>4205</v>
      </c>
      <c r="Z6" s="26" t="s">
        <v>26</v>
      </c>
      <c r="AA6" s="10">
        <v>4001</v>
      </c>
      <c r="AB6" s="10">
        <v>3936</v>
      </c>
      <c r="AC6" s="10">
        <f>SUM(AA6:AB6)</f>
        <v>7937</v>
      </c>
    </row>
    <row r="7" spans="1:29" ht="15" customHeight="1" x14ac:dyDescent="0.15">
      <c r="A7" s="7">
        <v>3</v>
      </c>
      <c r="B7" s="10">
        <v>72</v>
      </c>
      <c r="C7" s="10">
        <v>59</v>
      </c>
      <c r="D7" s="10">
        <v>131</v>
      </c>
      <c r="E7" s="3"/>
      <c r="F7" s="7">
        <v>33</v>
      </c>
      <c r="G7" s="10">
        <v>112</v>
      </c>
      <c r="H7" s="10">
        <v>99</v>
      </c>
      <c r="I7" s="10">
        <v>211</v>
      </c>
      <c r="J7" s="3"/>
      <c r="K7" s="7">
        <v>63</v>
      </c>
      <c r="L7" s="10">
        <v>125</v>
      </c>
      <c r="M7" s="10">
        <v>147</v>
      </c>
      <c r="N7" s="10">
        <v>272</v>
      </c>
      <c r="O7" s="3"/>
      <c r="P7" s="7">
        <v>93</v>
      </c>
      <c r="Q7" s="10">
        <v>13</v>
      </c>
      <c r="R7" s="10">
        <v>65</v>
      </c>
      <c r="S7" s="10">
        <v>78</v>
      </c>
      <c r="T7">
        <v>78</v>
      </c>
      <c r="U7" s="4" t="s">
        <v>7</v>
      </c>
      <c r="V7" s="15">
        <f>SUM(L27,L33,L39,Q9,Q15,Q21,Q27,Q33,Q39)</f>
        <v>2258</v>
      </c>
      <c r="W7" s="15">
        <f>SUM(M27,M33,M39,R9,R15,R21,R27,R33,R39)</f>
        <v>3748</v>
      </c>
      <c r="X7" s="15">
        <f>SUM(V7:W7)</f>
        <v>6006</v>
      </c>
      <c r="Z7" s="4" t="s">
        <v>32</v>
      </c>
      <c r="AA7" s="10">
        <v>1115</v>
      </c>
      <c r="AB7" s="10">
        <v>1521</v>
      </c>
      <c r="AC7" s="10">
        <f>SUM(AA7:AB7)</f>
        <v>2636</v>
      </c>
    </row>
    <row r="8" spans="1:29" ht="15" customHeight="1" x14ac:dyDescent="0.15">
      <c r="A8" s="7">
        <v>4</v>
      </c>
      <c r="B8" s="10">
        <v>77</v>
      </c>
      <c r="C8" s="10">
        <v>68</v>
      </c>
      <c r="D8" s="10">
        <v>145</v>
      </c>
      <c r="E8" s="3"/>
      <c r="F8" s="7">
        <v>34</v>
      </c>
      <c r="G8" s="10">
        <v>113</v>
      </c>
      <c r="H8" s="10">
        <v>108</v>
      </c>
      <c r="I8" s="10">
        <v>221</v>
      </c>
      <c r="J8" s="3"/>
      <c r="K8" s="7">
        <v>64</v>
      </c>
      <c r="L8" s="10">
        <v>151</v>
      </c>
      <c r="M8" s="10">
        <v>202</v>
      </c>
      <c r="N8" s="10">
        <v>353</v>
      </c>
      <c r="O8" s="3"/>
      <c r="P8" s="7">
        <v>94</v>
      </c>
      <c r="Q8" s="10">
        <v>16</v>
      </c>
      <c r="R8" s="10">
        <v>46</v>
      </c>
      <c r="S8" s="10">
        <v>62</v>
      </c>
      <c r="T8">
        <v>67</v>
      </c>
      <c r="U8" s="17" t="s">
        <v>3</v>
      </c>
      <c r="V8" s="12">
        <f>SUM(V4:V7)</f>
        <v>12274</v>
      </c>
      <c r="W8" s="12">
        <f>SUM(W4:W7)</f>
        <v>14044</v>
      </c>
      <c r="X8" s="12">
        <f>SUM(X4:X7)</f>
        <v>26318</v>
      </c>
      <c r="Z8" s="4" t="s">
        <v>7</v>
      </c>
      <c r="AA8" s="10">
        <v>1334</v>
      </c>
      <c r="AB8" s="10">
        <v>2275</v>
      </c>
      <c r="AC8" s="10">
        <f>SUM(AA8:AB8)</f>
        <v>3609</v>
      </c>
    </row>
    <row r="9" spans="1:29" ht="15" customHeight="1" x14ac:dyDescent="0.15">
      <c r="A9" s="7"/>
      <c r="B9" s="11">
        <v>383</v>
      </c>
      <c r="C9" s="11">
        <v>358</v>
      </c>
      <c r="D9" s="11">
        <v>741</v>
      </c>
      <c r="E9" s="3"/>
      <c r="F9" s="7"/>
      <c r="G9" s="11">
        <v>567</v>
      </c>
      <c r="H9" s="11">
        <v>497</v>
      </c>
      <c r="I9" s="11">
        <v>1064</v>
      </c>
      <c r="J9" s="3"/>
      <c r="K9" s="7"/>
      <c r="L9" s="12">
        <v>904</v>
      </c>
      <c r="M9" s="12">
        <v>937</v>
      </c>
      <c r="N9" s="12">
        <v>1841</v>
      </c>
      <c r="O9" s="3"/>
      <c r="P9" s="7"/>
      <c r="Q9" s="11">
        <v>124</v>
      </c>
      <c r="R9" s="11">
        <v>351</v>
      </c>
      <c r="S9" s="11">
        <v>475</v>
      </c>
      <c r="T9">
        <v>480</v>
      </c>
      <c r="U9" s="4" t="s">
        <v>8</v>
      </c>
      <c r="V9" s="15">
        <f>SUM(G21,G27,G33,G39,L9)</f>
        <v>4185</v>
      </c>
      <c r="W9" s="15">
        <f>SUM(H21,H27,H33,H39,M9)</f>
        <v>4123</v>
      </c>
      <c r="X9" s="18">
        <f t="shared" ref="X9:X20" si="0">SUM(V9:W9)</f>
        <v>8308</v>
      </c>
      <c r="Z9" s="9" t="s">
        <v>24</v>
      </c>
      <c r="AA9" s="11">
        <f>SUM(AA5:AA8)</f>
        <v>7220</v>
      </c>
      <c r="AB9" s="11">
        <f>SUM(AB5:AB8)</f>
        <v>8419</v>
      </c>
      <c r="AC9" s="11">
        <f>SUM(AC5:AC8)</f>
        <v>15639</v>
      </c>
    </row>
    <row r="10" spans="1:29" ht="15" customHeight="1" x14ac:dyDescent="0.15">
      <c r="A10" s="7">
        <v>5</v>
      </c>
      <c r="B10" s="10">
        <v>79</v>
      </c>
      <c r="C10" s="10">
        <v>86</v>
      </c>
      <c r="D10" s="10">
        <v>165</v>
      </c>
      <c r="E10" s="3"/>
      <c r="F10" s="7">
        <v>35</v>
      </c>
      <c r="G10" s="10">
        <v>102</v>
      </c>
      <c r="H10" s="10">
        <v>95</v>
      </c>
      <c r="I10" s="10">
        <v>197</v>
      </c>
      <c r="J10" s="3"/>
      <c r="K10" s="7">
        <v>65</v>
      </c>
      <c r="L10" s="10">
        <v>162</v>
      </c>
      <c r="M10" s="10">
        <v>197</v>
      </c>
      <c r="N10" s="10">
        <v>359</v>
      </c>
      <c r="O10" s="3"/>
      <c r="P10" s="7">
        <v>95</v>
      </c>
      <c r="Q10" s="10">
        <v>12</v>
      </c>
      <c r="R10" s="10">
        <v>38</v>
      </c>
      <c r="S10" s="10">
        <v>50</v>
      </c>
      <c r="T10">
        <v>51</v>
      </c>
      <c r="U10" s="4" t="s">
        <v>9</v>
      </c>
      <c r="V10" s="15">
        <f>SUM(G21,G27,G33,G39,L9,L15,L21,L27,L33,L39,Q9,Q15,Q21,Q27,Q33,Q39)</f>
        <v>8241</v>
      </c>
      <c r="W10" s="15">
        <f>SUM(H21,H27,H33,H39,M9,M15,M21,M27,M33,M39,R9,R15,R21,R27,R33,R39)</f>
        <v>10278</v>
      </c>
      <c r="X10" s="18">
        <f t="shared" si="0"/>
        <v>18519</v>
      </c>
      <c r="Z10" s="6" t="s">
        <v>28</v>
      </c>
    </row>
    <row r="11" spans="1:29" ht="15" customHeight="1" x14ac:dyDescent="0.15">
      <c r="A11" s="7">
        <v>6</v>
      </c>
      <c r="B11" s="10">
        <v>73</v>
      </c>
      <c r="C11" s="10">
        <v>83</v>
      </c>
      <c r="D11" s="10">
        <v>156</v>
      </c>
      <c r="E11" s="3"/>
      <c r="F11" s="7">
        <v>36</v>
      </c>
      <c r="G11" s="10">
        <v>109</v>
      </c>
      <c r="H11" s="10">
        <v>101</v>
      </c>
      <c r="I11" s="10">
        <v>210</v>
      </c>
      <c r="J11" s="3"/>
      <c r="K11" s="7">
        <v>66</v>
      </c>
      <c r="L11" s="10">
        <v>167</v>
      </c>
      <c r="M11" s="10">
        <v>236</v>
      </c>
      <c r="N11" s="10">
        <v>403</v>
      </c>
      <c r="O11" s="3"/>
      <c r="P11" s="7">
        <v>96</v>
      </c>
      <c r="Q11" s="10">
        <v>5</v>
      </c>
      <c r="R11" s="10">
        <v>31</v>
      </c>
      <c r="S11" s="10">
        <v>36</v>
      </c>
      <c r="T11">
        <v>32</v>
      </c>
      <c r="U11" s="4" t="s">
        <v>10</v>
      </c>
      <c r="V11" s="15">
        <f>SUM(,G33,G39,L9,L15,L21,L27,L33,L39,Q9,Q15,Q21,Q27,Q33,Q39)</f>
        <v>7074</v>
      </c>
      <c r="W11" s="15">
        <f>SUM(,H33,H39,M9,M15,M21,M27,M33,M39,R9,R15,R21,R27,R33,R39)</f>
        <v>9035</v>
      </c>
      <c r="X11" s="18">
        <f t="shared" si="0"/>
        <v>16109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74</v>
      </c>
      <c r="C12" s="10">
        <v>84</v>
      </c>
      <c r="D12" s="10">
        <v>158</v>
      </c>
      <c r="E12" s="3"/>
      <c r="F12" s="7">
        <v>37</v>
      </c>
      <c r="G12" s="10">
        <v>102</v>
      </c>
      <c r="H12" s="10">
        <v>87</v>
      </c>
      <c r="I12" s="10">
        <v>189</v>
      </c>
      <c r="J12" s="3"/>
      <c r="K12" s="7">
        <v>67</v>
      </c>
      <c r="L12" s="10">
        <v>172</v>
      </c>
      <c r="M12" s="10">
        <v>232</v>
      </c>
      <c r="N12" s="10">
        <v>404</v>
      </c>
      <c r="O12" s="3"/>
      <c r="P12" s="7">
        <v>97</v>
      </c>
      <c r="Q12" s="10">
        <v>6</v>
      </c>
      <c r="R12" s="10">
        <v>15</v>
      </c>
      <c r="S12" s="10">
        <v>21</v>
      </c>
      <c r="T12">
        <v>20</v>
      </c>
      <c r="U12" s="4" t="s">
        <v>11</v>
      </c>
      <c r="V12" s="15">
        <f>SUM(L9,L15,L21,L27,L33,L39,Q9,Q15,Q21,Q27,Q33,Q39)</f>
        <v>4960</v>
      </c>
      <c r="W12" s="15">
        <f>SUM(M9,M15,M21,M27,M33,M39,R9,R15,R21,R27,R33,R39)</f>
        <v>7092</v>
      </c>
      <c r="X12" s="18">
        <f t="shared" si="0"/>
        <v>12052</v>
      </c>
      <c r="Z12" s="4" t="s">
        <v>25</v>
      </c>
      <c r="AA12" s="10">
        <v>151</v>
      </c>
      <c r="AB12" s="10">
        <v>186</v>
      </c>
      <c r="AC12" s="10">
        <f>SUM(AA12:AB12)</f>
        <v>337</v>
      </c>
    </row>
    <row r="13" spans="1:29" ht="15" customHeight="1" x14ac:dyDescent="0.15">
      <c r="A13" s="7">
        <v>8</v>
      </c>
      <c r="B13" s="10">
        <v>90</v>
      </c>
      <c r="C13" s="10">
        <v>89</v>
      </c>
      <c r="D13" s="10">
        <v>179</v>
      </c>
      <c r="E13" s="3"/>
      <c r="F13" s="7">
        <v>38</v>
      </c>
      <c r="G13" s="10">
        <v>99</v>
      </c>
      <c r="H13" s="10">
        <v>91</v>
      </c>
      <c r="I13" s="10">
        <v>190</v>
      </c>
      <c r="J13" s="3"/>
      <c r="K13" s="7">
        <v>68</v>
      </c>
      <c r="L13" s="10">
        <v>159</v>
      </c>
      <c r="M13" s="10">
        <v>219</v>
      </c>
      <c r="N13" s="10">
        <v>378</v>
      </c>
      <c r="O13" s="3"/>
      <c r="P13" s="7">
        <v>98</v>
      </c>
      <c r="Q13" s="10">
        <v>2</v>
      </c>
      <c r="R13" s="10">
        <v>14</v>
      </c>
      <c r="S13" s="10">
        <v>16</v>
      </c>
      <c r="T13">
        <v>18</v>
      </c>
      <c r="U13" s="9" t="s">
        <v>12</v>
      </c>
      <c r="V13" s="12">
        <f>SUM(L15,L21,L27,L33,L39,Q9,Q15,Q21,Q27,Q33,Q39)</f>
        <v>4056</v>
      </c>
      <c r="W13" s="12">
        <f>SUM(M15,M21,M27,M33,M39,R9,R15,R21,R27,R33,R39)</f>
        <v>6155</v>
      </c>
      <c r="X13" s="12">
        <f t="shared" si="0"/>
        <v>10211</v>
      </c>
      <c r="Z13" s="26" t="s">
        <v>26</v>
      </c>
      <c r="AA13" s="10">
        <v>908</v>
      </c>
      <c r="AB13" s="10">
        <v>894</v>
      </c>
      <c r="AC13" s="10">
        <f>SUM(AA13:AB13)</f>
        <v>1802</v>
      </c>
    </row>
    <row r="14" spans="1:29" ht="15" customHeight="1" x14ac:dyDescent="0.15">
      <c r="A14" s="7">
        <v>9</v>
      </c>
      <c r="B14" s="10">
        <v>85</v>
      </c>
      <c r="C14" s="10">
        <v>89</v>
      </c>
      <c r="D14" s="10">
        <v>174</v>
      </c>
      <c r="E14" s="3"/>
      <c r="F14" s="7">
        <v>39</v>
      </c>
      <c r="G14" s="10">
        <v>100</v>
      </c>
      <c r="H14" s="10">
        <v>110</v>
      </c>
      <c r="I14" s="10">
        <v>210</v>
      </c>
      <c r="J14" s="3"/>
      <c r="K14" s="7">
        <v>69</v>
      </c>
      <c r="L14" s="10">
        <v>162</v>
      </c>
      <c r="M14" s="10">
        <v>231</v>
      </c>
      <c r="N14" s="10">
        <v>393</v>
      </c>
      <c r="O14" s="3"/>
      <c r="P14" s="7">
        <v>99</v>
      </c>
      <c r="Q14" s="10">
        <v>6</v>
      </c>
      <c r="R14" s="10">
        <v>9</v>
      </c>
      <c r="S14" s="10">
        <v>15</v>
      </c>
      <c r="T14">
        <v>14</v>
      </c>
      <c r="U14" s="4" t="s">
        <v>13</v>
      </c>
      <c r="V14" s="15">
        <f>SUM(L21,L27,L33,L39,Q9,Q15,Q21,Q27,Q33,Q39)</f>
        <v>3234</v>
      </c>
      <c r="W14" s="15">
        <f>SUM(M21,M27,M33,M39,R9,R15,R21,R27,R33,R39)</f>
        <v>5040</v>
      </c>
      <c r="X14" s="18">
        <f t="shared" si="0"/>
        <v>8274</v>
      </c>
      <c r="Z14" s="4" t="s">
        <v>31</v>
      </c>
      <c r="AA14" s="10">
        <v>226</v>
      </c>
      <c r="AB14" s="10">
        <v>289</v>
      </c>
      <c r="AC14" s="10">
        <f>SUM(AA14:AB14)</f>
        <v>515</v>
      </c>
    </row>
    <row r="15" spans="1:29" ht="15" customHeight="1" x14ac:dyDescent="0.15">
      <c r="A15" s="7"/>
      <c r="B15" s="11">
        <v>401</v>
      </c>
      <c r="C15" s="11">
        <v>431</v>
      </c>
      <c r="D15" s="11">
        <v>832</v>
      </c>
      <c r="E15" s="3"/>
      <c r="F15" s="7"/>
      <c r="G15" s="11">
        <v>512</v>
      </c>
      <c r="H15" s="11">
        <v>484</v>
      </c>
      <c r="I15" s="11">
        <v>996</v>
      </c>
      <c r="J15" s="3"/>
      <c r="K15" s="7"/>
      <c r="L15" s="11">
        <v>822</v>
      </c>
      <c r="M15" s="11">
        <v>1115</v>
      </c>
      <c r="N15" s="11">
        <v>1937</v>
      </c>
      <c r="O15" s="3"/>
      <c r="P15" s="7"/>
      <c r="Q15" s="11">
        <v>31</v>
      </c>
      <c r="R15" s="11">
        <v>107</v>
      </c>
      <c r="S15" s="11">
        <v>138</v>
      </c>
      <c r="T15">
        <v>135</v>
      </c>
      <c r="U15" s="4" t="s">
        <v>14</v>
      </c>
      <c r="V15" s="15">
        <f>SUM(L27,L33,L39,Q9,Q15,Q21,Q27,Q33,Q39)</f>
        <v>2258</v>
      </c>
      <c r="W15" s="15">
        <f>SUM(M27,M33,M39,R9,R15,R21,R27,R33,R39)</f>
        <v>3748</v>
      </c>
      <c r="X15" s="18">
        <f t="shared" si="0"/>
        <v>6006</v>
      </c>
      <c r="Z15" s="4" t="s">
        <v>7</v>
      </c>
      <c r="AA15" s="10">
        <v>276</v>
      </c>
      <c r="AB15" s="10">
        <v>436</v>
      </c>
      <c r="AC15" s="10">
        <f>SUM(AA15:AB15)</f>
        <v>712</v>
      </c>
    </row>
    <row r="16" spans="1:29" ht="15" customHeight="1" x14ac:dyDescent="0.15">
      <c r="A16" s="7">
        <v>10</v>
      </c>
      <c r="B16" s="10">
        <v>82</v>
      </c>
      <c r="C16" s="10">
        <v>77</v>
      </c>
      <c r="D16" s="10">
        <v>159</v>
      </c>
      <c r="E16" s="3"/>
      <c r="F16" s="7">
        <v>40</v>
      </c>
      <c r="G16" s="10">
        <v>85</v>
      </c>
      <c r="H16" s="10">
        <v>110</v>
      </c>
      <c r="I16" s="10">
        <v>195</v>
      </c>
      <c r="J16" s="3"/>
      <c r="K16" s="7">
        <v>70</v>
      </c>
      <c r="L16" s="10">
        <v>186</v>
      </c>
      <c r="M16" s="10">
        <v>218</v>
      </c>
      <c r="N16" s="10">
        <v>404</v>
      </c>
      <c r="O16" s="3"/>
      <c r="P16" s="7">
        <v>100</v>
      </c>
      <c r="Q16" s="10">
        <v>0</v>
      </c>
      <c r="R16" s="10">
        <v>9</v>
      </c>
      <c r="S16" s="10">
        <v>9</v>
      </c>
      <c r="T16">
        <v>7</v>
      </c>
      <c r="U16" s="4" t="s">
        <v>15</v>
      </c>
      <c r="V16" s="15">
        <f>SUM(L33,L39,Q9,Q15,Q21,Q27,Q33,Q39)</f>
        <v>1218</v>
      </c>
      <c r="W16" s="15">
        <f>SUM(M33,M39,R9,R15,R21,R27,R33,R39)</f>
        <v>2368</v>
      </c>
      <c r="X16" s="18">
        <f t="shared" si="0"/>
        <v>3586</v>
      </c>
      <c r="Z16" s="9" t="s">
        <v>24</v>
      </c>
      <c r="AA16" s="11">
        <f>SUM(AA12:AA15)</f>
        <v>1561</v>
      </c>
      <c r="AB16" s="11">
        <f>SUM(AB12:AB15)</f>
        <v>1805</v>
      </c>
      <c r="AC16" s="11">
        <f>SUM(AC12:AC15)</f>
        <v>3366</v>
      </c>
    </row>
    <row r="17" spans="1:29" ht="15" customHeight="1" x14ac:dyDescent="0.15">
      <c r="A17" s="7">
        <v>11</v>
      </c>
      <c r="B17" s="10">
        <v>109</v>
      </c>
      <c r="C17" s="10">
        <v>87</v>
      </c>
      <c r="D17" s="10">
        <v>196</v>
      </c>
      <c r="E17" s="3"/>
      <c r="F17" s="7">
        <v>41</v>
      </c>
      <c r="G17" s="10">
        <v>106</v>
      </c>
      <c r="H17" s="10">
        <v>129</v>
      </c>
      <c r="I17" s="10">
        <v>235</v>
      </c>
      <c r="J17" s="3"/>
      <c r="K17" s="7">
        <v>71</v>
      </c>
      <c r="L17" s="10">
        <v>215</v>
      </c>
      <c r="M17" s="10">
        <v>262</v>
      </c>
      <c r="N17" s="10">
        <v>477</v>
      </c>
      <c r="O17" s="3"/>
      <c r="P17" s="7">
        <v>101</v>
      </c>
      <c r="Q17" s="10">
        <v>1</v>
      </c>
      <c r="R17" s="10">
        <v>4</v>
      </c>
      <c r="S17" s="10">
        <v>5</v>
      </c>
      <c r="T17">
        <v>6</v>
      </c>
      <c r="U17" s="4" t="s">
        <v>16</v>
      </c>
      <c r="V17" s="15">
        <f>SUM(L39,Q9,Q15,Q21,Q27,Q33,Q39)</f>
        <v>502</v>
      </c>
      <c r="W17" s="15">
        <f>SUM(M39,R9,R15,R21,R27,R33,R39)</f>
        <v>1187</v>
      </c>
      <c r="X17" s="18">
        <f t="shared" si="0"/>
        <v>1689</v>
      </c>
      <c r="Z17" s="6" t="s">
        <v>29</v>
      </c>
    </row>
    <row r="18" spans="1:29" ht="15" customHeight="1" x14ac:dyDescent="0.15">
      <c r="A18" s="7">
        <v>12</v>
      </c>
      <c r="B18" s="10">
        <v>88</v>
      </c>
      <c r="C18" s="10">
        <v>96</v>
      </c>
      <c r="D18" s="10">
        <v>184</v>
      </c>
      <c r="E18" s="3"/>
      <c r="F18" s="7">
        <v>42</v>
      </c>
      <c r="G18" s="10">
        <v>79</v>
      </c>
      <c r="H18" s="10">
        <v>63</v>
      </c>
      <c r="I18" s="10">
        <v>142</v>
      </c>
      <c r="J18" s="3"/>
      <c r="K18" s="7">
        <v>72</v>
      </c>
      <c r="L18" s="10">
        <v>177</v>
      </c>
      <c r="M18" s="10">
        <v>257</v>
      </c>
      <c r="N18" s="13">
        <v>434</v>
      </c>
      <c r="O18" s="3"/>
      <c r="P18" s="7">
        <v>102</v>
      </c>
      <c r="Q18" s="10">
        <v>0</v>
      </c>
      <c r="R18" s="10">
        <v>1</v>
      </c>
      <c r="S18" s="10">
        <v>1</v>
      </c>
      <c r="T18">
        <v>0</v>
      </c>
      <c r="U18" s="4" t="s">
        <v>17</v>
      </c>
      <c r="V18" s="15">
        <f>SUM(Q9,Q15,Q21,Q27,Q33,Q39)</f>
        <v>156</v>
      </c>
      <c r="W18" s="15">
        <f>SUM(R9,R15,R21,R27,R33,R39)</f>
        <v>475</v>
      </c>
      <c r="X18" s="18">
        <f t="shared" si="0"/>
        <v>631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104</v>
      </c>
      <c r="C19" s="10">
        <v>85</v>
      </c>
      <c r="D19" s="10">
        <v>189</v>
      </c>
      <c r="E19" s="3"/>
      <c r="F19" s="7">
        <v>43</v>
      </c>
      <c r="G19" s="10">
        <v>98</v>
      </c>
      <c r="H19" s="10">
        <v>107</v>
      </c>
      <c r="I19" s="10">
        <v>205</v>
      </c>
      <c r="J19" s="3"/>
      <c r="K19" s="7">
        <v>73</v>
      </c>
      <c r="L19" s="10">
        <v>202</v>
      </c>
      <c r="M19" s="10">
        <v>267</v>
      </c>
      <c r="N19" s="10">
        <v>469</v>
      </c>
      <c r="O19" s="3"/>
      <c r="P19" s="7">
        <v>103</v>
      </c>
      <c r="Q19" s="10">
        <v>0</v>
      </c>
      <c r="R19" s="10">
        <v>1</v>
      </c>
      <c r="S19" s="10">
        <v>1</v>
      </c>
      <c r="T19">
        <v>2</v>
      </c>
      <c r="U19" s="4" t="s">
        <v>18</v>
      </c>
      <c r="V19" s="15">
        <f>SUM(Q15,Q21,Q27,Q33,Q39)</f>
        <v>32</v>
      </c>
      <c r="W19" s="15">
        <f>SUM(R15,R21,R27,R33,R39)</f>
        <v>124</v>
      </c>
      <c r="X19" s="18">
        <f t="shared" si="0"/>
        <v>156</v>
      </c>
      <c r="Z19" s="4" t="s">
        <v>25</v>
      </c>
      <c r="AA19" s="30">
        <v>239</v>
      </c>
      <c r="AB19" s="10">
        <v>249</v>
      </c>
      <c r="AC19" s="10">
        <f>SUM(AA19:AB19)</f>
        <v>488</v>
      </c>
    </row>
    <row r="20" spans="1:29" ht="15" customHeight="1" x14ac:dyDescent="0.15">
      <c r="A20" s="7">
        <v>14</v>
      </c>
      <c r="B20" s="10">
        <v>131</v>
      </c>
      <c r="C20" s="10">
        <v>96</v>
      </c>
      <c r="D20" s="10">
        <v>227</v>
      </c>
      <c r="E20" s="3"/>
      <c r="F20" s="7">
        <v>44</v>
      </c>
      <c r="G20" s="10">
        <v>101</v>
      </c>
      <c r="H20" s="10">
        <v>126</v>
      </c>
      <c r="I20" s="10">
        <v>227</v>
      </c>
      <c r="J20" s="3"/>
      <c r="K20" s="7">
        <v>74</v>
      </c>
      <c r="L20" s="10">
        <v>196</v>
      </c>
      <c r="M20" s="10">
        <v>288</v>
      </c>
      <c r="N20" s="10">
        <v>484</v>
      </c>
      <c r="O20" s="3"/>
      <c r="P20" s="7">
        <v>104</v>
      </c>
      <c r="Q20" s="10">
        <v>0</v>
      </c>
      <c r="R20" s="10">
        <v>1</v>
      </c>
      <c r="S20" s="10">
        <v>1</v>
      </c>
      <c r="T20">
        <v>2</v>
      </c>
      <c r="U20" s="4" t="s">
        <v>19</v>
      </c>
      <c r="V20" s="15">
        <f>SUM(Q21,Q27,Q33,Q39)</f>
        <v>1</v>
      </c>
      <c r="W20" s="15">
        <f>SUM(R21,R27,R33,R39)</f>
        <v>17</v>
      </c>
      <c r="X20" s="18">
        <f t="shared" si="0"/>
        <v>18</v>
      </c>
      <c r="Z20" s="26" t="s">
        <v>26</v>
      </c>
      <c r="AA20" s="30">
        <v>1287</v>
      </c>
      <c r="AB20" s="10">
        <v>1168</v>
      </c>
      <c r="AC20" s="10">
        <f>SUM(AA20:AB20)</f>
        <v>2455</v>
      </c>
    </row>
    <row r="21" spans="1:29" ht="15" customHeight="1" x14ac:dyDescent="0.15">
      <c r="A21" s="7"/>
      <c r="B21" s="11">
        <v>514</v>
      </c>
      <c r="C21" s="11">
        <v>441</v>
      </c>
      <c r="D21" s="11">
        <v>955</v>
      </c>
      <c r="E21" s="3"/>
      <c r="F21" s="7"/>
      <c r="G21" s="11">
        <v>469</v>
      </c>
      <c r="H21" s="11">
        <v>535</v>
      </c>
      <c r="I21" s="11">
        <v>1004</v>
      </c>
      <c r="J21" s="3"/>
      <c r="K21" s="7"/>
      <c r="L21" s="12">
        <v>976</v>
      </c>
      <c r="M21" s="12">
        <v>1292</v>
      </c>
      <c r="N21" s="12">
        <v>2268</v>
      </c>
      <c r="O21" s="24"/>
      <c r="P21" s="7"/>
      <c r="Q21" s="11">
        <v>1</v>
      </c>
      <c r="R21" s="11">
        <v>16</v>
      </c>
      <c r="S21" s="11">
        <v>17</v>
      </c>
      <c r="T21">
        <v>17</v>
      </c>
      <c r="Z21" s="4" t="s">
        <v>31</v>
      </c>
      <c r="AA21" s="30">
        <v>288</v>
      </c>
      <c r="AB21" s="10">
        <v>369</v>
      </c>
      <c r="AC21" s="10">
        <f>SUM(AA21:AB21)</f>
        <v>657</v>
      </c>
    </row>
    <row r="22" spans="1:29" ht="15" customHeight="1" x14ac:dyDescent="0.15">
      <c r="A22" s="7">
        <v>15</v>
      </c>
      <c r="B22" s="10">
        <v>126</v>
      </c>
      <c r="C22" s="10">
        <v>100</v>
      </c>
      <c r="D22" s="10">
        <v>226</v>
      </c>
      <c r="E22" s="3"/>
      <c r="F22" s="7">
        <v>45</v>
      </c>
      <c r="G22" s="10">
        <v>124</v>
      </c>
      <c r="H22" s="10">
        <v>132</v>
      </c>
      <c r="I22" s="10">
        <v>256</v>
      </c>
      <c r="J22" s="3"/>
      <c r="K22" s="7">
        <v>75</v>
      </c>
      <c r="L22" s="10">
        <v>223</v>
      </c>
      <c r="M22" s="10">
        <v>268</v>
      </c>
      <c r="N22" s="10">
        <v>491</v>
      </c>
      <c r="O22" s="3"/>
      <c r="P22" s="7">
        <v>105</v>
      </c>
      <c r="Q22" s="10">
        <v>0</v>
      </c>
      <c r="R22" s="10">
        <v>0</v>
      </c>
      <c r="S22" s="10">
        <v>0</v>
      </c>
      <c r="T22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30">
        <v>392</v>
      </c>
      <c r="AB22" s="10">
        <v>630</v>
      </c>
      <c r="AC22" s="10">
        <f>SUM(AA22:AB22)</f>
        <v>1022</v>
      </c>
    </row>
    <row r="23" spans="1:29" ht="15" customHeight="1" x14ac:dyDescent="0.15">
      <c r="A23" s="7">
        <v>16</v>
      </c>
      <c r="B23" s="10">
        <v>124</v>
      </c>
      <c r="C23" s="10">
        <v>111</v>
      </c>
      <c r="D23" s="10">
        <v>235</v>
      </c>
      <c r="E23" s="3"/>
      <c r="F23" s="7">
        <v>46</v>
      </c>
      <c r="G23" s="10">
        <v>117</v>
      </c>
      <c r="H23" s="10">
        <v>108</v>
      </c>
      <c r="I23" s="10">
        <v>225</v>
      </c>
      <c r="J23" s="3"/>
      <c r="K23" s="7">
        <v>76</v>
      </c>
      <c r="L23" s="10">
        <v>209</v>
      </c>
      <c r="M23" s="10">
        <v>264</v>
      </c>
      <c r="N23" s="10">
        <v>473</v>
      </c>
      <c r="O23" s="3"/>
      <c r="P23" s="7">
        <v>106</v>
      </c>
      <c r="Q23" s="10">
        <v>0</v>
      </c>
      <c r="R23" s="10">
        <v>1</v>
      </c>
      <c r="S23" s="10">
        <v>1</v>
      </c>
      <c r="T23">
        <v>1</v>
      </c>
      <c r="U23" s="4" t="s">
        <v>4</v>
      </c>
      <c r="V23" s="19">
        <f>V4/$V$8*100</f>
        <v>10.575199608929445</v>
      </c>
      <c r="W23" s="19">
        <f>W4/$W$8*100</f>
        <v>8.7581885502705781</v>
      </c>
      <c r="X23" s="19">
        <f>X4/$X$8*100</f>
        <v>9.6055931301770645</v>
      </c>
      <c r="Z23" s="9" t="s">
        <v>24</v>
      </c>
      <c r="AA23" s="11">
        <f>SUM(AA19:AA22)</f>
        <v>2206</v>
      </c>
      <c r="AB23" s="11">
        <f>SUM(AB19:AB22)</f>
        <v>2416</v>
      </c>
      <c r="AC23" s="11">
        <f>SUM(AC19:AC22)</f>
        <v>4622</v>
      </c>
    </row>
    <row r="24" spans="1:29" ht="15" customHeight="1" x14ac:dyDescent="0.15">
      <c r="A24" s="7">
        <v>17</v>
      </c>
      <c r="B24" s="10">
        <v>146</v>
      </c>
      <c r="C24" s="10">
        <v>105</v>
      </c>
      <c r="D24" s="10">
        <v>251</v>
      </c>
      <c r="E24" s="3"/>
      <c r="F24" s="7">
        <v>47</v>
      </c>
      <c r="G24" s="10">
        <v>137</v>
      </c>
      <c r="H24" s="10">
        <v>165</v>
      </c>
      <c r="I24" s="10">
        <v>302</v>
      </c>
      <c r="J24" s="3"/>
      <c r="K24" s="7">
        <v>77</v>
      </c>
      <c r="L24" s="10">
        <v>205</v>
      </c>
      <c r="M24" s="10">
        <v>303</v>
      </c>
      <c r="N24" s="10">
        <v>508</v>
      </c>
      <c r="O24" s="3"/>
      <c r="P24" s="7">
        <v>107</v>
      </c>
      <c r="Q24" s="10">
        <v>0</v>
      </c>
      <c r="R24" s="10">
        <v>0</v>
      </c>
      <c r="S24" s="10">
        <v>0</v>
      </c>
      <c r="T24">
        <v>0</v>
      </c>
      <c r="U24" s="4" t="s">
        <v>5</v>
      </c>
      <c r="V24" s="19">
        <f>V5/$V$8*100</f>
        <v>56.379338438976703</v>
      </c>
      <c r="W24" s="19">
        <f>W5/$W$8*100</f>
        <v>47.415266305895756</v>
      </c>
      <c r="X24" s="19">
        <f>X5/$X$8*100</f>
        <v>51.595865947260435</v>
      </c>
      <c r="Z24" s="6" t="s">
        <v>30</v>
      </c>
    </row>
    <row r="25" spans="1:29" ht="15" customHeight="1" x14ac:dyDescent="0.15">
      <c r="A25" s="7">
        <v>18</v>
      </c>
      <c r="B25" s="10">
        <v>116</v>
      </c>
      <c r="C25" s="10">
        <v>100</v>
      </c>
      <c r="D25" s="10">
        <v>216</v>
      </c>
      <c r="E25" s="3"/>
      <c r="F25" s="7">
        <v>48</v>
      </c>
      <c r="G25" s="10">
        <v>145</v>
      </c>
      <c r="H25" s="10">
        <v>136</v>
      </c>
      <c r="I25" s="10">
        <v>281</v>
      </c>
      <c r="J25" s="3"/>
      <c r="K25" s="7">
        <v>78</v>
      </c>
      <c r="L25" s="10">
        <v>218</v>
      </c>
      <c r="M25" s="10">
        <v>277</v>
      </c>
      <c r="N25" s="10">
        <v>495</v>
      </c>
      <c r="O25" s="3"/>
      <c r="P25" s="7">
        <v>108</v>
      </c>
      <c r="Q25" s="10">
        <v>0</v>
      </c>
      <c r="R25" s="10">
        <v>0</v>
      </c>
      <c r="S25" s="10">
        <v>0</v>
      </c>
      <c r="T25">
        <v>0</v>
      </c>
      <c r="U25" s="8" t="s">
        <v>6</v>
      </c>
      <c r="V25" s="19">
        <f>V6/$V$8*100</f>
        <v>14.648851230242791</v>
      </c>
      <c r="W25" s="19">
        <f>W6/$W$8*100</f>
        <v>17.138991740244943</v>
      </c>
      <c r="X25" s="19">
        <f>X6/$X$8*100</f>
        <v>15.977657876738355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100</v>
      </c>
      <c r="C26" s="10">
        <v>104</v>
      </c>
      <c r="D26" s="10">
        <v>204</v>
      </c>
      <c r="E26" s="3"/>
      <c r="F26" s="7">
        <v>49</v>
      </c>
      <c r="G26" s="10">
        <v>175</v>
      </c>
      <c r="H26" s="10">
        <v>167</v>
      </c>
      <c r="I26" s="10">
        <v>342</v>
      </c>
      <c r="J26" s="3"/>
      <c r="K26" s="7">
        <v>79</v>
      </c>
      <c r="L26" s="10">
        <v>185</v>
      </c>
      <c r="M26" s="10">
        <v>268</v>
      </c>
      <c r="N26" s="10">
        <v>453</v>
      </c>
      <c r="O26" s="3"/>
      <c r="P26" s="7">
        <v>109</v>
      </c>
      <c r="Q26" s="10">
        <v>0</v>
      </c>
      <c r="R26" s="10">
        <v>0</v>
      </c>
      <c r="S26" s="10">
        <v>0</v>
      </c>
      <c r="T26">
        <v>0</v>
      </c>
      <c r="U26" s="4" t="s">
        <v>7</v>
      </c>
      <c r="V26" s="19">
        <f>V7/$V$8*100</f>
        <v>18.396610721851069</v>
      </c>
      <c r="W26" s="19">
        <f>W7/$W$8*100</f>
        <v>26.687553403588719</v>
      </c>
      <c r="X26" s="19">
        <f>X7/$X$8*100</f>
        <v>22.82088304582415</v>
      </c>
      <c r="Z26" s="4" t="s">
        <v>25</v>
      </c>
      <c r="AA26" s="10">
        <v>138</v>
      </c>
      <c r="AB26" s="10">
        <v>108</v>
      </c>
      <c r="AC26" s="10">
        <f>SUM(AA26:AB26)</f>
        <v>246</v>
      </c>
    </row>
    <row r="27" spans="1:29" ht="15" customHeight="1" x14ac:dyDescent="0.15">
      <c r="A27" s="7"/>
      <c r="B27" s="11">
        <v>612</v>
      </c>
      <c r="C27" s="11">
        <v>520</v>
      </c>
      <c r="D27" s="11">
        <v>1132</v>
      </c>
      <c r="E27" s="3"/>
      <c r="F27" s="7"/>
      <c r="G27" s="11">
        <v>698</v>
      </c>
      <c r="H27" s="11">
        <v>708</v>
      </c>
      <c r="I27" s="11">
        <v>1406</v>
      </c>
      <c r="J27" s="3"/>
      <c r="K27" s="7"/>
      <c r="L27" s="11">
        <v>1040</v>
      </c>
      <c r="M27" s="11">
        <v>1380</v>
      </c>
      <c r="N27" s="11">
        <v>2420</v>
      </c>
      <c r="O27" s="3"/>
      <c r="P27" s="7"/>
      <c r="Q27" s="12">
        <v>0</v>
      </c>
      <c r="R27" s="12">
        <v>1</v>
      </c>
      <c r="S27" s="12">
        <v>1</v>
      </c>
      <c r="T27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724</v>
      </c>
      <c r="AB27" s="10">
        <v>661</v>
      </c>
      <c r="AC27" s="10">
        <f>SUM(AA27:AB27)</f>
        <v>1385</v>
      </c>
    </row>
    <row r="28" spans="1:29" ht="15" customHeight="1" x14ac:dyDescent="0.15">
      <c r="A28" s="7">
        <v>20</v>
      </c>
      <c r="B28" s="10">
        <v>121</v>
      </c>
      <c r="C28" s="10">
        <v>115</v>
      </c>
      <c r="D28" s="10">
        <v>236</v>
      </c>
      <c r="E28" s="3"/>
      <c r="F28" s="7">
        <v>50</v>
      </c>
      <c r="G28" s="10">
        <v>159</v>
      </c>
      <c r="H28" s="10">
        <v>173</v>
      </c>
      <c r="I28" s="10">
        <v>332</v>
      </c>
      <c r="J28" s="3"/>
      <c r="K28" s="7">
        <v>80</v>
      </c>
      <c r="L28" s="10">
        <v>175</v>
      </c>
      <c r="M28" s="10">
        <v>241</v>
      </c>
      <c r="N28" s="10">
        <v>416</v>
      </c>
      <c r="O28" s="3"/>
      <c r="P28" s="7">
        <v>110</v>
      </c>
      <c r="Q28" s="14">
        <v>0</v>
      </c>
      <c r="R28" s="14">
        <v>0</v>
      </c>
      <c r="S28" s="15">
        <v>0</v>
      </c>
      <c r="T28">
        <v>0</v>
      </c>
      <c r="U28" s="4" t="s">
        <v>8</v>
      </c>
      <c r="V28" s="19">
        <f t="shared" ref="V28:V39" si="1">V9/$V$8*100</f>
        <v>34.096464070392699</v>
      </c>
      <c r="W28" s="19">
        <f t="shared" ref="W28:W39" si="2">W9/$W$8*100</f>
        <v>29.357732839646822</v>
      </c>
      <c r="X28" s="19">
        <f t="shared" ref="X28:X39" si="3">X9/$X$8*100</f>
        <v>31.567748309142029</v>
      </c>
      <c r="Z28" s="4" t="s">
        <v>32</v>
      </c>
      <c r="AA28" s="10">
        <v>169</v>
      </c>
      <c r="AB28" s="10">
        <v>228</v>
      </c>
      <c r="AC28" s="10">
        <f>SUM(AA28:AB28)</f>
        <v>397</v>
      </c>
    </row>
    <row r="29" spans="1:29" ht="15" customHeight="1" x14ac:dyDescent="0.15">
      <c r="A29" s="7">
        <v>21</v>
      </c>
      <c r="B29" s="10">
        <v>96</v>
      </c>
      <c r="C29" s="10">
        <v>115</v>
      </c>
      <c r="D29" s="10">
        <v>211</v>
      </c>
      <c r="E29" s="3"/>
      <c r="F29" s="7">
        <v>51</v>
      </c>
      <c r="G29" s="10">
        <v>169</v>
      </c>
      <c r="H29" s="10">
        <v>160</v>
      </c>
      <c r="I29" s="10">
        <v>329</v>
      </c>
      <c r="J29" s="3"/>
      <c r="K29" s="7">
        <v>81</v>
      </c>
      <c r="L29" s="10">
        <v>167</v>
      </c>
      <c r="M29" s="10">
        <v>239</v>
      </c>
      <c r="N29" s="10">
        <v>406</v>
      </c>
      <c r="O29" s="3"/>
      <c r="P29" s="7">
        <v>111</v>
      </c>
      <c r="Q29" s="14">
        <v>0</v>
      </c>
      <c r="R29" s="14">
        <v>0</v>
      </c>
      <c r="S29" s="15">
        <v>0</v>
      </c>
      <c r="T29">
        <v>0</v>
      </c>
      <c r="U29" s="4" t="s">
        <v>9</v>
      </c>
      <c r="V29" s="19">
        <f t="shared" si="1"/>
        <v>67.141926022486558</v>
      </c>
      <c r="W29" s="19">
        <f t="shared" si="2"/>
        <v>73.184277983480499</v>
      </c>
      <c r="X29" s="19">
        <f t="shared" si="3"/>
        <v>70.366289231704542</v>
      </c>
      <c r="Z29" s="4" t="s">
        <v>7</v>
      </c>
      <c r="AA29" s="10">
        <v>256</v>
      </c>
      <c r="AB29" s="10">
        <v>407</v>
      </c>
      <c r="AC29" s="10">
        <f>SUM(AA29:AB29)</f>
        <v>663</v>
      </c>
    </row>
    <row r="30" spans="1:29" ht="15" customHeight="1" x14ac:dyDescent="0.15">
      <c r="A30" s="7">
        <v>22</v>
      </c>
      <c r="B30" s="10">
        <v>98</v>
      </c>
      <c r="C30" s="10">
        <v>102</v>
      </c>
      <c r="D30" s="10">
        <v>200</v>
      </c>
      <c r="E30" s="3"/>
      <c r="F30" s="7">
        <v>52</v>
      </c>
      <c r="G30" s="10">
        <v>170</v>
      </c>
      <c r="H30" s="10">
        <v>188</v>
      </c>
      <c r="I30" s="10">
        <v>358</v>
      </c>
      <c r="J30" s="3"/>
      <c r="K30" s="7">
        <v>82</v>
      </c>
      <c r="L30" s="10">
        <v>138</v>
      </c>
      <c r="M30" s="10">
        <v>242</v>
      </c>
      <c r="N30" s="10">
        <v>380</v>
      </c>
      <c r="O30" s="3"/>
      <c r="P30" s="7">
        <v>112</v>
      </c>
      <c r="Q30" s="14">
        <v>0</v>
      </c>
      <c r="R30" s="14">
        <v>0</v>
      </c>
      <c r="S30" s="15">
        <v>0</v>
      </c>
      <c r="T30">
        <v>0</v>
      </c>
      <c r="U30" s="4" t="s">
        <v>10</v>
      </c>
      <c r="V30" s="19">
        <f t="shared" si="1"/>
        <v>57.634023138341206</v>
      </c>
      <c r="W30" s="19">
        <f t="shared" si="2"/>
        <v>64.3335232127599</v>
      </c>
      <c r="X30" s="19">
        <f t="shared" si="3"/>
        <v>61.209058439091116</v>
      </c>
      <c r="Z30" s="9" t="s">
        <v>24</v>
      </c>
      <c r="AA30" s="11">
        <f>SUM(AA26:AA29)</f>
        <v>1287</v>
      </c>
      <c r="AB30" s="11">
        <f>SUM(AB26:AB29)</f>
        <v>1404</v>
      </c>
      <c r="AC30" s="11">
        <f>SUM(AC26:AC29)</f>
        <v>2691</v>
      </c>
    </row>
    <row r="31" spans="1:29" ht="15" customHeight="1" x14ac:dyDescent="0.15">
      <c r="A31" s="7">
        <v>23</v>
      </c>
      <c r="B31" s="10">
        <v>114</v>
      </c>
      <c r="C31" s="10">
        <v>119</v>
      </c>
      <c r="D31" s="10">
        <v>233</v>
      </c>
      <c r="E31" s="3"/>
      <c r="F31" s="7">
        <v>53</v>
      </c>
      <c r="G31" s="10">
        <v>200</v>
      </c>
      <c r="H31" s="10">
        <v>179</v>
      </c>
      <c r="I31" s="10">
        <v>379</v>
      </c>
      <c r="J31" s="3"/>
      <c r="K31" s="7">
        <v>83</v>
      </c>
      <c r="L31" s="10">
        <v>138</v>
      </c>
      <c r="M31" s="10">
        <v>252</v>
      </c>
      <c r="N31" s="10">
        <v>390</v>
      </c>
      <c r="O31" s="3"/>
      <c r="P31" s="7">
        <v>113</v>
      </c>
      <c r="Q31" s="14">
        <v>0</v>
      </c>
      <c r="R31" s="14">
        <v>0</v>
      </c>
      <c r="S31" s="15">
        <v>0</v>
      </c>
      <c r="T31">
        <v>0</v>
      </c>
      <c r="U31" s="4" t="s">
        <v>11</v>
      </c>
      <c r="V31" s="19">
        <f t="shared" si="1"/>
        <v>40.410624083428388</v>
      </c>
      <c r="W31" s="19">
        <f t="shared" si="2"/>
        <v>50.498433494730847</v>
      </c>
      <c r="X31" s="19">
        <f t="shared" si="3"/>
        <v>45.793753324720718</v>
      </c>
      <c r="Z31" s="6"/>
    </row>
    <row r="32" spans="1:29" ht="15" customHeight="1" x14ac:dyDescent="0.15">
      <c r="A32" s="7">
        <v>24</v>
      </c>
      <c r="B32" s="10">
        <v>114</v>
      </c>
      <c r="C32" s="10">
        <v>98</v>
      </c>
      <c r="D32" s="10">
        <v>212</v>
      </c>
      <c r="E32" s="3"/>
      <c r="F32" s="7">
        <v>54</v>
      </c>
      <c r="G32" s="10">
        <v>185</v>
      </c>
      <c r="H32" s="10">
        <v>167</v>
      </c>
      <c r="I32" s="10">
        <v>352</v>
      </c>
      <c r="J32" s="3"/>
      <c r="K32" s="7">
        <v>84</v>
      </c>
      <c r="L32" s="10">
        <v>98</v>
      </c>
      <c r="M32" s="10">
        <v>207</v>
      </c>
      <c r="N32" s="10">
        <v>305</v>
      </c>
      <c r="O32" s="3"/>
      <c r="P32" s="7">
        <v>114</v>
      </c>
      <c r="Q32" s="14">
        <v>0</v>
      </c>
      <c r="R32" s="14">
        <v>0</v>
      </c>
      <c r="S32" s="15">
        <v>0</v>
      </c>
      <c r="T32">
        <v>0</v>
      </c>
      <c r="U32" s="9" t="s">
        <v>12</v>
      </c>
      <c r="V32" s="20">
        <f t="shared" si="1"/>
        <v>33.045461952093859</v>
      </c>
      <c r="W32" s="20">
        <f t="shared" si="2"/>
        <v>43.82654514383367</v>
      </c>
      <c r="X32" s="20">
        <f t="shared" si="3"/>
        <v>38.798540922562502</v>
      </c>
      <c r="Z32" s="6"/>
      <c r="AA32" s="29"/>
      <c r="AB32" s="28"/>
      <c r="AC32" s="28"/>
    </row>
    <row r="33" spans="1:29" ht="15" customHeight="1" x14ac:dyDescent="0.15">
      <c r="A33" s="7"/>
      <c r="B33" s="11">
        <v>543</v>
      </c>
      <c r="C33" s="11">
        <v>549</v>
      </c>
      <c r="D33" s="11">
        <v>1092</v>
      </c>
      <c r="E33" s="3"/>
      <c r="F33" s="7"/>
      <c r="G33" s="11">
        <v>883</v>
      </c>
      <c r="H33" s="11">
        <v>867</v>
      </c>
      <c r="I33" s="11">
        <v>1750</v>
      </c>
      <c r="J33" s="3"/>
      <c r="K33" s="7"/>
      <c r="L33" s="11">
        <v>716</v>
      </c>
      <c r="M33" s="11">
        <v>1181</v>
      </c>
      <c r="N33" s="11">
        <v>1897</v>
      </c>
      <c r="O33" s="3"/>
      <c r="P33" s="7"/>
      <c r="Q33" s="16">
        <v>0</v>
      </c>
      <c r="R33" s="16">
        <v>0</v>
      </c>
      <c r="S33" s="16">
        <v>0</v>
      </c>
      <c r="T33">
        <v>0</v>
      </c>
      <c r="U33" s="4" t="s">
        <v>13</v>
      </c>
      <c r="V33" s="19">
        <f t="shared" si="1"/>
        <v>26.348378686654716</v>
      </c>
      <c r="W33" s="19">
        <f t="shared" si="2"/>
        <v>35.88721162062091</v>
      </c>
      <c r="X33" s="19">
        <f t="shared" si="3"/>
        <v>31.438559161030472</v>
      </c>
      <c r="Z33" s="6" t="s">
        <v>3</v>
      </c>
    </row>
    <row r="34" spans="1:29" ht="15" customHeight="1" x14ac:dyDescent="0.15">
      <c r="A34" s="7">
        <v>25</v>
      </c>
      <c r="B34" s="10">
        <v>89</v>
      </c>
      <c r="C34" s="10">
        <v>107</v>
      </c>
      <c r="D34" s="10">
        <v>196</v>
      </c>
      <c r="E34" s="3"/>
      <c r="F34" s="7">
        <v>55</v>
      </c>
      <c r="G34" s="10">
        <v>236</v>
      </c>
      <c r="H34" s="10">
        <v>185</v>
      </c>
      <c r="I34" s="10">
        <v>421</v>
      </c>
      <c r="J34" s="3"/>
      <c r="K34" s="7">
        <v>85</v>
      </c>
      <c r="L34" s="31">
        <v>89</v>
      </c>
      <c r="M34" s="10">
        <v>178</v>
      </c>
      <c r="N34" s="10">
        <v>267</v>
      </c>
      <c r="O34" s="3"/>
      <c r="P34" s="7">
        <v>115</v>
      </c>
      <c r="Q34" s="14">
        <v>0</v>
      </c>
      <c r="R34" s="14">
        <v>0</v>
      </c>
      <c r="S34" s="14">
        <v>0</v>
      </c>
      <c r="T34">
        <v>0</v>
      </c>
      <c r="U34" s="4" t="s">
        <v>14</v>
      </c>
      <c r="V34" s="19">
        <f t="shared" si="1"/>
        <v>18.396610721851069</v>
      </c>
      <c r="W34" s="19">
        <f t="shared" si="2"/>
        <v>26.687553403588719</v>
      </c>
      <c r="X34" s="19">
        <f t="shared" si="3"/>
        <v>22.82088304582415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94</v>
      </c>
      <c r="C35" s="10">
        <v>97</v>
      </c>
      <c r="D35" s="10">
        <v>191</v>
      </c>
      <c r="E35" s="3"/>
      <c r="F35" s="7">
        <v>56</v>
      </c>
      <c r="G35" s="10">
        <v>210</v>
      </c>
      <c r="H35" s="10">
        <v>215</v>
      </c>
      <c r="I35" s="10">
        <v>425</v>
      </c>
      <c r="J35" s="3"/>
      <c r="K35" s="7">
        <v>86</v>
      </c>
      <c r="L35" s="10">
        <v>73</v>
      </c>
      <c r="M35" s="10">
        <v>164</v>
      </c>
      <c r="N35" s="10">
        <v>237</v>
      </c>
      <c r="O35" s="3"/>
      <c r="P35" s="7">
        <v>116</v>
      </c>
      <c r="Q35" s="14">
        <v>0</v>
      </c>
      <c r="R35" s="14">
        <v>0</v>
      </c>
      <c r="S35" s="14">
        <v>0</v>
      </c>
      <c r="T35">
        <v>0</v>
      </c>
      <c r="U35" s="4" t="s">
        <v>15</v>
      </c>
      <c r="V35" s="19">
        <f t="shared" si="1"/>
        <v>9.923415349519308</v>
      </c>
      <c r="W35" s="19">
        <f t="shared" si="2"/>
        <v>16.861293078894903</v>
      </c>
      <c r="X35" s="19">
        <f t="shared" si="3"/>
        <v>13.625655444942625</v>
      </c>
      <c r="Z35" s="4" t="s">
        <v>25</v>
      </c>
      <c r="AA35" s="10">
        <f t="shared" ref="AA35:AB38" si="4">SUM(AA5,AA12,AA19,AA26)</f>
        <v>1298</v>
      </c>
      <c r="AB35" s="10">
        <f t="shared" si="4"/>
        <v>1230</v>
      </c>
      <c r="AC35" s="10">
        <f>SUM(AA35:AB35)</f>
        <v>2528</v>
      </c>
    </row>
    <row r="36" spans="1:29" ht="15" customHeight="1" x14ac:dyDescent="0.15">
      <c r="A36" s="7">
        <v>27</v>
      </c>
      <c r="B36" s="10">
        <v>104</v>
      </c>
      <c r="C36" s="10">
        <v>85</v>
      </c>
      <c r="D36" s="10">
        <v>189</v>
      </c>
      <c r="E36" s="3"/>
      <c r="F36" s="7">
        <v>57</v>
      </c>
      <c r="G36" s="10">
        <v>257</v>
      </c>
      <c r="H36" s="10">
        <v>192</v>
      </c>
      <c r="I36" s="10">
        <v>449</v>
      </c>
      <c r="J36" s="3"/>
      <c r="K36" s="7">
        <v>87</v>
      </c>
      <c r="L36" s="10">
        <v>74</v>
      </c>
      <c r="M36" s="10">
        <v>154</v>
      </c>
      <c r="N36" s="10">
        <v>228</v>
      </c>
      <c r="O36" s="3"/>
      <c r="P36" s="7">
        <v>117</v>
      </c>
      <c r="Q36" s="14">
        <v>0</v>
      </c>
      <c r="R36" s="14">
        <v>0</v>
      </c>
      <c r="S36" s="14">
        <v>0</v>
      </c>
      <c r="T36">
        <v>0</v>
      </c>
      <c r="U36" s="4" t="s">
        <v>16</v>
      </c>
      <c r="V36" s="19">
        <f t="shared" si="1"/>
        <v>4.089946227798599</v>
      </c>
      <c r="W36" s="19">
        <f t="shared" si="2"/>
        <v>8.4520079749359152</v>
      </c>
      <c r="X36" s="19">
        <f t="shared" si="3"/>
        <v>6.4176609164830163</v>
      </c>
      <c r="Z36" s="26" t="s">
        <v>26</v>
      </c>
      <c r="AA36" s="10">
        <f t="shared" si="4"/>
        <v>6920</v>
      </c>
      <c r="AB36" s="10">
        <f t="shared" si="4"/>
        <v>6659</v>
      </c>
      <c r="AC36" s="13">
        <f>SUM(AA36:AB36)</f>
        <v>13579</v>
      </c>
    </row>
    <row r="37" spans="1:29" ht="15" customHeight="1" x14ac:dyDescent="0.15">
      <c r="A37" s="7">
        <v>28</v>
      </c>
      <c r="B37" s="10">
        <v>109</v>
      </c>
      <c r="C37" s="10">
        <v>103</v>
      </c>
      <c r="D37" s="10">
        <v>212</v>
      </c>
      <c r="E37" s="3"/>
      <c r="F37" s="7">
        <v>58</v>
      </c>
      <c r="G37" s="10">
        <v>245</v>
      </c>
      <c r="H37" s="10">
        <v>217</v>
      </c>
      <c r="I37" s="10">
        <v>462</v>
      </c>
      <c r="J37" s="3"/>
      <c r="K37" s="7">
        <v>88</v>
      </c>
      <c r="L37" s="10">
        <v>72</v>
      </c>
      <c r="M37" s="10">
        <v>117</v>
      </c>
      <c r="N37" s="10">
        <v>189</v>
      </c>
      <c r="O37" s="3"/>
      <c r="P37" s="7">
        <v>118</v>
      </c>
      <c r="Q37" s="14">
        <v>0</v>
      </c>
      <c r="R37" s="14">
        <v>0</v>
      </c>
      <c r="S37" s="14">
        <v>0</v>
      </c>
      <c r="T37">
        <v>0</v>
      </c>
      <c r="U37" s="4" t="s">
        <v>17</v>
      </c>
      <c r="V37" s="19">
        <f t="shared" si="1"/>
        <v>1.2709793058497638</v>
      </c>
      <c r="W37" s="19">
        <f t="shared" si="2"/>
        <v>3.3822272856735975</v>
      </c>
      <c r="X37" s="19">
        <f t="shared" si="3"/>
        <v>2.3975986017174558</v>
      </c>
      <c r="Z37" s="4" t="s">
        <v>31</v>
      </c>
      <c r="AA37" s="10">
        <f t="shared" si="4"/>
        <v>1798</v>
      </c>
      <c r="AB37" s="10">
        <f t="shared" si="4"/>
        <v>2407</v>
      </c>
      <c r="AC37" s="13">
        <f>SUM(AA37:AB37)</f>
        <v>4205</v>
      </c>
    </row>
    <row r="38" spans="1:29" ht="15" customHeight="1" x14ac:dyDescent="0.15">
      <c r="A38" s="7">
        <v>29</v>
      </c>
      <c r="B38" s="10">
        <v>105</v>
      </c>
      <c r="C38" s="10">
        <v>94</v>
      </c>
      <c r="D38" s="10">
        <v>199</v>
      </c>
      <c r="E38" s="3"/>
      <c r="F38" s="7">
        <v>59</v>
      </c>
      <c r="G38" s="10">
        <v>283</v>
      </c>
      <c r="H38" s="10">
        <v>267</v>
      </c>
      <c r="I38" s="10">
        <v>550</v>
      </c>
      <c r="J38" s="3"/>
      <c r="K38" s="7">
        <v>89</v>
      </c>
      <c r="L38" s="10">
        <v>38</v>
      </c>
      <c r="M38" s="10">
        <v>99</v>
      </c>
      <c r="N38" s="10">
        <v>137</v>
      </c>
      <c r="O38" s="3"/>
      <c r="P38" s="7">
        <v>119</v>
      </c>
      <c r="Q38" s="14">
        <v>0</v>
      </c>
      <c r="R38" s="14">
        <v>0</v>
      </c>
      <c r="S38" s="14">
        <v>0</v>
      </c>
      <c r="T38">
        <v>0</v>
      </c>
      <c r="U38" s="4" t="s">
        <v>18</v>
      </c>
      <c r="V38" s="19">
        <f t="shared" si="1"/>
        <v>0.26071370376405412</v>
      </c>
      <c r="W38" s="19">
        <f t="shared" si="2"/>
        <v>0.88293933352321285</v>
      </c>
      <c r="X38" s="19">
        <f t="shared" si="3"/>
        <v>0.59275020898244546</v>
      </c>
      <c r="Z38" s="4" t="s">
        <v>7</v>
      </c>
      <c r="AA38" s="10">
        <f t="shared" si="4"/>
        <v>2258</v>
      </c>
      <c r="AB38" s="10">
        <f t="shared" si="4"/>
        <v>3748</v>
      </c>
      <c r="AC38" s="13">
        <f>SUM(AA38:AB38)</f>
        <v>6006</v>
      </c>
    </row>
    <row r="39" spans="1:29" ht="15" customHeight="1" x14ac:dyDescent="0.15">
      <c r="A39" s="7"/>
      <c r="B39" s="11">
        <v>501</v>
      </c>
      <c r="C39" s="11">
        <v>486</v>
      </c>
      <c r="D39" s="11">
        <v>987</v>
      </c>
      <c r="E39" s="3"/>
      <c r="F39" s="7"/>
      <c r="G39" s="11">
        <v>1231</v>
      </c>
      <c r="H39" s="11">
        <v>1076</v>
      </c>
      <c r="I39" s="11">
        <v>2307</v>
      </c>
      <c r="J39" s="3"/>
      <c r="K39" s="7"/>
      <c r="L39" s="11">
        <v>346</v>
      </c>
      <c r="M39" s="11">
        <v>712</v>
      </c>
      <c r="N39" s="11">
        <v>1058</v>
      </c>
      <c r="O39" s="3"/>
      <c r="P39" s="7"/>
      <c r="Q39" s="16">
        <v>0</v>
      </c>
      <c r="R39" s="16">
        <v>0</v>
      </c>
      <c r="S39" s="16">
        <v>0</v>
      </c>
      <c r="T39">
        <v>0</v>
      </c>
      <c r="U39" s="4" t="s">
        <v>19</v>
      </c>
      <c r="V39" s="19">
        <f t="shared" si="1"/>
        <v>8.1473032426266911E-3</v>
      </c>
      <c r="W39" s="19">
        <f t="shared" si="2"/>
        <v>0.12104813443463401</v>
      </c>
      <c r="X39" s="19">
        <f t="shared" si="3"/>
        <v>6.8394254882589864E-2</v>
      </c>
      <c r="Z39" s="9" t="s">
        <v>24</v>
      </c>
      <c r="AA39" s="11">
        <f>SUM(AA35:AA38)</f>
        <v>12274</v>
      </c>
      <c r="AB39" s="11">
        <f>SUM(AB35:AB38)</f>
        <v>14044</v>
      </c>
      <c r="AC39" s="11">
        <f>SUM(AC35:AC38)</f>
        <v>26318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 t="s">
        <v>3</v>
      </c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68</v>
      </c>
      <c r="C4" s="10">
        <v>77</v>
      </c>
      <c r="D4" s="10">
        <v>145</v>
      </c>
      <c r="E4" s="3"/>
      <c r="F4" s="7">
        <v>30</v>
      </c>
      <c r="G4" s="10">
        <v>104</v>
      </c>
      <c r="H4" s="10">
        <v>103</v>
      </c>
      <c r="I4" s="10">
        <v>207</v>
      </c>
      <c r="J4" s="3"/>
      <c r="K4" s="7">
        <v>60</v>
      </c>
      <c r="L4" s="10">
        <v>273</v>
      </c>
      <c r="M4" s="10">
        <v>216</v>
      </c>
      <c r="N4" s="10">
        <v>489</v>
      </c>
      <c r="O4" s="3"/>
      <c r="P4" s="7">
        <v>90</v>
      </c>
      <c r="Q4" s="10">
        <v>40</v>
      </c>
      <c r="R4" s="10">
        <v>86</v>
      </c>
      <c r="S4" s="10">
        <v>126</v>
      </c>
      <c r="T4">
        <v>134</v>
      </c>
      <c r="U4" s="4" t="s">
        <v>4</v>
      </c>
      <c r="V4" s="15">
        <f>SUM(B9,B15,B21)</f>
        <v>1282</v>
      </c>
      <c r="W4" s="15">
        <f>SUM(C9,C15,C21)</f>
        <v>1226</v>
      </c>
      <c r="X4" s="15">
        <f>SUM(V4:W4)</f>
        <v>2508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85</v>
      </c>
      <c r="C5" s="10">
        <v>77</v>
      </c>
      <c r="D5" s="10">
        <v>162</v>
      </c>
      <c r="E5" s="3"/>
      <c r="F5" s="7">
        <v>31</v>
      </c>
      <c r="G5" s="10">
        <v>118</v>
      </c>
      <c r="H5" s="10">
        <v>86</v>
      </c>
      <c r="I5" s="10">
        <v>204</v>
      </c>
      <c r="J5" s="3"/>
      <c r="K5" s="7">
        <v>61</v>
      </c>
      <c r="L5" s="10">
        <v>258</v>
      </c>
      <c r="M5" s="10">
        <v>249</v>
      </c>
      <c r="N5" s="10">
        <v>507</v>
      </c>
      <c r="O5" s="3"/>
      <c r="P5" s="7">
        <v>91</v>
      </c>
      <c r="Q5" s="10">
        <v>29</v>
      </c>
      <c r="R5" s="10">
        <v>73</v>
      </c>
      <c r="S5" s="10">
        <v>102</v>
      </c>
      <c r="T5">
        <v>106</v>
      </c>
      <c r="U5" s="4" t="s">
        <v>5</v>
      </c>
      <c r="V5" s="15">
        <f>SUM(B27,B33,B39,G9,G15,G21,G27,G33,G39,L9)</f>
        <v>6889</v>
      </c>
      <c r="W5" s="15">
        <f>SUM(C27,C33,C39,H9,H15,H21,H27,H33,H39,M9)</f>
        <v>6621</v>
      </c>
      <c r="X5" s="15">
        <f>SUM(V5:W5)</f>
        <v>13510</v>
      </c>
      <c r="Y5" s="2"/>
      <c r="Z5" s="4" t="s">
        <v>25</v>
      </c>
      <c r="AA5" s="10">
        <v>763</v>
      </c>
      <c r="AB5" s="10">
        <v>685</v>
      </c>
      <c r="AC5" s="10">
        <f>SUM(AA5:AB5)</f>
        <v>1448</v>
      </c>
    </row>
    <row r="6" spans="1:29" ht="15" customHeight="1" x14ac:dyDescent="0.15">
      <c r="A6" s="7">
        <v>2</v>
      </c>
      <c r="B6" s="10">
        <v>78</v>
      </c>
      <c r="C6" s="10">
        <v>79</v>
      </c>
      <c r="D6" s="10">
        <v>157</v>
      </c>
      <c r="E6" s="3"/>
      <c r="F6" s="7">
        <v>32</v>
      </c>
      <c r="G6" s="10">
        <v>111</v>
      </c>
      <c r="H6" s="10">
        <v>96</v>
      </c>
      <c r="I6" s="10">
        <v>207</v>
      </c>
      <c r="J6" s="3"/>
      <c r="K6" s="7">
        <v>62</v>
      </c>
      <c r="L6" s="10">
        <v>137</v>
      </c>
      <c r="M6" s="10">
        <v>131</v>
      </c>
      <c r="N6" s="10">
        <v>268</v>
      </c>
      <c r="O6" s="3"/>
      <c r="P6" s="7">
        <v>92</v>
      </c>
      <c r="Q6" s="10">
        <v>23</v>
      </c>
      <c r="R6" s="10">
        <v>75</v>
      </c>
      <c r="S6" s="10">
        <v>98</v>
      </c>
      <c r="T6">
        <v>95</v>
      </c>
      <c r="U6" s="8" t="s">
        <v>6</v>
      </c>
      <c r="V6" s="15">
        <f>SUM(L15,L21)</f>
        <v>1800</v>
      </c>
      <c r="W6" s="15">
        <f>SUM(M15,M21)</f>
        <v>2394</v>
      </c>
      <c r="X6" s="15">
        <f>SUM(V6:W6)</f>
        <v>4194</v>
      </c>
      <c r="Z6" s="26" t="s">
        <v>26</v>
      </c>
      <c r="AA6" s="10">
        <v>3984</v>
      </c>
      <c r="AB6" s="10">
        <v>3916</v>
      </c>
      <c r="AC6" s="10">
        <f>SUM(AA6:AB6)</f>
        <v>7900</v>
      </c>
    </row>
    <row r="7" spans="1:29" ht="15" customHeight="1" x14ac:dyDescent="0.15">
      <c r="A7" s="7">
        <v>3</v>
      </c>
      <c r="B7" s="10">
        <v>73</v>
      </c>
      <c r="C7" s="10">
        <v>55</v>
      </c>
      <c r="D7" s="10">
        <v>128</v>
      </c>
      <c r="E7" s="3"/>
      <c r="F7" s="7">
        <v>33</v>
      </c>
      <c r="G7" s="10">
        <v>117</v>
      </c>
      <c r="H7" s="10">
        <v>100</v>
      </c>
      <c r="I7" s="10">
        <v>217</v>
      </c>
      <c r="J7" s="3"/>
      <c r="K7" s="7">
        <v>63</v>
      </c>
      <c r="L7" s="10">
        <v>113</v>
      </c>
      <c r="M7" s="10">
        <v>135</v>
      </c>
      <c r="N7" s="10">
        <v>248</v>
      </c>
      <c r="O7" s="3"/>
      <c r="P7" s="7">
        <v>93</v>
      </c>
      <c r="Q7" s="10">
        <v>16</v>
      </c>
      <c r="R7" s="10">
        <v>63</v>
      </c>
      <c r="S7" s="10">
        <v>79</v>
      </c>
      <c r="T7">
        <v>78</v>
      </c>
      <c r="U7" s="4" t="s">
        <v>7</v>
      </c>
      <c r="V7" s="15">
        <f>SUM(L27,L33,L39,Q9,Q15,Q21,Q27,Q33,Q39)</f>
        <v>2248</v>
      </c>
      <c r="W7" s="15">
        <f>SUM(M27,M33,M39,R9,R15,R21,R27,R33,R39)</f>
        <v>3759</v>
      </c>
      <c r="X7" s="15">
        <f>SUM(V7:W7)</f>
        <v>6007</v>
      </c>
      <c r="Z7" s="4" t="s">
        <v>32</v>
      </c>
      <c r="AA7" s="10">
        <v>1127</v>
      </c>
      <c r="AB7" s="10">
        <v>1517</v>
      </c>
      <c r="AC7" s="10">
        <f>SUM(AA7:AB7)</f>
        <v>2644</v>
      </c>
    </row>
    <row r="8" spans="1:29" ht="15" customHeight="1" x14ac:dyDescent="0.15">
      <c r="A8" s="7">
        <v>4</v>
      </c>
      <c r="B8" s="10">
        <v>82</v>
      </c>
      <c r="C8" s="10">
        <v>67</v>
      </c>
      <c r="D8" s="10">
        <v>149</v>
      </c>
      <c r="E8" s="3"/>
      <c r="F8" s="7">
        <v>34</v>
      </c>
      <c r="G8" s="10">
        <v>113</v>
      </c>
      <c r="H8" s="10">
        <v>108</v>
      </c>
      <c r="I8" s="10">
        <v>221</v>
      </c>
      <c r="J8" s="3"/>
      <c r="K8" s="7">
        <v>64</v>
      </c>
      <c r="L8" s="10">
        <v>144</v>
      </c>
      <c r="M8" s="10">
        <v>194</v>
      </c>
      <c r="N8" s="10">
        <v>338</v>
      </c>
      <c r="O8" s="3"/>
      <c r="P8" s="7">
        <v>94</v>
      </c>
      <c r="Q8" s="10">
        <v>12</v>
      </c>
      <c r="R8" s="10">
        <v>49</v>
      </c>
      <c r="S8" s="10">
        <v>61</v>
      </c>
      <c r="T8">
        <v>67</v>
      </c>
      <c r="U8" s="17" t="s">
        <v>3</v>
      </c>
      <c r="V8" s="12">
        <f>SUM(V4:V7)</f>
        <v>12219</v>
      </c>
      <c r="W8" s="12">
        <f>SUM(W4:W7)</f>
        <v>14000</v>
      </c>
      <c r="X8" s="12">
        <f>SUM(X4:X7)</f>
        <v>26219</v>
      </c>
      <c r="Z8" s="4" t="s">
        <v>7</v>
      </c>
      <c r="AA8" s="10">
        <v>1324</v>
      </c>
      <c r="AB8" s="10">
        <v>2276</v>
      </c>
      <c r="AC8" s="10">
        <f>SUM(AA8:AB8)</f>
        <v>3600</v>
      </c>
    </row>
    <row r="9" spans="1:29" ht="15" customHeight="1" x14ac:dyDescent="0.15">
      <c r="A9" s="7"/>
      <c r="B9" s="11">
        <v>386</v>
      </c>
      <c r="C9" s="11">
        <v>355</v>
      </c>
      <c r="D9" s="11">
        <v>741</v>
      </c>
      <c r="E9" s="3"/>
      <c r="F9" s="7"/>
      <c r="G9" s="11">
        <v>563</v>
      </c>
      <c r="H9" s="11">
        <v>493</v>
      </c>
      <c r="I9" s="11">
        <v>1056</v>
      </c>
      <c r="J9" s="3"/>
      <c r="K9" s="7"/>
      <c r="L9" s="12">
        <v>925</v>
      </c>
      <c r="M9" s="12">
        <v>925</v>
      </c>
      <c r="N9" s="12">
        <v>1850</v>
      </c>
      <c r="O9" s="3"/>
      <c r="P9" s="7"/>
      <c r="Q9" s="11">
        <v>120</v>
      </c>
      <c r="R9" s="11">
        <v>346</v>
      </c>
      <c r="S9" s="11">
        <v>466</v>
      </c>
      <c r="T9">
        <v>480</v>
      </c>
      <c r="U9" s="4" t="s">
        <v>8</v>
      </c>
      <c r="V9" s="15">
        <f>SUM(G21,G27,G33,G39,L9)</f>
        <v>4157</v>
      </c>
      <c r="W9" s="15">
        <f>SUM(H21,H27,H33,H39,M9)</f>
        <v>4105</v>
      </c>
      <c r="X9" s="18">
        <f t="shared" ref="X9:X20" si="0">SUM(V9:W9)</f>
        <v>8262</v>
      </c>
      <c r="Z9" s="9" t="s">
        <v>24</v>
      </c>
      <c r="AA9" s="11">
        <f>SUM(AA5:AA8)</f>
        <v>7198</v>
      </c>
      <c r="AB9" s="11">
        <f>SUM(AB5:AB8)</f>
        <v>8394</v>
      </c>
      <c r="AC9" s="11">
        <f>SUM(AC5:AC8)</f>
        <v>15592</v>
      </c>
    </row>
    <row r="10" spans="1:29" ht="15" customHeight="1" x14ac:dyDescent="0.15">
      <c r="A10" s="7">
        <v>5</v>
      </c>
      <c r="B10" s="10">
        <v>72</v>
      </c>
      <c r="C10" s="10">
        <v>77</v>
      </c>
      <c r="D10" s="10">
        <v>149</v>
      </c>
      <c r="E10" s="3"/>
      <c r="F10" s="7">
        <v>35</v>
      </c>
      <c r="G10" s="10">
        <v>106</v>
      </c>
      <c r="H10" s="10">
        <v>99</v>
      </c>
      <c r="I10" s="10">
        <v>205</v>
      </c>
      <c r="J10" s="3"/>
      <c r="K10" s="7">
        <v>65</v>
      </c>
      <c r="L10" s="10">
        <v>158</v>
      </c>
      <c r="M10" s="10">
        <v>202</v>
      </c>
      <c r="N10" s="10">
        <v>360</v>
      </c>
      <c r="O10" s="3"/>
      <c r="P10" s="7">
        <v>95</v>
      </c>
      <c r="Q10" s="10">
        <v>10</v>
      </c>
      <c r="R10" s="10">
        <v>41</v>
      </c>
      <c r="S10" s="10">
        <v>51</v>
      </c>
      <c r="T10">
        <v>51</v>
      </c>
      <c r="U10" s="4" t="s">
        <v>9</v>
      </c>
      <c r="V10" s="15">
        <f>SUM(G21,G27,G33,G39,L9,L15,L21,L27,L33,L39,Q9,Q15,Q21,Q27,Q33,Q39)</f>
        <v>8205</v>
      </c>
      <c r="W10" s="15">
        <f>SUM(H21,H27,H33,H39,M9,M15,M21,M27,M33,M39,R9,R15,R21,R27,R33,R39)</f>
        <v>10258</v>
      </c>
      <c r="X10" s="18">
        <f t="shared" si="0"/>
        <v>18463</v>
      </c>
      <c r="Z10" s="6" t="s">
        <v>28</v>
      </c>
    </row>
    <row r="11" spans="1:29" ht="15" customHeight="1" x14ac:dyDescent="0.15">
      <c r="A11" s="7">
        <v>6</v>
      </c>
      <c r="B11" s="10">
        <v>72</v>
      </c>
      <c r="C11" s="10">
        <v>88</v>
      </c>
      <c r="D11" s="10">
        <v>160</v>
      </c>
      <c r="E11" s="3"/>
      <c r="F11" s="7">
        <v>36</v>
      </c>
      <c r="G11" s="10">
        <v>101</v>
      </c>
      <c r="H11" s="10">
        <v>97</v>
      </c>
      <c r="I11" s="10">
        <v>198</v>
      </c>
      <c r="J11" s="3"/>
      <c r="K11" s="7">
        <v>66</v>
      </c>
      <c r="L11" s="10">
        <v>174</v>
      </c>
      <c r="M11" s="10">
        <v>226</v>
      </c>
      <c r="N11" s="10">
        <v>400</v>
      </c>
      <c r="O11" s="3"/>
      <c r="P11" s="7">
        <v>96</v>
      </c>
      <c r="Q11" s="10">
        <v>8</v>
      </c>
      <c r="R11" s="10">
        <v>29</v>
      </c>
      <c r="S11" s="10">
        <v>37</v>
      </c>
      <c r="T11">
        <v>32</v>
      </c>
      <c r="U11" s="4" t="s">
        <v>10</v>
      </c>
      <c r="V11" s="15">
        <f>SUM(,G33,G39,L9,L15,L21,L27,L33,L39,Q9,Q15,Q21,Q27,Q33,Q39)</f>
        <v>7055</v>
      </c>
      <c r="W11" s="15">
        <f>SUM(,H33,H39,M9,M15,M21,M27,M33,M39,R9,R15,R21,R27,R33,R39)</f>
        <v>9024</v>
      </c>
      <c r="X11" s="18">
        <f t="shared" si="0"/>
        <v>16079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74</v>
      </c>
      <c r="C12" s="10">
        <v>82</v>
      </c>
      <c r="D12" s="10">
        <v>156</v>
      </c>
      <c r="E12" s="3"/>
      <c r="F12" s="7">
        <v>37</v>
      </c>
      <c r="G12" s="10">
        <v>100</v>
      </c>
      <c r="H12" s="10">
        <v>85</v>
      </c>
      <c r="I12" s="10">
        <v>185</v>
      </c>
      <c r="J12" s="3"/>
      <c r="K12" s="7">
        <v>67</v>
      </c>
      <c r="L12" s="10">
        <v>158</v>
      </c>
      <c r="M12" s="10">
        <v>232</v>
      </c>
      <c r="N12" s="10">
        <v>390</v>
      </c>
      <c r="O12" s="3"/>
      <c r="P12" s="7">
        <v>97</v>
      </c>
      <c r="Q12" s="10">
        <v>6</v>
      </c>
      <c r="R12" s="10">
        <v>15</v>
      </c>
      <c r="S12" s="10">
        <v>21</v>
      </c>
      <c r="T12">
        <v>20</v>
      </c>
      <c r="U12" s="4" t="s">
        <v>11</v>
      </c>
      <c r="V12" s="15">
        <f>SUM(L9,L15,L21,L27,L33,L39,Q9,Q15,Q21,Q27,Q33,Q39)</f>
        <v>4973</v>
      </c>
      <c r="W12" s="15">
        <f>SUM(M9,M15,M21,M27,M33,M39,R9,R15,R21,R27,R33,R39)</f>
        <v>7078</v>
      </c>
      <c r="X12" s="18">
        <f t="shared" si="0"/>
        <v>12051</v>
      </c>
      <c r="Z12" s="4" t="s">
        <v>25</v>
      </c>
      <c r="AA12" s="10">
        <v>148</v>
      </c>
      <c r="AB12" s="10">
        <v>186</v>
      </c>
      <c r="AC12" s="10">
        <f>SUM(AA12:AB12)</f>
        <v>334</v>
      </c>
    </row>
    <row r="13" spans="1:29" ht="15" customHeight="1" x14ac:dyDescent="0.15">
      <c r="A13" s="7">
        <v>8</v>
      </c>
      <c r="B13" s="10">
        <v>94</v>
      </c>
      <c r="C13" s="10">
        <v>89</v>
      </c>
      <c r="D13" s="10">
        <v>183</v>
      </c>
      <c r="E13" s="3"/>
      <c r="F13" s="7">
        <v>38</v>
      </c>
      <c r="G13" s="10">
        <v>105</v>
      </c>
      <c r="H13" s="10">
        <v>95</v>
      </c>
      <c r="I13" s="10">
        <v>200</v>
      </c>
      <c r="J13" s="3"/>
      <c r="K13" s="7">
        <v>68</v>
      </c>
      <c r="L13" s="10">
        <v>172</v>
      </c>
      <c r="M13" s="10">
        <v>228</v>
      </c>
      <c r="N13" s="10">
        <v>400</v>
      </c>
      <c r="O13" s="3"/>
      <c r="P13" s="7">
        <v>98</v>
      </c>
      <c r="Q13" s="10">
        <v>1</v>
      </c>
      <c r="R13" s="10">
        <v>13</v>
      </c>
      <c r="S13" s="10">
        <v>14</v>
      </c>
      <c r="T13">
        <v>18</v>
      </c>
      <c r="U13" s="9" t="s">
        <v>12</v>
      </c>
      <c r="V13" s="12">
        <f>SUM(L15,L21,L27,L33,L39,Q9,Q15,Q21,Q27,Q33,Q39)</f>
        <v>4048</v>
      </c>
      <c r="W13" s="12">
        <f>SUM(M15,M21,M27,M33,M39,R9,R15,R21,R27,R33,R39)</f>
        <v>6153</v>
      </c>
      <c r="X13" s="12">
        <f t="shared" si="0"/>
        <v>10201</v>
      </c>
      <c r="Z13" s="26" t="s">
        <v>26</v>
      </c>
      <c r="AA13" s="10">
        <v>904</v>
      </c>
      <c r="AB13" s="10">
        <v>887</v>
      </c>
      <c r="AC13" s="10">
        <f>SUM(AA13:AB13)</f>
        <v>1791</v>
      </c>
    </row>
    <row r="14" spans="1:29" ht="15" customHeight="1" x14ac:dyDescent="0.15">
      <c r="A14" s="7">
        <v>9</v>
      </c>
      <c r="B14" s="10">
        <v>81</v>
      </c>
      <c r="C14" s="10">
        <v>90</v>
      </c>
      <c r="D14" s="10">
        <v>171</v>
      </c>
      <c r="E14" s="3"/>
      <c r="F14" s="7">
        <v>39</v>
      </c>
      <c r="G14" s="10">
        <v>101</v>
      </c>
      <c r="H14" s="10">
        <v>108</v>
      </c>
      <c r="I14" s="10">
        <v>209</v>
      </c>
      <c r="J14" s="3"/>
      <c r="K14" s="7">
        <v>69</v>
      </c>
      <c r="L14" s="10">
        <v>165</v>
      </c>
      <c r="M14" s="10">
        <v>221</v>
      </c>
      <c r="N14" s="10">
        <v>386</v>
      </c>
      <c r="O14" s="3"/>
      <c r="P14" s="7">
        <v>99</v>
      </c>
      <c r="Q14" s="10">
        <v>6</v>
      </c>
      <c r="R14" s="10">
        <v>8</v>
      </c>
      <c r="S14" s="10">
        <v>14</v>
      </c>
      <c r="T14">
        <v>14</v>
      </c>
      <c r="U14" s="4" t="s">
        <v>13</v>
      </c>
      <c r="V14" s="15">
        <f>SUM(L21,L27,L33,L39,Q9,Q15,Q21,Q27,Q33,Q39)</f>
        <v>3221</v>
      </c>
      <c r="W14" s="15">
        <f>SUM(M21,M27,M33,M39,R9,R15,R21,R27,R33,R39)</f>
        <v>5044</v>
      </c>
      <c r="X14" s="18">
        <f t="shared" si="0"/>
        <v>8265</v>
      </c>
      <c r="Z14" s="4" t="s">
        <v>31</v>
      </c>
      <c r="AA14" s="10">
        <v>225</v>
      </c>
      <c r="AB14" s="10">
        <v>290</v>
      </c>
      <c r="AC14" s="10">
        <f>SUM(AA14:AB14)</f>
        <v>515</v>
      </c>
    </row>
    <row r="15" spans="1:29" ht="15" customHeight="1" x14ac:dyDescent="0.15">
      <c r="A15" s="7"/>
      <c r="B15" s="11">
        <v>393</v>
      </c>
      <c r="C15" s="11">
        <v>426</v>
      </c>
      <c r="D15" s="11">
        <v>819</v>
      </c>
      <c r="E15" s="3"/>
      <c r="F15" s="7"/>
      <c r="G15" s="11">
        <v>513</v>
      </c>
      <c r="H15" s="11">
        <v>484</v>
      </c>
      <c r="I15" s="11">
        <v>997</v>
      </c>
      <c r="J15" s="3"/>
      <c r="K15" s="7"/>
      <c r="L15" s="11">
        <v>827</v>
      </c>
      <c r="M15" s="11">
        <v>1109</v>
      </c>
      <c r="N15" s="11">
        <v>1936</v>
      </c>
      <c r="O15" s="3"/>
      <c r="P15" s="7"/>
      <c r="Q15" s="11">
        <v>31</v>
      </c>
      <c r="R15" s="11">
        <v>106</v>
      </c>
      <c r="S15" s="11">
        <v>137</v>
      </c>
      <c r="T15">
        <v>135</v>
      </c>
      <c r="U15" s="4" t="s">
        <v>14</v>
      </c>
      <c r="V15" s="15">
        <f>SUM(L27,L33,L39,Q9,Q15,Q21,Q27,Q33,Q39)</f>
        <v>2248</v>
      </c>
      <c r="W15" s="15">
        <f>SUM(M27,M33,M39,R9,R15,R21,R27,R33,R39)</f>
        <v>3759</v>
      </c>
      <c r="X15" s="18">
        <f t="shared" si="0"/>
        <v>6007</v>
      </c>
      <c r="Z15" s="4" t="s">
        <v>7</v>
      </c>
      <c r="AA15" s="10">
        <v>273</v>
      </c>
      <c r="AB15" s="10">
        <v>436</v>
      </c>
      <c r="AC15" s="10">
        <f>SUM(AA15:AB15)</f>
        <v>709</v>
      </c>
    </row>
    <row r="16" spans="1:29" ht="15" customHeight="1" x14ac:dyDescent="0.15">
      <c r="A16" s="7">
        <v>10</v>
      </c>
      <c r="B16" s="10">
        <v>83</v>
      </c>
      <c r="C16" s="10">
        <v>81</v>
      </c>
      <c r="D16" s="10">
        <v>164</v>
      </c>
      <c r="E16" s="3"/>
      <c r="F16" s="7">
        <v>40</v>
      </c>
      <c r="G16" s="10">
        <v>84</v>
      </c>
      <c r="H16" s="10">
        <v>107</v>
      </c>
      <c r="I16" s="10">
        <v>191</v>
      </c>
      <c r="J16" s="3"/>
      <c r="K16" s="7">
        <v>70</v>
      </c>
      <c r="L16" s="10">
        <v>166</v>
      </c>
      <c r="M16" s="10">
        <v>218</v>
      </c>
      <c r="N16" s="10">
        <v>384</v>
      </c>
      <c r="O16" s="3"/>
      <c r="P16" s="7">
        <v>100</v>
      </c>
      <c r="Q16" s="10">
        <v>1</v>
      </c>
      <c r="R16" s="10">
        <v>6</v>
      </c>
      <c r="S16" s="10">
        <v>7</v>
      </c>
      <c r="T16">
        <v>7</v>
      </c>
      <c r="U16" s="4" t="s">
        <v>15</v>
      </c>
      <c r="V16" s="15">
        <f>SUM(L33,L39,Q9,Q15,Q21,Q27,Q33,Q39)</f>
        <v>1206</v>
      </c>
      <c r="W16" s="15">
        <f>SUM(M33,M39,R9,R15,R21,R27,R33,R39)</f>
        <v>2367</v>
      </c>
      <c r="X16" s="18">
        <f t="shared" si="0"/>
        <v>3573</v>
      </c>
      <c r="Z16" s="9" t="s">
        <v>24</v>
      </c>
      <c r="AA16" s="11">
        <f>SUM(AA12:AA15)</f>
        <v>1550</v>
      </c>
      <c r="AB16" s="11">
        <f>SUM(AB12:AB15)</f>
        <v>1799</v>
      </c>
      <c r="AC16" s="11">
        <f>SUM(AC12:AC15)</f>
        <v>3349</v>
      </c>
    </row>
    <row r="17" spans="1:29" ht="15" customHeight="1" x14ac:dyDescent="0.15">
      <c r="A17" s="7">
        <v>11</v>
      </c>
      <c r="B17" s="10">
        <v>106</v>
      </c>
      <c r="C17" s="10">
        <v>87</v>
      </c>
      <c r="D17" s="10">
        <v>193</v>
      </c>
      <c r="E17" s="3"/>
      <c r="F17" s="7">
        <v>41</v>
      </c>
      <c r="G17" s="10">
        <v>106</v>
      </c>
      <c r="H17" s="10">
        <v>129</v>
      </c>
      <c r="I17" s="10">
        <v>235</v>
      </c>
      <c r="J17" s="3"/>
      <c r="K17" s="7">
        <v>71</v>
      </c>
      <c r="L17" s="10">
        <v>229</v>
      </c>
      <c r="M17" s="10">
        <v>266</v>
      </c>
      <c r="N17" s="10">
        <v>495</v>
      </c>
      <c r="O17" s="3"/>
      <c r="P17" s="7">
        <v>101</v>
      </c>
      <c r="Q17" s="10">
        <v>1</v>
      </c>
      <c r="R17" s="10">
        <v>6</v>
      </c>
      <c r="S17" s="10">
        <v>7</v>
      </c>
      <c r="T17">
        <v>6</v>
      </c>
      <c r="U17" s="4" t="s">
        <v>16</v>
      </c>
      <c r="V17" s="15">
        <f>SUM(L39,Q9,Q15,Q21,Q27,Q33,Q39)</f>
        <v>502</v>
      </c>
      <c r="W17" s="15">
        <f>SUM(M39,R9,R15,R21,R27,R33,R39)</f>
        <v>1198</v>
      </c>
      <c r="X17" s="18">
        <f t="shared" si="0"/>
        <v>1700</v>
      </c>
      <c r="Z17" s="6" t="s">
        <v>29</v>
      </c>
    </row>
    <row r="18" spans="1:29" ht="15" customHeight="1" x14ac:dyDescent="0.15">
      <c r="A18" s="7">
        <v>12</v>
      </c>
      <c r="B18" s="10">
        <v>90</v>
      </c>
      <c r="C18" s="10">
        <v>90</v>
      </c>
      <c r="D18" s="10">
        <v>180</v>
      </c>
      <c r="E18" s="3"/>
      <c r="F18" s="7">
        <v>42</v>
      </c>
      <c r="G18" s="10">
        <v>78</v>
      </c>
      <c r="H18" s="10">
        <v>78</v>
      </c>
      <c r="I18" s="10">
        <v>156</v>
      </c>
      <c r="J18" s="3"/>
      <c r="K18" s="7">
        <v>72</v>
      </c>
      <c r="L18" s="10">
        <v>169</v>
      </c>
      <c r="M18" s="10">
        <v>247</v>
      </c>
      <c r="N18" s="13">
        <v>416</v>
      </c>
      <c r="O18" s="3"/>
      <c r="P18" s="7">
        <v>102</v>
      </c>
      <c r="Q18" s="10">
        <v>0</v>
      </c>
      <c r="R18" s="10">
        <v>1</v>
      </c>
      <c r="S18" s="10">
        <v>1</v>
      </c>
      <c r="T18">
        <v>0</v>
      </c>
      <c r="U18" s="4" t="s">
        <v>17</v>
      </c>
      <c r="V18" s="15">
        <f>SUM(Q9,Q15,Q21,Q27,Q33,Q39)</f>
        <v>153</v>
      </c>
      <c r="W18" s="15">
        <f>SUM(R9,R15,R21,R27,R33,R39)</f>
        <v>468</v>
      </c>
      <c r="X18" s="18">
        <f t="shared" si="0"/>
        <v>621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100</v>
      </c>
      <c r="C19" s="10">
        <v>87</v>
      </c>
      <c r="D19" s="10">
        <v>187</v>
      </c>
      <c r="E19" s="3"/>
      <c r="F19" s="7">
        <v>43</v>
      </c>
      <c r="G19" s="10">
        <v>98</v>
      </c>
      <c r="H19" s="10">
        <v>89</v>
      </c>
      <c r="I19" s="10">
        <v>187</v>
      </c>
      <c r="J19" s="3"/>
      <c r="K19" s="7">
        <v>73</v>
      </c>
      <c r="L19" s="10">
        <v>208</v>
      </c>
      <c r="M19" s="10">
        <v>274</v>
      </c>
      <c r="N19" s="10">
        <v>482</v>
      </c>
      <c r="O19" s="3"/>
      <c r="P19" s="7">
        <v>103</v>
      </c>
      <c r="Q19" s="10">
        <v>0</v>
      </c>
      <c r="R19" s="10">
        <v>1</v>
      </c>
      <c r="S19" s="10">
        <v>1</v>
      </c>
      <c r="T19">
        <v>2</v>
      </c>
      <c r="U19" s="4" t="s">
        <v>18</v>
      </c>
      <c r="V19" s="15">
        <f>SUM(Q15,Q21,Q27,Q33,Q39)</f>
        <v>33</v>
      </c>
      <c r="W19" s="15">
        <f>SUM(R15,R21,R27,R33,R39)</f>
        <v>122</v>
      </c>
      <c r="X19" s="18">
        <f t="shared" si="0"/>
        <v>155</v>
      </c>
      <c r="Z19" s="4" t="s">
        <v>25</v>
      </c>
      <c r="AA19" s="30">
        <v>234</v>
      </c>
      <c r="AB19" s="10">
        <v>247</v>
      </c>
      <c r="AC19" s="10">
        <f>SUM(AA19:AB19)</f>
        <v>481</v>
      </c>
    </row>
    <row r="20" spans="1:29" ht="15" customHeight="1" x14ac:dyDescent="0.15">
      <c r="A20" s="7">
        <v>14</v>
      </c>
      <c r="B20" s="10">
        <v>124</v>
      </c>
      <c r="C20" s="10">
        <v>100</v>
      </c>
      <c r="D20" s="10">
        <v>224</v>
      </c>
      <c r="E20" s="3"/>
      <c r="F20" s="7">
        <v>44</v>
      </c>
      <c r="G20" s="10">
        <v>100</v>
      </c>
      <c r="H20" s="10">
        <v>130</v>
      </c>
      <c r="I20" s="10">
        <v>230</v>
      </c>
      <c r="J20" s="3"/>
      <c r="K20" s="7">
        <v>74</v>
      </c>
      <c r="L20" s="10">
        <v>201</v>
      </c>
      <c r="M20" s="10">
        <v>280</v>
      </c>
      <c r="N20" s="10">
        <v>481</v>
      </c>
      <c r="O20" s="3"/>
      <c r="P20" s="7">
        <v>104</v>
      </c>
      <c r="Q20" s="10">
        <v>0</v>
      </c>
      <c r="R20" s="10">
        <v>1</v>
      </c>
      <c r="S20" s="10">
        <v>1</v>
      </c>
      <c r="T20">
        <v>2</v>
      </c>
      <c r="U20" s="4" t="s">
        <v>19</v>
      </c>
      <c r="V20" s="15">
        <f>SUM(Q21,Q27,Q33,Q39)</f>
        <v>2</v>
      </c>
      <c r="W20" s="15">
        <f>SUM(R21,R27,R33,R39)</f>
        <v>16</v>
      </c>
      <c r="X20" s="18">
        <f t="shared" si="0"/>
        <v>18</v>
      </c>
      <c r="Z20" s="26" t="s">
        <v>26</v>
      </c>
      <c r="AA20" s="30">
        <v>1283</v>
      </c>
      <c r="AB20" s="10">
        <v>1163</v>
      </c>
      <c r="AC20" s="10">
        <f>SUM(AA20:AB20)</f>
        <v>2446</v>
      </c>
    </row>
    <row r="21" spans="1:29" ht="15" customHeight="1" x14ac:dyDescent="0.15">
      <c r="A21" s="7"/>
      <c r="B21" s="11">
        <v>503</v>
      </c>
      <c r="C21" s="11">
        <v>445</v>
      </c>
      <c r="D21" s="11">
        <v>948</v>
      </c>
      <c r="E21" s="3"/>
      <c r="F21" s="7"/>
      <c r="G21" s="11">
        <v>466</v>
      </c>
      <c r="H21" s="11">
        <v>533</v>
      </c>
      <c r="I21" s="11">
        <v>999</v>
      </c>
      <c r="J21" s="3"/>
      <c r="K21" s="7"/>
      <c r="L21" s="12">
        <v>973</v>
      </c>
      <c r="M21" s="12">
        <v>1285</v>
      </c>
      <c r="N21" s="12">
        <v>2258</v>
      </c>
      <c r="O21" s="24"/>
      <c r="P21" s="7"/>
      <c r="Q21" s="11">
        <v>2</v>
      </c>
      <c r="R21" s="11">
        <v>15</v>
      </c>
      <c r="S21" s="11">
        <v>17</v>
      </c>
      <c r="T21">
        <v>17</v>
      </c>
      <c r="Z21" s="4" t="s">
        <v>31</v>
      </c>
      <c r="AA21" s="30">
        <v>283</v>
      </c>
      <c r="AB21" s="10">
        <v>359</v>
      </c>
      <c r="AC21" s="10">
        <f>SUM(AA21:AB21)</f>
        <v>642</v>
      </c>
    </row>
    <row r="22" spans="1:29" ht="15" customHeight="1" x14ac:dyDescent="0.15">
      <c r="A22" s="7">
        <v>15</v>
      </c>
      <c r="B22" s="10">
        <v>136</v>
      </c>
      <c r="C22" s="10">
        <v>90</v>
      </c>
      <c r="D22" s="10">
        <v>226</v>
      </c>
      <c r="E22" s="3"/>
      <c r="F22" s="7">
        <v>45</v>
      </c>
      <c r="G22" s="10">
        <v>117</v>
      </c>
      <c r="H22" s="10">
        <v>132</v>
      </c>
      <c r="I22" s="10">
        <v>249</v>
      </c>
      <c r="J22" s="3"/>
      <c r="K22" s="7">
        <v>75</v>
      </c>
      <c r="L22" s="10">
        <v>214</v>
      </c>
      <c r="M22" s="10">
        <v>261</v>
      </c>
      <c r="N22" s="10">
        <v>475</v>
      </c>
      <c r="O22" s="3"/>
      <c r="P22" s="7">
        <v>105</v>
      </c>
      <c r="Q22" s="10">
        <v>0</v>
      </c>
      <c r="R22" s="10">
        <v>0</v>
      </c>
      <c r="S22" s="10">
        <v>0</v>
      </c>
      <c r="T22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30">
        <v>396</v>
      </c>
      <c r="AB22" s="10">
        <v>639</v>
      </c>
      <c r="AC22" s="10">
        <f>SUM(AA22:AB22)</f>
        <v>1035</v>
      </c>
    </row>
    <row r="23" spans="1:29" ht="15" customHeight="1" x14ac:dyDescent="0.15">
      <c r="A23" s="7">
        <v>16</v>
      </c>
      <c r="B23" s="10">
        <v>112</v>
      </c>
      <c r="C23" s="10">
        <v>112</v>
      </c>
      <c r="D23" s="10">
        <v>224</v>
      </c>
      <c r="E23" s="3"/>
      <c r="F23" s="7">
        <v>46</v>
      </c>
      <c r="G23" s="10">
        <v>119</v>
      </c>
      <c r="H23" s="10">
        <v>107</v>
      </c>
      <c r="I23" s="10">
        <v>226</v>
      </c>
      <c r="J23" s="3"/>
      <c r="K23" s="7">
        <v>76</v>
      </c>
      <c r="L23" s="10">
        <v>207</v>
      </c>
      <c r="M23" s="10">
        <v>269</v>
      </c>
      <c r="N23" s="10">
        <v>476</v>
      </c>
      <c r="O23" s="3"/>
      <c r="P23" s="7">
        <v>106</v>
      </c>
      <c r="Q23" s="10">
        <v>0</v>
      </c>
      <c r="R23" s="10">
        <v>1</v>
      </c>
      <c r="S23" s="10">
        <v>1</v>
      </c>
      <c r="T23">
        <v>1</v>
      </c>
      <c r="U23" s="4" t="s">
        <v>4</v>
      </c>
      <c r="V23" s="19">
        <f>V4/$V$8*100</f>
        <v>10.491856944103445</v>
      </c>
      <c r="W23" s="19">
        <f>W4/$W$8*100</f>
        <v>8.757142857142858</v>
      </c>
      <c r="X23" s="19">
        <f>X4/$X$8*100</f>
        <v>9.5655822113734317</v>
      </c>
      <c r="Z23" s="9" t="s">
        <v>24</v>
      </c>
      <c r="AA23" s="11">
        <f>SUM(AA19:AA22)</f>
        <v>2196</v>
      </c>
      <c r="AB23" s="11">
        <f>SUM(AB19:AB22)</f>
        <v>2408</v>
      </c>
      <c r="AC23" s="11">
        <f>SUM(AC19:AC22)</f>
        <v>4604</v>
      </c>
    </row>
    <row r="24" spans="1:29" ht="15" customHeight="1" x14ac:dyDescent="0.15">
      <c r="A24" s="7">
        <v>17</v>
      </c>
      <c r="B24" s="10">
        <v>141</v>
      </c>
      <c r="C24" s="10">
        <v>111</v>
      </c>
      <c r="D24" s="10">
        <v>252</v>
      </c>
      <c r="E24" s="3"/>
      <c r="F24" s="7">
        <v>47</v>
      </c>
      <c r="G24" s="10">
        <v>138</v>
      </c>
      <c r="H24" s="10">
        <v>160</v>
      </c>
      <c r="I24" s="10">
        <v>298</v>
      </c>
      <c r="J24" s="3"/>
      <c r="K24" s="7">
        <v>77</v>
      </c>
      <c r="L24" s="10">
        <v>211</v>
      </c>
      <c r="M24" s="10">
        <v>307</v>
      </c>
      <c r="N24" s="10">
        <v>518</v>
      </c>
      <c r="O24" s="3"/>
      <c r="P24" s="7">
        <v>107</v>
      </c>
      <c r="Q24" s="10">
        <v>0</v>
      </c>
      <c r="R24" s="10">
        <v>0</v>
      </c>
      <c r="S24" s="10">
        <v>0</v>
      </c>
      <c r="T24">
        <v>0</v>
      </c>
      <c r="U24" s="4" t="s">
        <v>5</v>
      </c>
      <c r="V24" s="19">
        <f>V5/$V$8*100</f>
        <v>56.379409116949006</v>
      </c>
      <c r="W24" s="19">
        <f>W5/$W$8*100</f>
        <v>47.292857142857144</v>
      </c>
      <c r="X24" s="19">
        <f>X5/$X$8*100</f>
        <v>51.527518211983683</v>
      </c>
      <c r="Z24" s="6" t="s">
        <v>30</v>
      </c>
    </row>
    <row r="25" spans="1:29" ht="15" customHeight="1" x14ac:dyDescent="0.15">
      <c r="A25" s="7">
        <v>18</v>
      </c>
      <c r="B25" s="10">
        <v>132</v>
      </c>
      <c r="C25" s="10">
        <v>97</v>
      </c>
      <c r="D25" s="10">
        <v>229</v>
      </c>
      <c r="E25" s="3"/>
      <c r="F25" s="7">
        <v>48</v>
      </c>
      <c r="G25" s="10">
        <v>140</v>
      </c>
      <c r="H25" s="10">
        <v>133</v>
      </c>
      <c r="I25" s="10">
        <v>273</v>
      </c>
      <c r="J25" s="3"/>
      <c r="K25" s="7">
        <v>78</v>
      </c>
      <c r="L25" s="10">
        <v>206</v>
      </c>
      <c r="M25" s="10">
        <v>282</v>
      </c>
      <c r="N25" s="10">
        <v>488</v>
      </c>
      <c r="O25" s="3"/>
      <c r="P25" s="7">
        <v>108</v>
      </c>
      <c r="Q25" s="10">
        <v>0</v>
      </c>
      <c r="R25" s="10">
        <v>0</v>
      </c>
      <c r="S25" s="10">
        <v>0</v>
      </c>
      <c r="T25">
        <v>0</v>
      </c>
      <c r="U25" s="8" t="s">
        <v>6</v>
      </c>
      <c r="V25" s="19">
        <f>V6/$V$8*100</f>
        <v>14.731156395777067</v>
      </c>
      <c r="W25" s="19">
        <f>W6/$W$8*100</f>
        <v>17.100000000000001</v>
      </c>
      <c r="X25" s="19">
        <f>X6/$X$8*100</f>
        <v>15.996033410885236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96</v>
      </c>
      <c r="C26" s="10">
        <v>103</v>
      </c>
      <c r="D26" s="10">
        <v>199</v>
      </c>
      <c r="E26" s="3"/>
      <c r="F26" s="7">
        <v>49</v>
      </c>
      <c r="G26" s="10">
        <v>170</v>
      </c>
      <c r="H26" s="10">
        <v>169</v>
      </c>
      <c r="I26" s="10">
        <v>339</v>
      </c>
      <c r="J26" s="3"/>
      <c r="K26" s="7">
        <v>79</v>
      </c>
      <c r="L26" s="10">
        <v>204</v>
      </c>
      <c r="M26" s="10">
        <v>273</v>
      </c>
      <c r="N26" s="10">
        <v>477</v>
      </c>
      <c r="O26" s="3"/>
      <c r="P26" s="7">
        <v>109</v>
      </c>
      <c r="Q26" s="10">
        <v>0</v>
      </c>
      <c r="R26" s="10">
        <v>0</v>
      </c>
      <c r="S26" s="10">
        <v>0</v>
      </c>
      <c r="T26">
        <v>0</v>
      </c>
      <c r="U26" s="4" t="s">
        <v>7</v>
      </c>
      <c r="V26" s="19">
        <f>V7/$V$8*100</f>
        <v>18.397577543170474</v>
      </c>
      <c r="W26" s="19">
        <f>W7/$W$8*100</f>
        <v>26.85</v>
      </c>
      <c r="X26" s="19">
        <f>X7/$X$8*100</f>
        <v>22.910866165757657</v>
      </c>
      <c r="Z26" s="4" t="s">
        <v>25</v>
      </c>
      <c r="AA26" s="10">
        <v>137</v>
      </c>
      <c r="AB26" s="10">
        <v>108</v>
      </c>
      <c r="AC26" s="10">
        <f>SUM(AA26:AB26)</f>
        <v>245</v>
      </c>
    </row>
    <row r="27" spans="1:29" ht="15" customHeight="1" x14ac:dyDescent="0.15">
      <c r="A27" s="7"/>
      <c r="B27" s="11">
        <v>617</v>
      </c>
      <c r="C27" s="11">
        <v>513</v>
      </c>
      <c r="D27" s="11">
        <v>1130</v>
      </c>
      <c r="E27" s="3"/>
      <c r="F27" s="7"/>
      <c r="G27" s="11">
        <v>684</v>
      </c>
      <c r="H27" s="11">
        <v>701</v>
      </c>
      <c r="I27" s="11">
        <v>1385</v>
      </c>
      <c r="J27" s="3"/>
      <c r="K27" s="7"/>
      <c r="L27" s="11">
        <v>1042</v>
      </c>
      <c r="M27" s="11">
        <v>1392</v>
      </c>
      <c r="N27" s="11">
        <v>2434</v>
      </c>
      <c r="O27" s="3"/>
      <c r="P27" s="7"/>
      <c r="Q27" s="12">
        <v>0</v>
      </c>
      <c r="R27" s="12">
        <v>1</v>
      </c>
      <c r="S27" s="12">
        <v>1</v>
      </c>
      <c r="T27">
        <v>1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718</v>
      </c>
      <c r="AB27" s="10">
        <v>655</v>
      </c>
      <c r="AC27" s="10">
        <f>SUM(AA27:AB27)</f>
        <v>1373</v>
      </c>
    </row>
    <row r="28" spans="1:29" ht="15" customHeight="1" x14ac:dyDescent="0.15">
      <c r="A28" s="7">
        <v>20</v>
      </c>
      <c r="B28" s="10">
        <v>114</v>
      </c>
      <c r="C28" s="10">
        <v>111</v>
      </c>
      <c r="D28" s="10">
        <v>225</v>
      </c>
      <c r="E28" s="3"/>
      <c r="F28" s="7">
        <v>50</v>
      </c>
      <c r="G28" s="10">
        <v>160</v>
      </c>
      <c r="H28" s="10">
        <v>175</v>
      </c>
      <c r="I28" s="10">
        <v>335</v>
      </c>
      <c r="J28" s="3"/>
      <c r="K28" s="7">
        <v>80</v>
      </c>
      <c r="L28" s="10">
        <v>172</v>
      </c>
      <c r="M28" s="10">
        <v>241</v>
      </c>
      <c r="N28" s="10">
        <v>413</v>
      </c>
      <c r="O28" s="3"/>
      <c r="P28" s="7">
        <v>110</v>
      </c>
      <c r="Q28" s="14">
        <v>0</v>
      </c>
      <c r="R28" s="14">
        <v>0</v>
      </c>
      <c r="S28" s="15">
        <v>0</v>
      </c>
      <c r="T28">
        <v>0</v>
      </c>
      <c r="U28" s="4" t="s">
        <v>8</v>
      </c>
      <c r="V28" s="19">
        <f t="shared" ref="V28:V39" si="1">V9/$V$8*100</f>
        <v>34.020787298469592</v>
      </c>
      <c r="W28" s="19">
        <f t="shared" ref="W28:W39" si="2">W9/$W$8*100</f>
        <v>29.321428571428569</v>
      </c>
      <c r="X28" s="19">
        <f t="shared" ref="X28:X39" si="3">X9/$X$8*100</f>
        <v>31.511499294404821</v>
      </c>
      <c r="Z28" s="4" t="s">
        <v>32</v>
      </c>
      <c r="AA28" s="10">
        <v>165</v>
      </c>
      <c r="AB28" s="10">
        <v>228</v>
      </c>
      <c r="AC28" s="10">
        <f>SUM(AA28:AB28)</f>
        <v>393</v>
      </c>
    </row>
    <row r="29" spans="1:29" ht="15" customHeight="1" x14ac:dyDescent="0.15">
      <c r="A29" s="7">
        <v>21</v>
      </c>
      <c r="B29" s="10">
        <v>100</v>
      </c>
      <c r="C29" s="10">
        <v>119</v>
      </c>
      <c r="D29" s="10">
        <v>219</v>
      </c>
      <c r="E29" s="3"/>
      <c r="F29" s="7">
        <v>51</v>
      </c>
      <c r="G29" s="10">
        <v>161</v>
      </c>
      <c r="H29" s="10">
        <v>154</v>
      </c>
      <c r="I29" s="10">
        <v>315</v>
      </c>
      <c r="J29" s="3"/>
      <c r="K29" s="7">
        <v>81</v>
      </c>
      <c r="L29" s="10">
        <v>159</v>
      </c>
      <c r="M29" s="10">
        <v>238</v>
      </c>
      <c r="N29" s="10">
        <v>397</v>
      </c>
      <c r="O29" s="3"/>
      <c r="P29" s="7">
        <v>111</v>
      </c>
      <c r="Q29" s="14">
        <v>0</v>
      </c>
      <c r="R29" s="14">
        <v>0</v>
      </c>
      <c r="S29" s="15">
        <v>0</v>
      </c>
      <c r="T29">
        <v>0</v>
      </c>
      <c r="U29" s="4" t="s">
        <v>9</v>
      </c>
      <c r="V29" s="19">
        <f t="shared" si="1"/>
        <v>67.149521237417147</v>
      </c>
      <c r="W29" s="19">
        <f t="shared" si="2"/>
        <v>73.271428571428572</v>
      </c>
      <c r="X29" s="19">
        <f t="shared" si="3"/>
        <v>70.418398871047714</v>
      </c>
      <c r="Z29" s="4" t="s">
        <v>7</v>
      </c>
      <c r="AA29" s="10">
        <v>255</v>
      </c>
      <c r="AB29" s="10">
        <v>408</v>
      </c>
      <c r="AC29" s="10">
        <f>SUM(AA29:AB29)</f>
        <v>663</v>
      </c>
    </row>
    <row r="30" spans="1:29" ht="15" customHeight="1" x14ac:dyDescent="0.15">
      <c r="A30" s="7">
        <v>22</v>
      </c>
      <c r="B30" s="10">
        <v>97</v>
      </c>
      <c r="C30" s="10">
        <v>104</v>
      </c>
      <c r="D30" s="10">
        <v>201</v>
      </c>
      <c r="E30" s="3"/>
      <c r="F30" s="7">
        <v>52</v>
      </c>
      <c r="G30" s="10">
        <v>179</v>
      </c>
      <c r="H30" s="10">
        <v>180</v>
      </c>
      <c r="I30" s="10">
        <v>359</v>
      </c>
      <c r="J30" s="3"/>
      <c r="K30" s="7">
        <v>82</v>
      </c>
      <c r="L30" s="10">
        <v>134</v>
      </c>
      <c r="M30" s="10">
        <v>233</v>
      </c>
      <c r="N30" s="10">
        <v>367</v>
      </c>
      <c r="O30" s="3"/>
      <c r="P30" s="7">
        <v>112</v>
      </c>
      <c r="Q30" s="14">
        <v>0</v>
      </c>
      <c r="R30" s="14">
        <v>0</v>
      </c>
      <c r="S30" s="15">
        <v>0</v>
      </c>
      <c r="T30">
        <v>0</v>
      </c>
      <c r="U30" s="4" t="s">
        <v>10</v>
      </c>
      <c r="V30" s="19">
        <f t="shared" si="1"/>
        <v>57.737949095670679</v>
      </c>
      <c r="W30" s="19">
        <f t="shared" si="2"/>
        <v>64.457142857142856</v>
      </c>
      <c r="X30" s="19">
        <f t="shared" si="3"/>
        <v>61.325756131049999</v>
      </c>
      <c r="Z30" s="9" t="s">
        <v>24</v>
      </c>
      <c r="AA30" s="11">
        <f>SUM(AA26:AA29)</f>
        <v>1275</v>
      </c>
      <c r="AB30" s="11">
        <f>SUM(AB26:AB29)</f>
        <v>1399</v>
      </c>
      <c r="AC30" s="11">
        <f>SUM(AC26:AC29)</f>
        <v>2674</v>
      </c>
    </row>
    <row r="31" spans="1:29" ht="15" customHeight="1" x14ac:dyDescent="0.15">
      <c r="A31" s="7">
        <v>23</v>
      </c>
      <c r="B31" s="10">
        <v>111</v>
      </c>
      <c r="C31" s="10">
        <v>117</v>
      </c>
      <c r="D31" s="10">
        <v>228</v>
      </c>
      <c r="E31" s="3"/>
      <c r="F31" s="7">
        <v>53</v>
      </c>
      <c r="G31" s="10">
        <v>186</v>
      </c>
      <c r="H31" s="10">
        <v>190</v>
      </c>
      <c r="I31" s="10">
        <v>376</v>
      </c>
      <c r="J31" s="3"/>
      <c r="K31" s="7">
        <v>83</v>
      </c>
      <c r="L31" s="10">
        <v>136</v>
      </c>
      <c r="M31" s="10">
        <v>260</v>
      </c>
      <c r="N31" s="10">
        <v>396</v>
      </c>
      <c r="O31" s="3"/>
      <c r="P31" s="7">
        <v>113</v>
      </c>
      <c r="Q31" s="14">
        <v>0</v>
      </c>
      <c r="R31" s="14">
        <v>0</v>
      </c>
      <c r="S31" s="15">
        <v>0</v>
      </c>
      <c r="T31">
        <v>0</v>
      </c>
      <c r="U31" s="4" t="s">
        <v>11</v>
      </c>
      <c r="V31" s="19">
        <f t="shared" si="1"/>
        <v>40.698911531221867</v>
      </c>
      <c r="W31" s="19">
        <f t="shared" si="2"/>
        <v>50.557142857142857</v>
      </c>
      <c r="X31" s="19">
        <f t="shared" si="3"/>
        <v>45.962851367329037</v>
      </c>
      <c r="Z31" s="6"/>
    </row>
    <row r="32" spans="1:29" ht="15" customHeight="1" x14ac:dyDescent="0.15">
      <c r="A32" s="7">
        <v>24</v>
      </c>
      <c r="B32" s="10">
        <v>117</v>
      </c>
      <c r="C32" s="10">
        <v>96</v>
      </c>
      <c r="D32" s="10">
        <v>213</v>
      </c>
      <c r="E32" s="3"/>
      <c r="F32" s="7">
        <v>54</v>
      </c>
      <c r="G32" s="10">
        <v>200</v>
      </c>
      <c r="H32" s="10">
        <v>166</v>
      </c>
      <c r="I32" s="10">
        <v>366</v>
      </c>
      <c r="J32" s="3"/>
      <c r="K32" s="7">
        <v>84</v>
      </c>
      <c r="L32" s="10">
        <v>103</v>
      </c>
      <c r="M32" s="10">
        <v>197</v>
      </c>
      <c r="N32" s="10">
        <v>300</v>
      </c>
      <c r="O32" s="3"/>
      <c r="P32" s="7">
        <v>114</v>
      </c>
      <c r="Q32" s="14">
        <v>0</v>
      </c>
      <c r="R32" s="14">
        <v>0</v>
      </c>
      <c r="S32" s="15">
        <v>0</v>
      </c>
      <c r="T32">
        <v>0</v>
      </c>
      <c r="U32" s="9" t="s">
        <v>12</v>
      </c>
      <c r="V32" s="20">
        <f t="shared" si="1"/>
        <v>33.128733938947541</v>
      </c>
      <c r="W32" s="20">
        <f t="shared" si="2"/>
        <v>43.95</v>
      </c>
      <c r="X32" s="20">
        <f t="shared" si="3"/>
        <v>38.906899576642893</v>
      </c>
      <c r="Z32" s="6"/>
      <c r="AA32" s="29"/>
      <c r="AB32" s="28"/>
      <c r="AC32" s="28"/>
    </row>
    <row r="33" spans="1:29" ht="15" customHeight="1" x14ac:dyDescent="0.15">
      <c r="A33" s="7"/>
      <c r="B33" s="11">
        <v>539</v>
      </c>
      <c r="C33" s="11">
        <v>547</v>
      </c>
      <c r="D33" s="11">
        <v>1086</v>
      </c>
      <c r="E33" s="3"/>
      <c r="F33" s="7"/>
      <c r="G33" s="11">
        <v>886</v>
      </c>
      <c r="H33" s="11">
        <v>865</v>
      </c>
      <c r="I33" s="11">
        <v>1751</v>
      </c>
      <c r="J33" s="3"/>
      <c r="K33" s="7"/>
      <c r="L33" s="11">
        <v>704</v>
      </c>
      <c r="M33" s="11">
        <v>1169</v>
      </c>
      <c r="N33" s="11">
        <v>1873</v>
      </c>
      <c r="O33" s="3"/>
      <c r="P33" s="7"/>
      <c r="Q33" s="16">
        <v>0</v>
      </c>
      <c r="R33" s="16">
        <v>0</v>
      </c>
      <c r="S33" s="16">
        <v>0</v>
      </c>
      <c r="T33">
        <v>0</v>
      </c>
      <c r="U33" s="4" t="s">
        <v>13</v>
      </c>
      <c r="V33" s="19">
        <f t="shared" si="1"/>
        <v>26.360585972665522</v>
      </c>
      <c r="W33" s="19">
        <f t="shared" si="2"/>
        <v>36.028571428571425</v>
      </c>
      <c r="X33" s="19">
        <f t="shared" si="3"/>
        <v>31.522941378389717</v>
      </c>
      <c r="Z33" s="6" t="s">
        <v>3</v>
      </c>
    </row>
    <row r="34" spans="1:29" ht="15" customHeight="1" x14ac:dyDescent="0.15">
      <c r="A34" s="7">
        <v>25</v>
      </c>
      <c r="B34" s="10">
        <v>96</v>
      </c>
      <c r="C34" s="10">
        <v>105</v>
      </c>
      <c r="D34" s="10">
        <v>201</v>
      </c>
      <c r="E34" s="3"/>
      <c r="F34" s="7">
        <v>55</v>
      </c>
      <c r="G34" s="10">
        <v>224</v>
      </c>
      <c r="H34" s="10">
        <v>185</v>
      </c>
      <c r="I34" s="10">
        <v>409</v>
      </c>
      <c r="J34" s="3"/>
      <c r="K34" s="7">
        <v>85</v>
      </c>
      <c r="L34" s="31">
        <v>89</v>
      </c>
      <c r="M34" s="10">
        <v>184</v>
      </c>
      <c r="N34" s="10">
        <v>273</v>
      </c>
      <c r="O34" s="3"/>
      <c r="P34" s="7">
        <v>115</v>
      </c>
      <c r="Q34" s="14">
        <v>0</v>
      </c>
      <c r="R34" s="14">
        <v>0</v>
      </c>
      <c r="S34" s="14">
        <v>0</v>
      </c>
      <c r="T34">
        <v>0</v>
      </c>
      <c r="U34" s="4" t="s">
        <v>14</v>
      </c>
      <c r="V34" s="19">
        <f t="shared" si="1"/>
        <v>18.397577543170474</v>
      </c>
      <c r="W34" s="19">
        <f t="shared" si="2"/>
        <v>26.85</v>
      </c>
      <c r="X34" s="19">
        <f t="shared" si="3"/>
        <v>22.910866165757657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87</v>
      </c>
      <c r="C35" s="10">
        <v>92</v>
      </c>
      <c r="D35" s="10">
        <v>179</v>
      </c>
      <c r="E35" s="3"/>
      <c r="F35" s="7">
        <v>56</v>
      </c>
      <c r="G35" s="10">
        <v>216</v>
      </c>
      <c r="H35" s="10">
        <v>209</v>
      </c>
      <c r="I35" s="10">
        <v>425</v>
      </c>
      <c r="J35" s="3"/>
      <c r="K35" s="7">
        <v>86</v>
      </c>
      <c r="L35" s="10">
        <v>78</v>
      </c>
      <c r="M35" s="10">
        <v>164</v>
      </c>
      <c r="N35" s="10">
        <v>242</v>
      </c>
      <c r="O35" s="3"/>
      <c r="P35" s="7">
        <v>116</v>
      </c>
      <c r="Q35" s="14">
        <v>0</v>
      </c>
      <c r="R35" s="14">
        <v>0</v>
      </c>
      <c r="S35" s="14">
        <v>0</v>
      </c>
      <c r="T35">
        <v>0</v>
      </c>
      <c r="U35" s="4" t="s">
        <v>15</v>
      </c>
      <c r="V35" s="19">
        <f t="shared" si="1"/>
        <v>9.8698747851706354</v>
      </c>
      <c r="W35" s="19">
        <f t="shared" si="2"/>
        <v>16.907142857142858</v>
      </c>
      <c r="X35" s="19">
        <f t="shared" si="3"/>
        <v>13.62752202601167</v>
      </c>
      <c r="Z35" s="4" t="s">
        <v>25</v>
      </c>
      <c r="AA35" s="10">
        <f t="shared" ref="AA35:AB38" si="4">SUM(AA5,AA12,AA19,AA26)</f>
        <v>1282</v>
      </c>
      <c r="AB35" s="10">
        <f t="shared" si="4"/>
        <v>1226</v>
      </c>
      <c r="AC35" s="10">
        <f>SUM(AA35:AB35)</f>
        <v>2508</v>
      </c>
    </row>
    <row r="36" spans="1:29" ht="15" customHeight="1" x14ac:dyDescent="0.15">
      <c r="A36" s="7">
        <v>27</v>
      </c>
      <c r="B36" s="10">
        <v>105</v>
      </c>
      <c r="C36" s="10">
        <v>81</v>
      </c>
      <c r="D36" s="10">
        <v>186</v>
      </c>
      <c r="E36" s="3"/>
      <c r="F36" s="7">
        <v>57</v>
      </c>
      <c r="G36" s="10">
        <v>242</v>
      </c>
      <c r="H36" s="10">
        <v>187</v>
      </c>
      <c r="I36" s="10">
        <v>429</v>
      </c>
      <c r="J36" s="3"/>
      <c r="K36" s="7">
        <v>87</v>
      </c>
      <c r="L36" s="10">
        <v>72</v>
      </c>
      <c r="M36" s="10">
        <v>163</v>
      </c>
      <c r="N36" s="10">
        <v>235</v>
      </c>
      <c r="O36" s="3"/>
      <c r="P36" s="7">
        <v>117</v>
      </c>
      <c r="Q36" s="14">
        <v>0</v>
      </c>
      <c r="R36" s="14">
        <v>0</v>
      </c>
      <c r="S36" s="14">
        <v>0</v>
      </c>
      <c r="T36">
        <v>0</v>
      </c>
      <c r="U36" s="4" t="s">
        <v>16</v>
      </c>
      <c r="V36" s="19">
        <f t="shared" si="1"/>
        <v>4.1083558392667152</v>
      </c>
      <c r="W36" s="19">
        <f t="shared" si="2"/>
        <v>8.5571428571428569</v>
      </c>
      <c r="X36" s="19">
        <f t="shared" si="3"/>
        <v>6.4838475914413216</v>
      </c>
      <c r="Z36" s="26" t="s">
        <v>26</v>
      </c>
      <c r="AA36" s="10">
        <f t="shared" si="4"/>
        <v>6889</v>
      </c>
      <c r="AB36" s="10">
        <f t="shared" si="4"/>
        <v>6621</v>
      </c>
      <c r="AC36" s="13">
        <f>SUM(AA36:AB36)</f>
        <v>13510</v>
      </c>
    </row>
    <row r="37" spans="1:29" ht="15" customHeight="1" x14ac:dyDescent="0.15">
      <c r="A37" s="7">
        <v>28</v>
      </c>
      <c r="B37" s="10">
        <v>102</v>
      </c>
      <c r="C37" s="10">
        <v>107</v>
      </c>
      <c r="D37" s="10">
        <v>209</v>
      </c>
      <c r="E37" s="3"/>
      <c r="F37" s="7">
        <v>58</v>
      </c>
      <c r="G37" s="10">
        <v>242</v>
      </c>
      <c r="H37" s="10">
        <v>219</v>
      </c>
      <c r="I37" s="10">
        <v>461</v>
      </c>
      <c r="J37" s="3"/>
      <c r="K37" s="7">
        <v>88</v>
      </c>
      <c r="L37" s="10">
        <v>67</v>
      </c>
      <c r="M37" s="10">
        <v>106</v>
      </c>
      <c r="N37" s="10">
        <v>173</v>
      </c>
      <c r="O37" s="3"/>
      <c r="P37" s="7">
        <v>118</v>
      </c>
      <c r="Q37" s="14">
        <v>0</v>
      </c>
      <c r="R37" s="14">
        <v>0</v>
      </c>
      <c r="S37" s="14">
        <v>0</v>
      </c>
      <c r="T37">
        <v>0</v>
      </c>
      <c r="U37" s="4" t="s">
        <v>17</v>
      </c>
      <c r="V37" s="19">
        <f t="shared" si="1"/>
        <v>1.2521482936410508</v>
      </c>
      <c r="W37" s="19">
        <f t="shared" si="2"/>
        <v>3.3428571428571425</v>
      </c>
      <c r="X37" s="19">
        <f t="shared" si="3"/>
        <v>2.3685113848735648</v>
      </c>
      <c r="Z37" s="4" t="s">
        <v>31</v>
      </c>
      <c r="AA37" s="10">
        <f t="shared" si="4"/>
        <v>1800</v>
      </c>
      <c r="AB37" s="10">
        <f t="shared" si="4"/>
        <v>2394</v>
      </c>
      <c r="AC37" s="13">
        <f>SUM(AA37:AB37)</f>
        <v>4194</v>
      </c>
    </row>
    <row r="38" spans="1:29" ht="15" customHeight="1" x14ac:dyDescent="0.15">
      <c r="A38" s="7">
        <v>29</v>
      </c>
      <c r="B38" s="10">
        <v>110</v>
      </c>
      <c r="C38" s="10">
        <v>94</v>
      </c>
      <c r="D38" s="10">
        <v>204</v>
      </c>
      <c r="E38" s="3"/>
      <c r="F38" s="7">
        <v>59</v>
      </c>
      <c r="G38" s="10">
        <v>272</v>
      </c>
      <c r="H38" s="10">
        <v>281</v>
      </c>
      <c r="I38" s="10">
        <v>553</v>
      </c>
      <c r="J38" s="3"/>
      <c r="K38" s="7">
        <v>89</v>
      </c>
      <c r="L38" s="10">
        <v>43</v>
      </c>
      <c r="M38" s="10">
        <v>113</v>
      </c>
      <c r="N38" s="10">
        <v>156</v>
      </c>
      <c r="O38" s="3"/>
      <c r="P38" s="7">
        <v>119</v>
      </c>
      <c r="Q38" s="14">
        <v>0</v>
      </c>
      <c r="R38" s="14">
        <v>0</v>
      </c>
      <c r="S38" s="14">
        <v>0</v>
      </c>
      <c r="T38">
        <v>0</v>
      </c>
      <c r="U38" s="4" t="s">
        <v>18</v>
      </c>
      <c r="V38" s="19">
        <f t="shared" si="1"/>
        <v>0.27007120058924622</v>
      </c>
      <c r="W38" s="19">
        <f t="shared" si="2"/>
        <v>0.87142857142857144</v>
      </c>
      <c r="X38" s="19">
        <f t="shared" si="3"/>
        <v>0.5911743392196499</v>
      </c>
      <c r="Z38" s="4" t="s">
        <v>7</v>
      </c>
      <c r="AA38" s="10">
        <f t="shared" si="4"/>
        <v>2248</v>
      </c>
      <c r="AB38" s="10">
        <f t="shared" si="4"/>
        <v>3759</v>
      </c>
      <c r="AC38" s="13">
        <f>SUM(AA38:AB38)</f>
        <v>6007</v>
      </c>
    </row>
    <row r="39" spans="1:29" ht="15" customHeight="1" x14ac:dyDescent="0.15">
      <c r="A39" s="7"/>
      <c r="B39" s="11">
        <v>500</v>
      </c>
      <c r="C39" s="11">
        <v>479</v>
      </c>
      <c r="D39" s="11">
        <v>979</v>
      </c>
      <c r="E39" s="3"/>
      <c r="F39" s="7"/>
      <c r="G39" s="11">
        <v>1196</v>
      </c>
      <c r="H39" s="11">
        <v>1081</v>
      </c>
      <c r="I39" s="11">
        <v>2277</v>
      </c>
      <c r="J39" s="3"/>
      <c r="K39" s="7"/>
      <c r="L39" s="11">
        <v>349</v>
      </c>
      <c r="M39" s="11">
        <v>730</v>
      </c>
      <c r="N39" s="11">
        <v>1079</v>
      </c>
      <c r="O39" s="3"/>
      <c r="P39" s="7"/>
      <c r="Q39" s="16">
        <v>0</v>
      </c>
      <c r="R39" s="16">
        <v>0</v>
      </c>
      <c r="S39" s="16">
        <v>0</v>
      </c>
      <c r="T39">
        <v>0</v>
      </c>
      <c r="U39" s="4" t="s">
        <v>19</v>
      </c>
      <c r="V39" s="19">
        <f t="shared" si="1"/>
        <v>1.6367951550863409E-2</v>
      </c>
      <c r="W39" s="19">
        <f t="shared" si="2"/>
        <v>0.1142857142857143</v>
      </c>
      <c r="X39" s="19">
        <f t="shared" si="3"/>
        <v>6.8652503909378687E-2</v>
      </c>
      <c r="Z39" s="9" t="s">
        <v>24</v>
      </c>
      <c r="AA39" s="11">
        <f>SUM(AA35:AA38)</f>
        <v>12219</v>
      </c>
      <c r="AB39" s="11">
        <f>SUM(AB35:AB38)</f>
        <v>14000</v>
      </c>
      <c r="AC39" s="11">
        <f>SUM(AC35:AC38)</f>
        <v>26219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 t="s">
        <v>3</v>
      </c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69</v>
      </c>
      <c r="C4" s="10">
        <v>79</v>
      </c>
      <c r="D4" s="10">
        <v>148</v>
      </c>
      <c r="E4" s="3"/>
      <c r="F4" s="7">
        <v>30</v>
      </c>
      <c r="G4" s="10">
        <v>113</v>
      </c>
      <c r="H4" s="10">
        <v>103</v>
      </c>
      <c r="I4" s="10">
        <v>216</v>
      </c>
      <c r="J4" s="3"/>
      <c r="K4" s="7">
        <v>60</v>
      </c>
      <c r="L4" s="10">
        <v>267</v>
      </c>
      <c r="M4" s="10">
        <v>223</v>
      </c>
      <c r="N4" s="10">
        <v>490</v>
      </c>
      <c r="O4" s="3"/>
      <c r="P4" s="7">
        <v>90</v>
      </c>
      <c r="Q4" s="10">
        <v>39</v>
      </c>
      <c r="R4" s="10">
        <v>91</v>
      </c>
      <c r="S4" s="10">
        <v>130</v>
      </c>
      <c r="T4">
        <v>134</v>
      </c>
      <c r="U4" s="4" t="s">
        <v>4</v>
      </c>
      <c r="V4" s="15">
        <f>SUM(B9,B15,B21)</f>
        <v>1290</v>
      </c>
      <c r="W4" s="15">
        <f>SUM(C9,C15,C21)</f>
        <v>1230</v>
      </c>
      <c r="X4" s="15">
        <f>SUM(V4:W4)</f>
        <v>2520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83</v>
      </c>
      <c r="C5" s="10">
        <v>76</v>
      </c>
      <c r="D5" s="10">
        <v>159</v>
      </c>
      <c r="E5" s="3"/>
      <c r="F5" s="7">
        <v>31</v>
      </c>
      <c r="G5" s="10">
        <v>111</v>
      </c>
      <c r="H5" s="10">
        <v>89</v>
      </c>
      <c r="I5" s="10">
        <v>200</v>
      </c>
      <c r="J5" s="3"/>
      <c r="K5" s="7">
        <v>61</v>
      </c>
      <c r="L5" s="10">
        <v>253</v>
      </c>
      <c r="M5" s="10">
        <v>243</v>
      </c>
      <c r="N5" s="10">
        <v>496</v>
      </c>
      <c r="O5" s="3"/>
      <c r="P5" s="7">
        <v>91</v>
      </c>
      <c r="Q5" s="10">
        <v>31</v>
      </c>
      <c r="R5" s="10">
        <v>73</v>
      </c>
      <c r="S5" s="10">
        <v>104</v>
      </c>
      <c r="T5">
        <v>106</v>
      </c>
      <c r="U5" s="4" t="s">
        <v>5</v>
      </c>
      <c r="V5" s="15">
        <f>SUM(B27,B33,B39,G9,G15,G21,G27,G33,G39,L9)</f>
        <v>6905</v>
      </c>
      <c r="W5" s="15">
        <f>SUM(C27,C33,C39,H9,H15,H21,H27,H33,H39,M9)</f>
        <v>6630</v>
      </c>
      <c r="X5" s="15">
        <f>SUM(V5:W5)</f>
        <v>13535</v>
      </c>
      <c r="Y5" s="2"/>
      <c r="Z5" s="4" t="s">
        <v>25</v>
      </c>
      <c r="AA5" s="10">
        <v>765</v>
      </c>
      <c r="AB5" s="10">
        <v>688</v>
      </c>
      <c r="AC5" s="10">
        <f>SUM(AA5:AB5)</f>
        <v>1453</v>
      </c>
    </row>
    <row r="6" spans="1:29" ht="15" customHeight="1" x14ac:dyDescent="0.15">
      <c r="A6" s="7">
        <v>2</v>
      </c>
      <c r="B6" s="10">
        <v>77</v>
      </c>
      <c r="C6" s="10">
        <v>77</v>
      </c>
      <c r="D6" s="10">
        <v>154</v>
      </c>
      <c r="E6" s="3"/>
      <c r="F6" s="7">
        <v>32</v>
      </c>
      <c r="G6" s="10">
        <v>115</v>
      </c>
      <c r="H6" s="10">
        <v>92</v>
      </c>
      <c r="I6" s="10">
        <v>207</v>
      </c>
      <c r="J6" s="3"/>
      <c r="K6" s="7">
        <v>62</v>
      </c>
      <c r="L6" s="10">
        <v>133</v>
      </c>
      <c r="M6" s="10">
        <v>128</v>
      </c>
      <c r="N6" s="10">
        <v>261</v>
      </c>
      <c r="O6" s="3"/>
      <c r="P6" s="7">
        <v>92</v>
      </c>
      <c r="Q6" s="10">
        <v>24</v>
      </c>
      <c r="R6" s="10">
        <v>77</v>
      </c>
      <c r="S6" s="10">
        <v>101</v>
      </c>
      <c r="T6">
        <v>95</v>
      </c>
      <c r="U6" s="8" t="s">
        <v>6</v>
      </c>
      <c r="V6" s="15">
        <f>SUM(L15,L21)</f>
        <v>1801</v>
      </c>
      <c r="W6" s="15">
        <f>SUM(M15,M21)</f>
        <v>2411</v>
      </c>
      <c r="X6" s="15">
        <f>SUM(V6:W6)</f>
        <v>4212</v>
      </c>
      <c r="Z6" s="26" t="s">
        <v>26</v>
      </c>
      <c r="AA6" s="10">
        <v>3993</v>
      </c>
      <c r="AB6" s="10">
        <v>3913</v>
      </c>
      <c r="AC6" s="10">
        <f>SUM(AA6:AB6)</f>
        <v>7906</v>
      </c>
    </row>
    <row r="7" spans="1:29" ht="15" customHeight="1" x14ac:dyDescent="0.15">
      <c r="A7" s="7">
        <v>3</v>
      </c>
      <c r="B7" s="10">
        <v>73</v>
      </c>
      <c r="C7" s="10">
        <v>55</v>
      </c>
      <c r="D7" s="10">
        <v>128</v>
      </c>
      <c r="E7" s="3"/>
      <c r="F7" s="7">
        <v>33</v>
      </c>
      <c r="G7" s="10">
        <v>112</v>
      </c>
      <c r="H7" s="10">
        <v>99</v>
      </c>
      <c r="I7" s="10">
        <v>211</v>
      </c>
      <c r="J7" s="3"/>
      <c r="K7" s="7">
        <v>63</v>
      </c>
      <c r="L7" s="10">
        <v>123</v>
      </c>
      <c r="M7" s="10">
        <v>142</v>
      </c>
      <c r="N7" s="10">
        <v>265</v>
      </c>
      <c r="O7" s="3"/>
      <c r="P7" s="7">
        <v>93</v>
      </c>
      <c r="Q7" s="10">
        <v>14</v>
      </c>
      <c r="R7" s="10">
        <v>65</v>
      </c>
      <c r="S7" s="10">
        <v>79</v>
      </c>
      <c r="T7">
        <v>78</v>
      </c>
      <c r="U7" s="4" t="s">
        <v>7</v>
      </c>
      <c r="V7" s="15">
        <f>SUM(L27,L33,L39,Q9,Q15,Q21,Q27,Q33,Q39)</f>
        <v>2257</v>
      </c>
      <c r="W7" s="15">
        <f>SUM(M27,M33,M39,R9,R15,R21,R27,R33,R39)</f>
        <v>3750</v>
      </c>
      <c r="X7" s="15">
        <f>SUM(V7:W7)</f>
        <v>6007</v>
      </c>
      <c r="Z7" s="4" t="s">
        <v>32</v>
      </c>
      <c r="AA7" s="10">
        <v>1120</v>
      </c>
      <c r="AB7" s="10">
        <v>1523</v>
      </c>
      <c r="AC7" s="10">
        <f>SUM(AA7:AB7)</f>
        <v>2643</v>
      </c>
    </row>
    <row r="8" spans="1:29" ht="15" customHeight="1" x14ac:dyDescent="0.15">
      <c r="A8" s="7">
        <v>4</v>
      </c>
      <c r="B8" s="10">
        <v>82</v>
      </c>
      <c r="C8" s="10">
        <v>71</v>
      </c>
      <c r="D8" s="10">
        <v>153</v>
      </c>
      <c r="E8" s="3"/>
      <c r="F8" s="7">
        <v>34</v>
      </c>
      <c r="G8" s="10">
        <v>110</v>
      </c>
      <c r="H8" s="10">
        <v>112</v>
      </c>
      <c r="I8" s="10">
        <v>222</v>
      </c>
      <c r="J8" s="3"/>
      <c r="K8" s="7">
        <v>64</v>
      </c>
      <c r="L8" s="10">
        <v>145</v>
      </c>
      <c r="M8" s="10">
        <v>189</v>
      </c>
      <c r="N8" s="10">
        <v>334</v>
      </c>
      <c r="O8" s="3"/>
      <c r="P8" s="7">
        <v>94</v>
      </c>
      <c r="Q8" s="10">
        <v>13</v>
      </c>
      <c r="R8" s="10">
        <v>44</v>
      </c>
      <c r="S8" s="10">
        <v>57</v>
      </c>
      <c r="T8">
        <v>67</v>
      </c>
      <c r="U8" s="17" t="s">
        <v>3</v>
      </c>
      <c r="V8" s="12">
        <f>SUM(V4:V7)</f>
        <v>12253</v>
      </c>
      <c r="W8" s="12">
        <f>SUM(W4:W7)</f>
        <v>14021</v>
      </c>
      <c r="X8" s="12">
        <f>SUM(X4:X7)</f>
        <v>26274</v>
      </c>
      <c r="Z8" s="4" t="s">
        <v>7</v>
      </c>
      <c r="AA8" s="10">
        <v>1332</v>
      </c>
      <c r="AB8" s="10">
        <v>2280</v>
      </c>
      <c r="AC8" s="10">
        <f>SUM(AA8:AB8)</f>
        <v>3612</v>
      </c>
    </row>
    <row r="9" spans="1:29" ht="15" customHeight="1" x14ac:dyDescent="0.15">
      <c r="A9" s="7"/>
      <c r="B9" s="11">
        <v>384</v>
      </c>
      <c r="C9" s="11">
        <v>358</v>
      </c>
      <c r="D9" s="11">
        <v>742</v>
      </c>
      <c r="E9" s="3"/>
      <c r="F9" s="7"/>
      <c r="G9" s="11">
        <v>561</v>
      </c>
      <c r="H9" s="11">
        <v>495</v>
      </c>
      <c r="I9" s="11">
        <v>1056</v>
      </c>
      <c r="J9" s="3"/>
      <c r="K9" s="7"/>
      <c r="L9" s="12">
        <v>921</v>
      </c>
      <c r="M9" s="12">
        <v>925</v>
      </c>
      <c r="N9" s="12">
        <v>1846</v>
      </c>
      <c r="O9" s="3"/>
      <c r="P9" s="7"/>
      <c r="Q9" s="11">
        <v>121</v>
      </c>
      <c r="R9" s="11">
        <v>350</v>
      </c>
      <c r="S9" s="11">
        <v>471</v>
      </c>
      <c r="T9">
        <v>480</v>
      </c>
      <c r="U9" s="4" t="s">
        <v>8</v>
      </c>
      <c r="V9" s="15">
        <f>SUM(G21,G27,G33,G39,L9)</f>
        <v>4174</v>
      </c>
      <c r="W9" s="15">
        <f>SUM(H21,H27,H33,H39,M9)</f>
        <v>4106</v>
      </c>
      <c r="X9" s="18">
        <f t="shared" ref="X9:X20" si="0">SUM(V9:W9)</f>
        <v>8280</v>
      </c>
      <c r="Z9" s="9" t="s">
        <v>24</v>
      </c>
      <c r="AA9" s="11">
        <f>SUM(AA5:AA8)</f>
        <v>7210</v>
      </c>
      <c r="AB9" s="11">
        <f>SUM(AB5:AB8)</f>
        <v>8404</v>
      </c>
      <c r="AC9" s="11">
        <f>SUM(AC5:AC8)</f>
        <v>15614</v>
      </c>
    </row>
    <row r="10" spans="1:29" ht="15" customHeight="1" x14ac:dyDescent="0.15">
      <c r="A10" s="7">
        <v>5</v>
      </c>
      <c r="B10" s="10">
        <v>73</v>
      </c>
      <c r="C10" s="10">
        <v>82</v>
      </c>
      <c r="D10" s="10">
        <v>155</v>
      </c>
      <c r="E10" s="3"/>
      <c r="F10" s="7">
        <v>35</v>
      </c>
      <c r="G10" s="10">
        <v>106</v>
      </c>
      <c r="H10" s="10">
        <v>92</v>
      </c>
      <c r="I10" s="10">
        <v>198</v>
      </c>
      <c r="J10" s="3"/>
      <c r="K10" s="7">
        <v>65</v>
      </c>
      <c r="L10" s="10">
        <v>161</v>
      </c>
      <c r="M10" s="10">
        <v>207</v>
      </c>
      <c r="N10" s="10">
        <v>368</v>
      </c>
      <c r="O10" s="3"/>
      <c r="P10" s="7">
        <v>95</v>
      </c>
      <c r="Q10" s="10">
        <v>12</v>
      </c>
      <c r="R10" s="10">
        <v>41</v>
      </c>
      <c r="S10" s="10">
        <v>53</v>
      </c>
      <c r="T10">
        <v>51</v>
      </c>
      <c r="U10" s="4" t="s">
        <v>9</v>
      </c>
      <c r="V10" s="15">
        <f>SUM(G21,G27,G33,G39,L9,L15,L21,L27,L33,L39,Q9,Q15,Q21,Q27,Q33,Q39)</f>
        <v>8232</v>
      </c>
      <c r="W10" s="15">
        <f>SUM(H21,H27,H33,H39,M9,M15,M21,M27,M33,M39,R9,R15,R21,R27,R33,R39)</f>
        <v>10267</v>
      </c>
      <c r="X10" s="18">
        <f t="shared" si="0"/>
        <v>18499</v>
      </c>
      <c r="Z10" s="6" t="s">
        <v>28</v>
      </c>
    </row>
    <row r="11" spans="1:29" ht="15" customHeight="1" x14ac:dyDescent="0.15">
      <c r="A11" s="7">
        <v>6</v>
      </c>
      <c r="B11" s="10">
        <v>73</v>
      </c>
      <c r="C11" s="10">
        <v>83</v>
      </c>
      <c r="D11" s="10">
        <v>156</v>
      </c>
      <c r="E11" s="3"/>
      <c r="F11" s="7">
        <v>36</v>
      </c>
      <c r="G11" s="10">
        <v>107</v>
      </c>
      <c r="H11" s="10">
        <v>101</v>
      </c>
      <c r="I11" s="10">
        <v>208</v>
      </c>
      <c r="J11" s="3"/>
      <c r="K11" s="7">
        <v>66</v>
      </c>
      <c r="L11" s="10">
        <v>172</v>
      </c>
      <c r="M11" s="10">
        <v>235</v>
      </c>
      <c r="N11" s="10">
        <v>407</v>
      </c>
      <c r="O11" s="3"/>
      <c r="P11" s="7">
        <v>96</v>
      </c>
      <c r="Q11" s="10">
        <v>6</v>
      </c>
      <c r="R11" s="10">
        <v>28</v>
      </c>
      <c r="S11" s="10">
        <v>34</v>
      </c>
      <c r="T11">
        <v>32</v>
      </c>
      <c r="U11" s="4" t="s">
        <v>10</v>
      </c>
      <c r="V11" s="15">
        <f>SUM(,G33,G39,L9,L15,L21,L27,L33,L39,Q9,Q15,Q21,Q27,Q33,Q39)</f>
        <v>7078</v>
      </c>
      <c r="W11" s="15">
        <f>SUM(,H33,H39,M9,M15,M21,M27,M33,M39,R9,R15,R21,R27,R33,R39)</f>
        <v>9028</v>
      </c>
      <c r="X11" s="18">
        <f t="shared" si="0"/>
        <v>16106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79</v>
      </c>
      <c r="C12" s="10">
        <v>83</v>
      </c>
      <c r="D12" s="10">
        <v>162</v>
      </c>
      <c r="E12" s="3"/>
      <c r="F12" s="7">
        <v>37</v>
      </c>
      <c r="G12" s="10">
        <v>102</v>
      </c>
      <c r="H12" s="10">
        <v>85</v>
      </c>
      <c r="I12" s="10">
        <v>187</v>
      </c>
      <c r="J12" s="3"/>
      <c r="K12" s="7">
        <v>67</v>
      </c>
      <c r="L12" s="10">
        <v>165</v>
      </c>
      <c r="M12" s="10">
        <v>224</v>
      </c>
      <c r="N12" s="10">
        <v>389</v>
      </c>
      <c r="O12" s="3"/>
      <c r="P12" s="7">
        <v>97</v>
      </c>
      <c r="Q12" s="10">
        <v>6</v>
      </c>
      <c r="R12" s="10">
        <v>16</v>
      </c>
      <c r="S12" s="10">
        <v>22</v>
      </c>
      <c r="T12">
        <v>20</v>
      </c>
      <c r="U12" s="4" t="s">
        <v>11</v>
      </c>
      <c r="V12" s="15">
        <f>SUM(L9,L15,L21,L27,L33,L39,Q9,Q15,Q21,Q27,Q33,Q39)</f>
        <v>4979</v>
      </c>
      <c r="W12" s="15">
        <f>SUM(M9,M15,M21,M27,M33,M39,R9,R15,R21,R27,R33,R39)</f>
        <v>7086</v>
      </c>
      <c r="X12" s="18">
        <f t="shared" si="0"/>
        <v>12065</v>
      </c>
      <c r="Z12" s="4" t="s">
        <v>25</v>
      </c>
      <c r="AA12" s="10">
        <v>151</v>
      </c>
      <c r="AB12" s="10">
        <v>187</v>
      </c>
      <c r="AC12" s="10">
        <f>SUM(AA12:AB12)</f>
        <v>338</v>
      </c>
    </row>
    <row r="13" spans="1:29" ht="15" customHeight="1" x14ac:dyDescent="0.15">
      <c r="A13" s="7">
        <v>8</v>
      </c>
      <c r="B13" s="10">
        <v>88</v>
      </c>
      <c r="C13" s="10">
        <v>88</v>
      </c>
      <c r="D13" s="10">
        <v>176</v>
      </c>
      <c r="E13" s="3"/>
      <c r="F13" s="7">
        <v>38</v>
      </c>
      <c r="G13" s="10">
        <v>100</v>
      </c>
      <c r="H13" s="10">
        <v>89</v>
      </c>
      <c r="I13" s="10">
        <v>189</v>
      </c>
      <c r="J13" s="3"/>
      <c r="K13" s="7">
        <v>68</v>
      </c>
      <c r="L13" s="10">
        <v>165</v>
      </c>
      <c r="M13" s="10">
        <v>226</v>
      </c>
      <c r="N13" s="10">
        <v>391</v>
      </c>
      <c r="O13" s="3"/>
      <c r="P13" s="7">
        <v>98</v>
      </c>
      <c r="Q13" s="10">
        <v>2</v>
      </c>
      <c r="R13" s="10">
        <v>14</v>
      </c>
      <c r="S13" s="10">
        <v>16</v>
      </c>
      <c r="T13">
        <v>18</v>
      </c>
      <c r="U13" s="9" t="s">
        <v>12</v>
      </c>
      <c r="V13" s="12">
        <f>SUM(L15,L21,L27,L33,L39,Q9,Q15,Q21,Q27,Q33,Q39)</f>
        <v>4058</v>
      </c>
      <c r="W13" s="12">
        <f>SUM(M15,M21,M27,M33,M39,R9,R15,R21,R27,R33,R39)</f>
        <v>6161</v>
      </c>
      <c r="X13" s="12">
        <f t="shared" si="0"/>
        <v>10219</v>
      </c>
      <c r="Z13" s="26" t="s">
        <v>26</v>
      </c>
      <c r="AA13" s="10">
        <v>905</v>
      </c>
      <c r="AB13" s="10">
        <v>893</v>
      </c>
      <c r="AC13" s="10">
        <f>SUM(AA13:AB13)</f>
        <v>1798</v>
      </c>
    </row>
    <row r="14" spans="1:29" ht="15" customHeight="1" x14ac:dyDescent="0.15">
      <c r="A14" s="7">
        <v>9</v>
      </c>
      <c r="B14" s="10">
        <v>84</v>
      </c>
      <c r="C14" s="10">
        <v>94</v>
      </c>
      <c r="D14" s="10">
        <v>178</v>
      </c>
      <c r="E14" s="3"/>
      <c r="F14" s="7">
        <v>39</v>
      </c>
      <c r="G14" s="10">
        <v>98</v>
      </c>
      <c r="H14" s="10">
        <v>114</v>
      </c>
      <c r="I14" s="10">
        <v>212</v>
      </c>
      <c r="J14" s="3"/>
      <c r="K14" s="7">
        <v>69</v>
      </c>
      <c r="L14" s="10">
        <v>166</v>
      </c>
      <c r="M14" s="10">
        <v>223</v>
      </c>
      <c r="N14" s="10">
        <v>389</v>
      </c>
      <c r="O14" s="3"/>
      <c r="P14" s="7">
        <v>99</v>
      </c>
      <c r="Q14" s="10">
        <v>5</v>
      </c>
      <c r="R14" s="10">
        <v>8</v>
      </c>
      <c r="S14" s="10">
        <v>13</v>
      </c>
      <c r="T14">
        <v>14</v>
      </c>
      <c r="U14" s="4" t="s">
        <v>13</v>
      </c>
      <c r="V14" s="15">
        <f>SUM(L21,L27,L33,L39,Q9,Q15,Q21,Q27,Q33,Q39)</f>
        <v>3229</v>
      </c>
      <c r="W14" s="15">
        <f>SUM(M21,M27,M33,M39,R9,R15,R21,R27,R33,R39)</f>
        <v>5046</v>
      </c>
      <c r="X14" s="18">
        <f t="shared" si="0"/>
        <v>8275</v>
      </c>
      <c r="Z14" s="4" t="s">
        <v>31</v>
      </c>
      <c r="AA14" s="10">
        <v>226</v>
      </c>
      <c r="AB14" s="10">
        <v>291</v>
      </c>
      <c r="AC14" s="10">
        <f>SUM(AA14:AB14)</f>
        <v>517</v>
      </c>
    </row>
    <row r="15" spans="1:29" ht="15" customHeight="1" x14ac:dyDescent="0.15">
      <c r="A15" s="7"/>
      <c r="B15" s="11">
        <v>397</v>
      </c>
      <c r="C15" s="11">
        <v>430</v>
      </c>
      <c r="D15" s="11">
        <v>827</v>
      </c>
      <c r="E15" s="3"/>
      <c r="F15" s="7"/>
      <c r="G15" s="11">
        <v>513</v>
      </c>
      <c r="H15" s="11">
        <v>481</v>
      </c>
      <c r="I15" s="11">
        <v>994</v>
      </c>
      <c r="J15" s="3"/>
      <c r="K15" s="7"/>
      <c r="L15" s="11">
        <v>829</v>
      </c>
      <c r="M15" s="11">
        <v>1115</v>
      </c>
      <c r="N15" s="11">
        <v>1944</v>
      </c>
      <c r="O15" s="3"/>
      <c r="P15" s="7"/>
      <c r="Q15" s="11">
        <v>31</v>
      </c>
      <c r="R15" s="11">
        <v>107</v>
      </c>
      <c r="S15" s="11">
        <v>138</v>
      </c>
      <c r="T15">
        <v>135</v>
      </c>
      <c r="U15" s="4" t="s">
        <v>14</v>
      </c>
      <c r="V15" s="15">
        <f>SUM(L27,L33,L39,Q9,Q15,Q21,Q27,Q33,Q39)</f>
        <v>2257</v>
      </c>
      <c r="W15" s="15">
        <f>SUM(M27,M33,M39,R9,R15,R21,R27,R33,R39)</f>
        <v>3750</v>
      </c>
      <c r="X15" s="18">
        <f t="shared" si="0"/>
        <v>6007</v>
      </c>
      <c r="Z15" s="4" t="s">
        <v>7</v>
      </c>
      <c r="AA15" s="10">
        <v>275</v>
      </c>
      <c r="AB15" s="10">
        <v>434</v>
      </c>
      <c r="AC15" s="10">
        <f>SUM(AA15:AB15)</f>
        <v>709</v>
      </c>
    </row>
    <row r="16" spans="1:29" ht="15" customHeight="1" x14ac:dyDescent="0.15">
      <c r="A16" s="7">
        <v>10</v>
      </c>
      <c r="B16" s="10">
        <v>82</v>
      </c>
      <c r="C16" s="10">
        <v>78</v>
      </c>
      <c r="D16" s="10">
        <v>160</v>
      </c>
      <c r="E16" s="3"/>
      <c r="F16" s="7">
        <v>40</v>
      </c>
      <c r="G16" s="10">
        <v>87</v>
      </c>
      <c r="H16" s="10">
        <v>108</v>
      </c>
      <c r="I16" s="10">
        <v>195</v>
      </c>
      <c r="J16" s="3"/>
      <c r="K16" s="7">
        <v>70</v>
      </c>
      <c r="L16" s="10">
        <v>171</v>
      </c>
      <c r="M16" s="10">
        <v>223</v>
      </c>
      <c r="N16" s="10">
        <v>394</v>
      </c>
      <c r="O16" s="3"/>
      <c r="P16" s="7">
        <v>100</v>
      </c>
      <c r="Q16" s="10">
        <v>1</v>
      </c>
      <c r="R16" s="10">
        <v>9</v>
      </c>
      <c r="S16" s="10">
        <v>10</v>
      </c>
      <c r="T16">
        <v>7</v>
      </c>
      <c r="U16" s="4" t="s">
        <v>15</v>
      </c>
      <c r="V16" s="15">
        <f>SUM(L33,L39,Q9,Q15,Q21,Q27,Q33,Q39)</f>
        <v>1215</v>
      </c>
      <c r="W16" s="15">
        <f>SUM(M33,M39,R9,R15,R21,R27,R33,R39)</f>
        <v>2367</v>
      </c>
      <c r="X16" s="18">
        <f t="shared" si="0"/>
        <v>3582</v>
      </c>
      <c r="Z16" s="9" t="s">
        <v>24</v>
      </c>
      <c r="AA16" s="11">
        <f>SUM(AA12:AA15)</f>
        <v>1557</v>
      </c>
      <c r="AB16" s="11">
        <f>SUM(AB12:AB15)</f>
        <v>1805</v>
      </c>
      <c r="AC16" s="11">
        <f>SUM(AC12:AC15)</f>
        <v>3362</v>
      </c>
    </row>
    <row r="17" spans="1:29" ht="15" customHeight="1" x14ac:dyDescent="0.15">
      <c r="A17" s="7">
        <v>11</v>
      </c>
      <c r="B17" s="10">
        <v>109</v>
      </c>
      <c r="C17" s="10">
        <v>86</v>
      </c>
      <c r="D17" s="10">
        <v>195</v>
      </c>
      <c r="E17" s="3"/>
      <c r="F17" s="7">
        <v>41</v>
      </c>
      <c r="G17" s="10">
        <v>102</v>
      </c>
      <c r="H17" s="10">
        <v>128</v>
      </c>
      <c r="I17" s="10">
        <v>230</v>
      </c>
      <c r="J17" s="3"/>
      <c r="K17" s="7">
        <v>71</v>
      </c>
      <c r="L17" s="10">
        <v>225</v>
      </c>
      <c r="M17" s="10">
        <v>262</v>
      </c>
      <c r="N17" s="10">
        <v>487</v>
      </c>
      <c r="O17" s="3"/>
      <c r="P17" s="7">
        <v>101</v>
      </c>
      <c r="Q17" s="10">
        <v>1</v>
      </c>
      <c r="R17" s="10">
        <v>4</v>
      </c>
      <c r="S17" s="10">
        <v>5</v>
      </c>
      <c r="T17">
        <v>6</v>
      </c>
      <c r="U17" s="4" t="s">
        <v>16</v>
      </c>
      <c r="V17" s="15">
        <f>SUM(L39,Q9,Q15,Q21,Q27,Q33,Q39)</f>
        <v>502</v>
      </c>
      <c r="W17" s="15">
        <f>SUM(M39,R9,R15,R21,R27,R33,R39)</f>
        <v>1197</v>
      </c>
      <c r="X17" s="18">
        <f t="shared" si="0"/>
        <v>1699</v>
      </c>
      <c r="Z17" s="6" t="s">
        <v>29</v>
      </c>
    </row>
    <row r="18" spans="1:29" ht="15" customHeight="1" x14ac:dyDescent="0.15">
      <c r="A18" s="7">
        <v>12</v>
      </c>
      <c r="B18" s="10">
        <v>86</v>
      </c>
      <c r="C18" s="10">
        <v>95</v>
      </c>
      <c r="D18" s="10">
        <v>181</v>
      </c>
      <c r="E18" s="3"/>
      <c r="F18" s="7">
        <v>42</v>
      </c>
      <c r="G18" s="10">
        <v>82</v>
      </c>
      <c r="H18" s="10">
        <v>72</v>
      </c>
      <c r="I18" s="10">
        <v>154</v>
      </c>
      <c r="J18" s="3"/>
      <c r="K18" s="7">
        <v>72</v>
      </c>
      <c r="L18" s="10">
        <v>171</v>
      </c>
      <c r="M18" s="10">
        <v>253</v>
      </c>
      <c r="N18" s="13">
        <v>424</v>
      </c>
      <c r="O18" s="3"/>
      <c r="P18" s="7">
        <v>102</v>
      </c>
      <c r="Q18" s="10">
        <v>0</v>
      </c>
      <c r="R18" s="10">
        <v>1</v>
      </c>
      <c r="S18" s="10">
        <v>1</v>
      </c>
      <c r="T18">
        <v>0</v>
      </c>
      <c r="U18" s="4" t="s">
        <v>17</v>
      </c>
      <c r="V18" s="15">
        <f>SUM(Q9,Q15,Q21,Q27,Q33,Q39)</f>
        <v>154</v>
      </c>
      <c r="W18" s="15">
        <f>SUM(R9,R15,R21,R27,R33,R39)</f>
        <v>474</v>
      </c>
      <c r="X18" s="18">
        <f t="shared" si="0"/>
        <v>628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102</v>
      </c>
      <c r="C19" s="10">
        <v>83</v>
      </c>
      <c r="D19" s="10">
        <v>185</v>
      </c>
      <c r="E19" s="3"/>
      <c r="F19" s="7">
        <v>43</v>
      </c>
      <c r="G19" s="10">
        <v>97</v>
      </c>
      <c r="H19" s="10">
        <v>100</v>
      </c>
      <c r="I19" s="10">
        <v>197</v>
      </c>
      <c r="J19" s="3"/>
      <c r="K19" s="7">
        <v>73</v>
      </c>
      <c r="L19" s="10">
        <v>207</v>
      </c>
      <c r="M19" s="10">
        <v>263</v>
      </c>
      <c r="N19" s="10">
        <v>470</v>
      </c>
      <c r="O19" s="3"/>
      <c r="P19" s="7">
        <v>103</v>
      </c>
      <c r="Q19" s="10">
        <v>0</v>
      </c>
      <c r="R19" s="10">
        <v>1</v>
      </c>
      <c r="S19" s="10">
        <v>1</v>
      </c>
      <c r="T19">
        <v>2</v>
      </c>
      <c r="U19" s="4" t="s">
        <v>18</v>
      </c>
      <c r="V19" s="15">
        <f>SUM(Q15,Q21,Q27,Q33,Q39)</f>
        <v>33</v>
      </c>
      <c r="W19" s="15">
        <f>SUM(R15,R21,R27,R33,R39)</f>
        <v>124</v>
      </c>
      <c r="X19" s="18">
        <f t="shared" si="0"/>
        <v>157</v>
      </c>
      <c r="Z19" s="4" t="s">
        <v>25</v>
      </c>
      <c r="AA19" s="30">
        <v>237</v>
      </c>
      <c r="AB19" s="10">
        <v>247</v>
      </c>
      <c r="AC19" s="10">
        <f>SUM(AA19:AB19)</f>
        <v>484</v>
      </c>
    </row>
    <row r="20" spans="1:29" ht="15" customHeight="1" x14ac:dyDescent="0.15">
      <c r="A20" s="7">
        <v>14</v>
      </c>
      <c r="B20" s="10">
        <v>130</v>
      </c>
      <c r="C20" s="10">
        <v>100</v>
      </c>
      <c r="D20" s="10">
        <v>230</v>
      </c>
      <c r="E20" s="3"/>
      <c r="F20" s="7">
        <v>44</v>
      </c>
      <c r="G20" s="10">
        <v>104</v>
      </c>
      <c r="H20" s="10">
        <v>125</v>
      </c>
      <c r="I20" s="10">
        <v>229</v>
      </c>
      <c r="J20" s="3"/>
      <c r="K20" s="7">
        <v>74</v>
      </c>
      <c r="L20" s="10">
        <v>198</v>
      </c>
      <c r="M20" s="10">
        <v>295</v>
      </c>
      <c r="N20" s="10">
        <v>493</v>
      </c>
      <c r="O20" s="3"/>
      <c r="P20" s="7">
        <v>104</v>
      </c>
      <c r="Q20" s="10">
        <v>0</v>
      </c>
      <c r="R20" s="10">
        <v>1</v>
      </c>
      <c r="S20" s="10">
        <v>1</v>
      </c>
      <c r="T20">
        <v>2</v>
      </c>
      <c r="U20" s="4" t="s">
        <v>19</v>
      </c>
      <c r="V20" s="15">
        <f>SUM(Q21,Q27,Q33,Q39)</f>
        <v>2</v>
      </c>
      <c r="W20" s="15">
        <f>SUM(R21,R27,R33,R39)</f>
        <v>17</v>
      </c>
      <c r="X20" s="18">
        <f t="shared" si="0"/>
        <v>19</v>
      </c>
      <c r="Z20" s="26" t="s">
        <v>26</v>
      </c>
      <c r="AA20" s="30">
        <v>1285</v>
      </c>
      <c r="AB20" s="10">
        <v>1166</v>
      </c>
      <c r="AC20" s="10">
        <f>SUM(AA20:AB20)</f>
        <v>2451</v>
      </c>
    </row>
    <row r="21" spans="1:29" ht="15" customHeight="1" x14ac:dyDescent="0.15">
      <c r="A21" s="7"/>
      <c r="B21" s="11">
        <v>509</v>
      </c>
      <c r="C21" s="11">
        <v>442</v>
      </c>
      <c r="D21" s="11">
        <v>951</v>
      </c>
      <c r="E21" s="3"/>
      <c r="F21" s="7"/>
      <c r="G21" s="11">
        <v>472</v>
      </c>
      <c r="H21" s="11">
        <v>533</v>
      </c>
      <c r="I21" s="11">
        <v>1005</v>
      </c>
      <c r="J21" s="3"/>
      <c r="K21" s="7"/>
      <c r="L21" s="12">
        <v>972</v>
      </c>
      <c r="M21" s="12">
        <v>1296</v>
      </c>
      <c r="N21" s="12">
        <v>2268</v>
      </c>
      <c r="O21" s="24"/>
      <c r="P21" s="7"/>
      <c r="Q21" s="11">
        <v>2</v>
      </c>
      <c r="R21" s="11">
        <v>16</v>
      </c>
      <c r="S21" s="11">
        <v>18</v>
      </c>
      <c r="T21">
        <v>17</v>
      </c>
      <c r="Z21" s="4" t="s">
        <v>31</v>
      </c>
      <c r="AA21" s="30">
        <v>286</v>
      </c>
      <c r="AB21" s="10">
        <v>367</v>
      </c>
      <c r="AC21" s="10">
        <f>SUM(AA21:AB21)</f>
        <v>653</v>
      </c>
    </row>
    <row r="22" spans="1:29" ht="15" customHeight="1" x14ac:dyDescent="0.15">
      <c r="A22" s="7">
        <v>15</v>
      </c>
      <c r="B22" s="10">
        <v>134</v>
      </c>
      <c r="C22" s="10">
        <v>94</v>
      </c>
      <c r="D22" s="10">
        <v>228</v>
      </c>
      <c r="E22" s="3"/>
      <c r="F22" s="7">
        <v>45</v>
      </c>
      <c r="G22" s="10">
        <v>119</v>
      </c>
      <c r="H22" s="10">
        <v>136</v>
      </c>
      <c r="I22" s="10">
        <v>255</v>
      </c>
      <c r="J22" s="3"/>
      <c r="K22" s="7">
        <v>75</v>
      </c>
      <c r="L22" s="10">
        <v>224</v>
      </c>
      <c r="M22" s="10">
        <v>261</v>
      </c>
      <c r="N22" s="10">
        <v>485</v>
      </c>
      <c r="O22" s="3"/>
      <c r="P22" s="7">
        <v>105</v>
      </c>
      <c r="Q22" s="10">
        <v>0</v>
      </c>
      <c r="R22" s="10">
        <v>0</v>
      </c>
      <c r="S22" s="10">
        <v>0</v>
      </c>
      <c r="T22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30">
        <v>394</v>
      </c>
      <c r="AB22" s="10">
        <v>631</v>
      </c>
      <c r="AC22" s="10">
        <f>SUM(AA22:AB22)</f>
        <v>1025</v>
      </c>
    </row>
    <row r="23" spans="1:29" ht="15" customHeight="1" x14ac:dyDescent="0.15">
      <c r="A23" s="7">
        <v>16</v>
      </c>
      <c r="B23" s="10">
        <v>116</v>
      </c>
      <c r="C23" s="10">
        <v>111</v>
      </c>
      <c r="D23" s="10">
        <v>227</v>
      </c>
      <c r="E23" s="3"/>
      <c r="F23" s="7">
        <v>46</v>
      </c>
      <c r="G23" s="10">
        <v>116</v>
      </c>
      <c r="H23" s="10">
        <v>104</v>
      </c>
      <c r="I23" s="10">
        <v>220</v>
      </c>
      <c r="J23" s="3"/>
      <c r="K23" s="7">
        <v>76</v>
      </c>
      <c r="L23" s="10">
        <v>207</v>
      </c>
      <c r="M23" s="10">
        <v>260</v>
      </c>
      <c r="N23" s="10">
        <v>467</v>
      </c>
      <c r="O23" s="3"/>
      <c r="P23" s="7">
        <v>106</v>
      </c>
      <c r="Q23" s="10">
        <v>0</v>
      </c>
      <c r="R23" s="10">
        <v>1</v>
      </c>
      <c r="S23" s="10">
        <v>1</v>
      </c>
      <c r="T23">
        <v>1</v>
      </c>
      <c r="U23" s="4" t="s">
        <v>4</v>
      </c>
      <c r="V23" s="19">
        <f>V4/$V$8*100</f>
        <v>10.528033950869174</v>
      </c>
      <c r="W23" s="19">
        <f>W4/$W$8*100</f>
        <v>8.7725554525354834</v>
      </c>
      <c r="X23" s="19">
        <f>X4/$X$8*100</f>
        <v>9.591230874628911</v>
      </c>
      <c r="Z23" s="9" t="s">
        <v>24</v>
      </c>
      <c r="AA23" s="11">
        <f>SUM(AA19:AA22)</f>
        <v>2202</v>
      </c>
      <c r="AB23" s="11">
        <f>SUM(AB19:AB22)</f>
        <v>2411</v>
      </c>
      <c r="AC23" s="11">
        <f>SUM(AC19:AC22)</f>
        <v>4613</v>
      </c>
    </row>
    <row r="24" spans="1:29" ht="15" customHeight="1" x14ac:dyDescent="0.15">
      <c r="A24" s="7">
        <v>17</v>
      </c>
      <c r="B24" s="10">
        <v>143</v>
      </c>
      <c r="C24" s="10">
        <v>109</v>
      </c>
      <c r="D24" s="10">
        <v>252</v>
      </c>
      <c r="E24" s="3"/>
      <c r="F24" s="7">
        <v>47</v>
      </c>
      <c r="G24" s="10">
        <v>140</v>
      </c>
      <c r="H24" s="10">
        <v>160</v>
      </c>
      <c r="I24" s="10">
        <v>300</v>
      </c>
      <c r="J24" s="3"/>
      <c r="K24" s="7">
        <v>77</v>
      </c>
      <c r="L24" s="10">
        <v>205</v>
      </c>
      <c r="M24" s="10">
        <v>319</v>
      </c>
      <c r="N24" s="10">
        <v>524</v>
      </c>
      <c r="O24" s="3"/>
      <c r="P24" s="7">
        <v>107</v>
      </c>
      <c r="Q24" s="10">
        <v>0</v>
      </c>
      <c r="R24" s="10">
        <v>0</v>
      </c>
      <c r="S24" s="10">
        <v>0</v>
      </c>
      <c r="T24">
        <v>0</v>
      </c>
      <c r="U24" s="4" t="s">
        <v>5</v>
      </c>
      <c r="V24" s="19">
        <f>V5/$V$8*100</f>
        <v>56.353546070350113</v>
      </c>
      <c r="W24" s="19">
        <f>W5/$W$8*100</f>
        <v>47.2862135368376</v>
      </c>
      <c r="X24" s="19">
        <f>X5/$X$8*100</f>
        <v>51.514805511151707</v>
      </c>
      <c r="Z24" s="6" t="s">
        <v>30</v>
      </c>
    </row>
    <row r="25" spans="1:29" ht="15" customHeight="1" x14ac:dyDescent="0.15">
      <c r="A25" s="7">
        <v>18</v>
      </c>
      <c r="B25" s="10">
        <v>127</v>
      </c>
      <c r="C25" s="10">
        <v>98</v>
      </c>
      <c r="D25" s="10">
        <v>225</v>
      </c>
      <c r="E25" s="3"/>
      <c r="F25" s="7">
        <v>48</v>
      </c>
      <c r="G25" s="10">
        <v>144</v>
      </c>
      <c r="H25" s="10">
        <v>138</v>
      </c>
      <c r="I25" s="10">
        <v>282</v>
      </c>
      <c r="J25" s="3"/>
      <c r="K25" s="7">
        <v>78</v>
      </c>
      <c r="L25" s="10">
        <v>213</v>
      </c>
      <c r="M25" s="10">
        <v>273</v>
      </c>
      <c r="N25" s="10">
        <v>486</v>
      </c>
      <c r="O25" s="3"/>
      <c r="P25" s="7">
        <v>108</v>
      </c>
      <c r="Q25" s="10">
        <v>0</v>
      </c>
      <c r="R25" s="10">
        <v>0</v>
      </c>
      <c r="S25" s="10">
        <v>0</v>
      </c>
      <c r="T25">
        <v>0</v>
      </c>
      <c r="U25" s="8" t="s">
        <v>6</v>
      </c>
      <c r="V25" s="19">
        <f>V6/$V$8*100</f>
        <v>14.698441198073942</v>
      </c>
      <c r="W25" s="19">
        <f>W6/$W$8*100</f>
        <v>17.195635118750445</v>
      </c>
      <c r="X25" s="19">
        <f>X6/$X$8*100</f>
        <v>16.031057319022608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96</v>
      </c>
      <c r="C26" s="10">
        <v>102</v>
      </c>
      <c r="D26" s="10">
        <v>198</v>
      </c>
      <c r="E26" s="3"/>
      <c r="F26" s="7">
        <v>49</v>
      </c>
      <c r="G26" s="10">
        <v>163</v>
      </c>
      <c r="H26" s="10">
        <v>168</v>
      </c>
      <c r="I26" s="10">
        <v>331</v>
      </c>
      <c r="J26" s="3"/>
      <c r="K26" s="7">
        <v>79</v>
      </c>
      <c r="L26" s="10">
        <v>193</v>
      </c>
      <c r="M26" s="10">
        <v>270</v>
      </c>
      <c r="N26" s="10">
        <v>463</v>
      </c>
      <c r="O26" s="3"/>
      <c r="P26" s="7">
        <v>109</v>
      </c>
      <c r="Q26" s="10">
        <v>0</v>
      </c>
      <c r="R26" s="10">
        <v>0</v>
      </c>
      <c r="S26" s="10">
        <v>0</v>
      </c>
      <c r="T26">
        <v>0</v>
      </c>
      <c r="U26" s="4" t="s">
        <v>7</v>
      </c>
      <c r="V26" s="19">
        <f>V7/$V$8*100</f>
        <v>18.419978780706767</v>
      </c>
      <c r="W26" s="19">
        <f>W7/$W$8*100</f>
        <v>26.745595891876473</v>
      </c>
      <c r="X26" s="19">
        <f>X7/$X$8*100</f>
        <v>22.862906295196773</v>
      </c>
      <c r="Z26" s="4" t="s">
        <v>25</v>
      </c>
      <c r="AA26" s="10">
        <v>137</v>
      </c>
      <c r="AB26" s="10">
        <v>108</v>
      </c>
      <c r="AC26" s="10">
        <f>SUM(AA26:AB26)</f>
        <v>245</v>
      </c>
    </row>
    <row r="27" spans="1:29" ht="15" customHeight="1" x14ac:dyDescent="0.15">
      <c r="A27" s="7"/>
      <c r="B27" s="11">
        <v>616</v>
      </c>
      <c r="C27" s="11">
        <v>514</v>
      </c>
      <c r="D27" s="11">
        <v>1130</v>
      </c>
      <c r="E27" s="3"/>
      <c r="F27" s="7"/>
      <c r="G27" s="11">
        <v>682</v>
      </c>
      <c r="H27" s="11">
        <v>706</v>
      </c>
      <c r="I27" s="11">
        <v>1388</v>
      </c>
      <c r="J27" s="3"/>
      <c r="K27" s="7"/>
      <c r="L27" s="11">
        <v>1042</v>
      </c>
      <c r="M27" s="11">
        <v>1383</v>
      </c>
      <c r="N27" s="11">
        <v>2425</v>
      </c>
      <c r="O27" s="3"/>
      <c r="P27" s="7"/>
      <c r="Q27" s="12">
        <v>0</v>
      </c>
      <c r="R27" s="12">
        <v>1</v>
      </c>
      <c r="S27" s="12">
        <v>1</v>
      </c>
      <c r="T27">
        <v>1</v>
      </c>
      <c r="U27" s="17" t="s">
        <v>3</v>
      </c>
      <c r="V27" s="20">
        <f>SUM(V23:V26)</f>
        <v>100</v>
      </c>
      <c r="W27" s="20">
        <f>SUM(W23:W26)</f>
        <v>100.00000000000001</v>
      </c>
      <c r="X27" s="20">
        <f>SUM(X23:X26)</f>
        <v>100</v>
      </c>
      <c r="Z27" s="26" t="s">
        <v>26</v>
      </c>
      <c r="AA27" s="10">
        <v>722</v>
      </c>
      <c r="AB27" s="10">
        <v>658</v>
      </c>
      <c r="AC27" s="10">
        <f>SUM(AA27:AB27)</f>
        <v>1380</v>
      </c>
    </row>
    <row r="28" spans="1:29" ht="15" customHeight="1" x14ac:dyDescent="0.15">
      <c r="A28" s="7">
        <v>20</v>
      </c>
      <c r="B28" s="10">
        <v>119</v>
      </c>
      <c r="C28" s="10">
        <v>119</v>
      </c>
      <c r="D28" s="10">
        <v>238</v>
      </c>
      <c r="E28" s="3"/>
      <c r="F28" s="7">
        <v>50</v>
      </c>
      <c r="G28" s="10">
        <v>170</v>
      </c>
      <c r="H28" s="10">
        <v>177</v>
      </c>
      <c r="I28" s="10">
        <v>347</v>
      </c>
      <c r="J28" s="3"/>
      <c r="K28" s="7">
        <v>80</v>
      </c>
      <c r="L28" s="10">
        <v>174</v>
      </c>
      <c r="M28" s="10">
        <v>242</v>
      </c>
      <c r="N28" s="10">
        <v>416</v>
      </c>
      <c r="O28" s="3"/>
      <c r="P28" s="7">
        <v>110</v>
      </c>
      <c r="Q28" s="14">
        <v>0</v>
      </c>
      <c r="R28" s="14">
        <v>0</v>
      </c>
      <c r="S28" s="15">
        <v>0</v>
      </c>
      <c r="T28">
        <v>0</v>
      </c>
      <c r="U28" s="4" t="s">
        <v>8</v>
      </c>
      <c r="V28" s="19">
        <f t="shared" ref="V28:V39" si="1">V9/$V$8*100</f>
        <v>34.065126907696076</v>
      </c>
      <c r="W28" s="19">
        <f t="shared" ref="W28:W39" si="2">W9/$W$8*100</f>
        <v>29.28464446187861</v>
      </c>
      <c r="X28" s="19">
        <f t="shared" ref="X28:X39" si="3">X9/$X$8*100</f>
        <v>31.514044302352133</v>
      </c>
      <c r="Z28" s="4" t="s">
        <v>32</v>
      </c>
      <c r="AA28" s="10">
        <v>169</v>
      </c>
      <c r="AB28" s="10">
        <v>230</v>
      </c>
      <c r="AC28" s="10">
        <f>SUM(AA28:AB28)</f>
        <v>399</v>
      </c>
    </row>
    <row r="29" spans="1:29" ht="15" customHeight="1" x14ac:dyDescent="0.15">
      <c r="A29" s="7">
        <v>21</v>
      </c>
      <c r="B29" s="10">
        <v>101</v>
      </c>
      <c r="C29" s="10">
        <v>113</v>
      </c>
      <c r="D29" s="10">
        <v>214</v>
      </c>
      <c r="E29" s="3"/>
      <c r="F29" s="7">
        <v>51</v>
      </c>
      <c r="G29" s="10">
        <v>166</v>
      </c>
      <c r="H29" s="10">
        <v>154</v>
      </c>
      <c r="I29" s="10">
        <v>320</v>
      </c>
      <c r="J29" s="3"/>
      <c r="K29" s="7">
        <v>81</v>
      </c>
      <c r="L29" s="10">
        <v>163</v>
      </c>
      <c r="M29" s="10">
        <v>231</v>
      </c>
      <c r="N29" s="10">
        <v>394</v>
      </c>
      <c r="O29" s="3"/>
      <c r="P29" s="7">
        <v>111</v>
      </c>
      <c r="Q29" s="14">
        <v>0</v>
      </c>
      <c r="R29" s="14">
        <v>0</v>
      </c>
      <c r="S29" s="15">
        <v>0</v>
      </c>
      <c r="T29">
        <v>0</v>
      </c>
      <c r="U29" s="4" t="s">
        <v>9</v>
      </c>
      <c r="V29" s="19">
        <f t="shared" si="1"/>
        <v>67.18354688647679</v>
      </c>
      <c r="W29" s="19">
        <f t="shared" si="2"/>
        <v>73.225875472505535</v>
      </c>
      <c r="X29" s="19">
        <f t="shared" si="3"/>
        <v>70.408007916571506</v>
      </c>
      <c r="Z29" s="4" t="s">
        <v>7</v>
      </c>
      <c r="AA29" s="10">
        <v>256</v>
      </c>
      <c r="AB29" s="10">
        <v>405</v>
      </c>
      <c r="AC29" s="10">
        <f>SUM(AA29:AB29)</f>
        <v>661</v>
      </c>
    </row>
    <row r="30" spans="1:29" ht="15" customHeight="1" x14ac:dyDescent="0.15">
      <c r="A30" s="7">
        <v>22</v>
      </c>
      <c r="B30" s="10">
        <v>96</v>
      </c>
      <c r="C30" s="10">
        <v>100</v>
      </c>
      <c r="D30" s="10">
        <v>196</v>
      </c>
      <c r="E30" s="3"/>
      <c r="F30" s="7">
        <v>52</v>
      </c>
      <c r="G30" s="10">
        <v>170</v>
      </c>
      <c r="H30" s="10">
        <v>182</v>
      </c>
      <c r="I30" s="10">
        <v>352</v>
      </c>
      <c r="J30" s="3"/>
      <c r="K30" s="7">
        <v>82</v>
      </c>
      <c r="L30" s="10">
        <v>134</v>
      </c>
      <c r="M30" s="10">
        <v>241</v>
      </c>
      <c r="N30" s="10">
        <v>375</v>
      </c>
      <c r="O30" s="3"/>
      <c r="P30" s="7">
        <v>112</v>
      </c>
      <c r="Q30" s="14">
        <v>0</v>
      </c>
      <c r="R30" s="14">
        <v>0</v>
      </c>
      <c r="S30" s="15">
        <v>0</v>
      </c>
      <c r="T30">
        <v>0</v>
      </c>
      <c r="U30" s="4" t="s">
        <v>10</v>
      </c>
      <c r="V30" s="19">
        <f t="shared" si="1"/>
        <v>57.765445197094593</v>
      </c>
      <c r="W30" s="19">
        <f t="shared" si="2"/>
        <v>64.389130589829549</v>
      </c>
      <c r="X30" s="19">
        <f t="shared" si="3"/>
        <v>61.300144629671912</v>
      </c>
      <c r="Z30" s="9" t="s">
        <v>24</v>
      </c>
      <c r="AA30" s="11">
        <f>SUM(AA26:AA29)</f>
        <v>1284</v>
      </c>
      <c r="AB30" s="11">
        <f>SUM(AB26:AB29)</f>
        <v>1401</v>
      </c>
      <c r="AC30" s="11">
        <f>SUM(AC26:AC29)</f>
        <v>2685</v>
      </c>
    </row>
    <row r="31" spans="1:29" ht="15" customHeight="1" x14ac:dyDescent="0.15">
      <c r="A31" s="7">
        <v>23</v>
      </c>
      <c r="B31" s="10">
        <v>110</v>
      </c>
      <c r="C31" s="10">
        <v>118</v>
      </c>
      <c r="D31" s="10">
        <v>228</v>
      </c>
      <c r="E31" s="3"/>
      <c r="F31" s="7">
        <v>53</v>
      </c>
      <c r="G31" s="10">
        <v>192</v>
      </c>
      <c r="H31" s="10">
        <v>186</v>
      </c>
      <c r="I31" s="10">
        <v>378</v>
      </c>
      <c r="J31" s="3"/>
      <c r="K31" s="7">
        <v>83</v>
      </c>
      <c r="L31" s="10">
        <v>140</v>
      </c>
      <c r="M31" s="10">
        <v>259</v>
      </c>
      <c r="N31" s="10">
        <v>399</v>
      </c>
      <c r="O31" s="3"/>
      <c r="P31" s="7">
        <v>113</v>
      </c>
      <c r="Q31" s="14">
        <v>0</v>
      </c>
      <c r="R31" s="14">
        <v>0</v>
      </c>
      <c r="S31" s="15">
        <v>0</v>
      </c>
      <c r="T31">
        <v>0</v>
      </c>
      <c r="U31" s="4" t="s">
        <v>11</v>
      </c>
      <c r="V31" s="19">
        <f t="shared" si="1"/>
        <v>40.634946543703585</v>
      </c>
      <c r="W31" s="19">
        <f t="shared" si="2"/>
        <v>50.538477997289775</v>
      </c>
      <c r="X31" s="19">
        <f t="shared" si="3"/>
        <v>45.919920834284845</v>
      </c>
      <c r="Z31" s="6"/>
    </row>
    <row r="32" spans="1:29" ht="15" customHeight="1" x14ac:dyDescent="0.15">
      <c r="A32" s="7">
        <v>24</v>
      </c>
      <c r="B32" s="10">
        <v>118</v>
      </c>
      <c r="C32" s="10">
        <v>99</v>
      </c>
      <c r="D32" s="10">
        <v>217</v>
      </c>
      <c r="E32" s="3"/>
      <c r="F32" s="7">
        <v>54</v>
      </c>
      <c r="G32" s="10">
        <v>193</v>
      </c>
      <c r="H32" s="10">
        <v>163</v>
      </c>
      <c r="I32" s="10">
        <v>356</v>
      </c>
      <c r="J32" s="3"/>
      <c r="K32" s="7">
        <v>84</v>
      </c>
      <c r="L32" s="10">
        <v>102</v>
      </c>
      <c r="M32" s="10">
        <v>197</v>
      </c>
      <c r="N32" s="10">
        <v>299</v>
      </c>
      <c r="O32" s="3"/>
      <c r="P32" s="7">
        <v>114</v>
      </c>
      <c r="Q32" s="14">
        <v>0</v>
      </c>
      <c r="R32" s="14">
        <v>0</v>
      </c>
      <c r="S32" s="15">
        <v>0</v>
      </c>
      <c r="T32">
        <v>0</v>
      </c>
      <c r="U32" s="9" t="s">
        <v>12</v>
      </c>
      <c r="V32" s="20">
        <f t="shared" si="1"/>
        <v>33.118419978780707</v>
      </c>
      <c r="W32" s="20">
        <f t="shared" si="2"/>
        <v>43.941231010626922</v>
      </c>
      <c r="X32" s="20">
        <f t="shared" si="3"/>
        <v>38.893963614219381</v>
      </c>
      <c r="Z32" s="6"/>
      <c r="AA32" s="29"/>
      <c r="AB32" s="28"/>
      <c r="AC32" s="28"/>
    </row>
    <row r="33" spans="1:29" ht="15" customHeight="1" x14ac:dyDescent="0.15">
      <c r="A33" s="7"/>
      <c r="B33" s="11">
        <v>544</v>
      </c>
      <c r="C33" s="11">
        <v>549</v>
      </c>
      <c r="D33" s="11">
        <v>1093</v>
      </c>
      <c r="E33" s="3"/>
      <c r="F33" s="7"/>
      <c r="G33" s="11">
        <v>891</v>
      </c>
      <c r="H33" s="11">
        <v>862</v>
      </c>
      <c r="I33" s="11">
        <v>1753</v>
      </c>
      <c r="J33" s="3"/>
      <c r="K33" s="7"/>
      <c r="L33" s="11">
        <v>713</v>
      </c>
      <c r="M33" s="11">
        <v>1170</v>
      </c>
      <c r="N33" s="11">
        <v>1883</v>
      </c>
      <c r="O33" s="3"/>
      <c r="P33" s="7"/>
      <c r="Q33" s="16">
        <v>0</v>
      </c>
      <c r="R33" s="16">
        <v>0</v>
      </c>
      <c r="S33" s="16">
        <v>0</v>
      </c>
      <c r="T33">
        <v>0</v>
      </c>
      <c r="U33" s="4" t="s">
        <v>13</v>
      </c>
      <c r="V33" s="19">
        <f t="shared" si="1"/>
        <v>26.352729943687258</v>
      </c>
      <c r="W33" s="19">
        <f t="shared" si="2"/>
        <v>35.988873832108979</v>
      </c>
      <c r="X33" s="19">
        <f t="shared" si="3"/>
        <v>31.495014082362793</v>
      </c>
      <c r="Z33" s="6" t="s">
        <v>3</v>
      </c>
    </row>
    <row r="34" spans="1:29" ht="15" customHeight="1" x14ac:dyDescent="0.15">
      <c r="A34" s="7">
        <v>25</v>
      </c>
      <c r="B34" s="10">
        <v>93</v>
      </c>
      <c r="C34" s="10">
        <v>103</v>
      </c>
      <c r="D34" s="10">
        <v>196</v>
      </c>
      <c r="E34" s="3"/>
      <c r="F34" s="7">
        <v>55</v>
      </c>
      <c r="G34" s="10">
        <v>230</v>
      </c>
      <c r="H34" s="10">
        <v>190</v>
      </c>
      <c r="I34" s="10">
        <v>420</v>
      </c>
      <c r="J34" s="3"/>
      <c r="K34" s="7">
        <v>85</v>
      </c>
      <c r="L34" s="31">
        <v>90</v>
      </c>
      <c r="M34" s="10">
        <v>184</v>
      </c>
      <c r="N34" s="10">
        <v>274</v>
      </c>
      <c r="O34" s="3"/>
      <c r="P34" s="7">
        <v>115</v>
      </c>
      <c r="Q34" s="14">
        <v>0</v>
      </c>
      <c r="R34" s="14">
        <v>0</v>
      </c>
      <c r="S34" s="14">
        <v>0</v>
      </c>
      <c r="T34">
        <v>0</v>
      </c>
      <c r="U34" s="4" t="s">
        <v>14</v>
      </c>
      <c r="V34" s="19">
        <f t="shared" si="1"/>
        <v>18.419978780706767</v>
      </c>
      <c r="W34" s="19">
        <f t="shared" si="2"/>
        <v>26.745595891876473</v>
      </c>
      <c r="X34" s="19">
        <f t="shared" si="3"/>
        <v>22.862906295196773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88</v>
      </c>
      <c r="C35" s="10">
        <v>97</v>
      </c>
      <c r="D35" s="10">
        <v>185</v>
      </c>
      <c r="E35" s="3"/>
      <c r="F35" s="7">
        <v>56</v>
      </c>
      <c r="G35" s="10">
        <v>214</v>
      </c>
      <c r="H35" s="10">
        <v>208</v>
      </c>
      <c r="I35" s="10">
        <v>422</v>
      </c>
      <c r="J35" s="3"/>
      <c r="K35" s="7">
        <v>86</v>
      </c>
      <c r="L35" s="10">
        <v>76</v>
      </c>
      <c r="M35" s="10">
        <v>164</v>
      </c>
      <c r="N35" s="10">
        <v>240</v>
      </c>
      <c r="O35" s="3"/>
      <c r="P35" s="7">
        <v>116</v>
      </c>
      <c r="Q35" s="14">
        <v>0</v>
      </c>
      <c r="R35" s="14">
        <v>0</v>
      </c>
      <c r="S35" s="14">
        <v>0</v>
      </c>
      <c r="T35">
        <v>0</v>
      </c>
      <c r="U35" s="4" t="s">
        <v>15</v>
      </c>
      <c r="V35" s="19">
        <f t="shared" si="1"/>
        <v>9.9159389537256182</v>
      </c>
      <c r="W35" s="19">
        <f t="shared" si="2"/>
        <v>16.88182012695243</v>
      </c>
      <c r="X35" s="19">
        <f t="shared" si="3"/>
        <v>13.63324960036538</v>
      </c>
      <c r="Z35" s="4" t="s">
        <v>25</v>
      </c>
      <c r="AA35" s="10">
        <f t="shared" ref="AA35:AB38" si="4">SUM(AA5,AA12,AA19,AA26)</f>
        <v>1290</v>
      </c>
      <c r="AB35" s="10">
        <f t="shared" si="4"/>
        <v>1230</v>
      </c>
      <c r="AC35" s="10">
        <f>SUM(AA35:AB35)</f>
        <v>2520</v>
      </c>
    </row>
    <row r="36" spans="1:29" ht="15" customHeight="1" x14ac:dyDescent="0.15">
      <c r="A36" s="7">
        <v>27</v>
      </c>
      <c r="B36" s="10">
        <v>104</v>
      </c>
      <c r="C36" s="10">
        <v>84</v>
      </c>
      <c r="D36" s="10">
        <v>188</v>
      </c>
      <c r="E36" s="3"/>
      <c r="F36" s="7">
        <v>57</v>
      </c>
      <c r="G36" s="10">
        <v>249</v>
      </c>
      <c r="H36" s="10">
        <v>193</v>
      </c>
      <c r="I36" s="10">
        <v>442</v>
      </c>
      <c r="J36" s="3"/>
      <c r="K36" s="7">
        <v>87</v>
      </c>
      <c r="L36" s="10">
        <v>72</v>
      </c>
      <c r="M36" s="10">
        <v>156</v>
      </c>
      <c r="N36" s="10">
        <v>228</v>
      </c>
      <c r="O36" s="3"/>
      <c r="P36" s="7">
        <v>117</v>
      </c>
      <c r="Q36" s="14">
        <v>0</v>
      </c>
      <c r="R36" s="14">
        <v>0</v>
      </c>
      <c r="S36" s="14">
        <v>0</v>
      </c>
      <c r="T36">
        <v>0</v>
      </c>
      <c r="U36" s="4" t="s">
        <v>16</v>
      </c>
      <c r="V36" s="19">
        <f t="shared" si="1"/>
        <v>4.0969558475475392</v>
      </c>
      <c r="W36" s="19">
        <f t="shared" si="2"/>
        <v>8.5371942086869694</v>
      </c>
      <c r="X36" s="19">
        <f t="shared" si="3"/>
        <v>6.4664687523787778</v>
      </c>
      <c r="Z36" s="26" t="s">
        <v>26</v>
      </c>
      <c r="AA36" s="10">
        <f t="shared" si="4"/>
        <v>6905</v>
      </c>
      <c r="AB36" s="10">
        <f t="shared" si="4"/>
        <v>6630</v>
      </c>
      <c r="AC36" s="13">
        <f>SUM(AA36:AB36)</f>
        <v>13535</v>
      </c>
    </row>
    <row r="37" spans="1:29" ht="15" customHeight="1" x14ac:dyDescent="0.15">
      <c r="A37" s="7">
        <v>28</v>
      </c>
      <c r="B37" s="10">
        <v>104</v>
      </c>
      <c r="C37" s="10">
        <v>103</v>
      </c>
      <c r="D37" s="10">
        <v>207</v>
      </c>
      <c r="E37" s="3"/>
      <c r="F37" s="7">
        <v>58</v>
      </c>
      <c r="G37" s="10">
        <v>241</v>
      </c>
      <c r="H37" s="10">
        <v>216</v>
      </c>
      <c r="I37" s="10">
        <v>457</v>
      </c>
      <c r="J37" s="3"/>
      <c r="K37" s="7">
        <v>88</v>
      </c>
      <c r="L37" s="10">
        <v>69</v>
      </c>
      <c r="M37" s="10">
        <v>118</v>
      </c>
      <c r="N37" s="10">
        <v>187</v>
      </c>
      <c r="O37" s="3"/>
      <c r="P37" s="7">
        <v>118</v>
      </c>
      <c r="Q37" s="14">
        <v>0</v>
      </c>
      <c r="R37" s="14">
        <v>0</v>
      </c>
      <c r="S37" s="14">
        <v>0</v>
      </c>
      <c r="T37">
        <v>0</v>
      </c>
      <c r="U37" s="4" t="s">
        <v>17</v>
      </c>
      <c r="V37" s="19">
        <f t="shared" si="1"/>
        <v>1.2568350608014363</v>
      </c>
      <c r="W37" s="19">
        <f t="shared" si="2"/>
        <v>3.3806433207331859</v>
      </c>
      <c r="X37" s="19">
        <f t="shared" si="3"/>
        <v>2.3901956306614904</v>
      </c>
      <c r="Z37" s="4" t="s">
        <v>31</v>
      </c>
      <c r="AA37" s="10">
        <f t="shared" si="4"/>
        <v>1801</v>
      </c>
      <c r="AB37" s="10">
        <f t="shared" si="4"/>
        <v>2411</v>
      </c>
      <c r="AC37" s="13">
        <f>SUM(AA37:AB37)</f>
        <v>4212</v>
      </c>
    </row>
    <row r="38" spans="1:29" ht="15" customHeight="1" x14ac:dyDescent="0.15">
      <c r="A38" s="7">
        <v>29</v>
      </c>
      <c r="B38" s="10">
        <v>108</v>
      </c>
      <c r="C38" s="10">
        <v>98</v>
      </c>
      <c r="D38" s="10">
        <v>206</v>
      </c>
      <c r="E38" s="3"/>
      <c r="F38" s="7">
        <v>59</v>
      </c>
      <c r="G38" s="10">
        <v>274</v>
      </c>
      <c r="H38" s="10">
        <v>273</v>
      </c>
      <c r="I38" s="10">
        <v>547</v>
      </c>
      <c r="J38" s="3"/>
      <c r="K38" s="7">
        <v>89</v>
      </c>
      <c r="L38" s="10">
        <v>41</v>
      </c>
      <c r="M38" s="10">
        <v>101</v>
      </c>
      <c r="N38" s="10">
        <v>142</v>
      </c>
      <c r="O38" s="3"/>
      <c r="P38" s="7">
        <v>119</v>
      </c>
      <c r="Q38" s="14">
        <v>0</v>
      </c>
      <c r="R38" s="14">
        <v>0</v>
      </c>
      <c r="S38" s="14">
        <v>0</v>
      </c>
      <c r="T38">
        <v>0</v>
      </c>
      <c r="U38" s="4" t="s">
        <v>18</v>
      </c>
      <c r="V38" s="19">
        <f t="shared" si="1"/>
        <v>0.26932179874316492</v>
      </c>
      <c r="W38" s="19">
        <f t="shared" si="2"/>
        <v>0.88438770415804857</v>
      </c>
      <c r="X38" s="19">
        <f t="shared" si="3"/>
        <v>0.59754890766537261</v>
      </c>
      <c r="Z38" s="4" t="s">
        <v>7</v>
      </c>
      <c r="AA38" s="10">
        <f t="shared" si="4"/>
        <v>2257</v>
      </c>
      <c r="AB38" s="10">
        <f t="shared" si="4"/>
        <v>3750</v>
      </c>
      <c r="AC38" s="13">
        <f>SUM(AA38:AB38)</f>
        <v>6007</v>
      </c>
    </row>
    <row r="39" spans="1:29" ht="15" customHeight="1" x14ac:dyDescent="0.15">
      <c r="A39" s="7"/>
      <c r="B39" s="11">
        <v>497</v>
      </c>
      <c r="C39" s="11">
        <v>485</v>
      </c>
      <c r="D39" s="11">
        <v>982</v>
      </c>
      <c r="E39" s="3"/>
      <c r="F39" s="7"/>
      <c r="G39" s="11">
        <v>1208</v>
      </c>
      <c r="H39" s="11">
        <v>1080</v>
      </c>
      <c r="I39" s="11">
        <v>2288</v>
      </c>
      <c r="J39" s="3"/>
      <c r="K39" s="7"/>
      <c r="L39" s="11">
        <v>348</v>
      </c>
      <c r="M39" s="11">
        <v>723</v>
      </c>
      <c r="N39" s="11">
        <v>1071</v>
      </c>
      <c r="O39" s="3"/>
      <c r="P39" s="7"/>
      <c r="Q39" s="16">
        <v>0</v>
      </c>
      <c r="R39" s="16">
        <v>0</v>
      </c>
      <c r="S39" s="16">
        <v>0</v>
      </c>
      <c r="T39">
        <v>0</v>
      </c>
      <c r="U39" s="4" t="s">
        <v>19</v>
      </c>
      <c r="V39" s="19">
        <f t="shared" si="1"/>
        <v>1.6322533257161514E-2</v>
      </c>
      <c r="W39" s="19">
        <f t="shared" si="2"/>
        <v>0.12124670137650666</v>
      </c>
      <c r="X39" s="19">
        <f t="shared" si="3"/>
        <v>7.2314835959503693E-2</v>
      </c>
      <c r="Z39" s="9" t="s">
        <v>24</v>
      </c>
      <c r="AA39" s="11">
        <f>SUM(AA35:AA38)</f>
        <v>12253</v>
      </c>
      <c r="AB39" s="11">
        <f>SUM(AB35:AB38)</f>
        <v>14021</v>
      </c>
      <c r="AC39" s="11">
        <f>SUM(AC35:AC38)</f>
        <v>26274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12月 </vt:lpstr>
      <vt:lpstr>11月</vt:lpstr>
      <vt:lpstr>1月</vt:lpstr>
      <vt:lpstr>2月</vt:lpstr>
      <vt:lpstr>3月</vt:lpstr>
    </vt:vector>
  </TitlesOfParts>
  <Company>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竹田市役所</dc:creator>
  <cp:lastModifiedBy> </cp:lastModifiedBy>
  <cp:lastPrinted>2022-10-16T08:14:17Z</cp:lastPrinted>
  <dcterms:created xsi:type="dcterms:W3CDTF">2005-05-02T01:20:17Z</dcterms:created>
  <dcterms:modified xsi:type="dcterms:W3CDTF">2022-10-16T08:14:35Z</dcterms:modified>
</cp:coreProperties>
</file>