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440" windowWidth="7740" windowHeight="8595" firstSheet="1" activeTab="11"/>
  </bookViews>
  <sheets>
    <sheet name="４月 " sheetId="30" r:id="rId1"/>
    <sheet name="５月" sheetId="31" r:id="rId2"/>
    <sheet name="６月" sheetId="35" r:id="rId3"/>
    <sheet name="７月" sheetId="36" r:id="rId4"/>
    <sheet name="８月" sheetId="37" r:id="rId5"/>
    <sheet name="９月" sheetId="38" r:id="rId6"/>
    <sheet name="10月" sheetId="39" r:id="rId7"/>
    <sheet name="11月" sheetId="40" r:id="rId8"/>
    <sheet name="12月" sheetId="42" r:id="rId9"/>
    <sheet name="１月" sheetId="43" r:id="rId10"/>
    <sheet name="２月" sheetId="45" r:id="rId11"/>
    <sheet name="３月" sheetId="46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6" l="1"/>
  <c r="AA38" i="46"/>
  <c r="AB37" i="46"/>
  <c r="AA37" i="46"/>
  <c r="AB36" i="46"/>
  <c r="AA36" i="46"/>
  <c r="AB35" i="46"/>
  <c r="AA35" i="46"/>
  <c r="AC30" i="46"/>
  <c r="AB30" i="46"/>
  <c r="AA30" i="46"/>
  <c r="AC23" i="46"/>
  <c r="AB23" i="46"/>
  <c r="AA23" i="46"/>
  <c r="W20" i="46"/>
  <c r="V20" i="46"/>
  <c r="W19" i="46"/>
  <c r="V19" i="46"/>
  <c r="W18" i="46"/>
  <c r="V18" i="46"/>
  <c r="X18" i="46" s="1"/>
  <c r="W17" i="46"/>
  <c r="V17" i="46"/>
  <c r="X17" i="46" s="1"/>
  <c r="AC16" i="46"/>
  <c r="AB16" i="46"/>
  <c r="AA16" i="46"/>
  <c r="W16" i="46"/>
  <c r="V16" i="46"/>
  <c r="X16" i="46" s="1"/>
  <c r="W15" i="46"/>
  <c r="V15" i="46"/>
  <c r="W14" i="46"/>
  <c r="X14" i="46" s="1"/>
  <c r="V14" i="46"/>
  <c r="W13" i="46"/>
  <c r="V13" i="46"/>
  <c r="W12" i="46"/>
  <c r="V12" i="46"/>
  <c r="W11" i="46"/>
  <c r="V11" i="46"/>
  <c r="X11" i="46" s="1"/>
  <c r="W10" i="46"/>
  <c r="V10" i="46"/>
  <c r="X10" i="46" s="1"/>
  <c r="AC9" i="46"/>
  <c r="AB9" i="46"/>
  <c r="AA9" i="46"/>
  <c r="W9" i="46"/>
  <c r="V9" i="46"/>
  <c r="W7" i="46"/>
  <c r="V7" i="46"/>
  <c r="X7" i="46" s="1"/>
  <c r="W6" i="46"/>
  <c r="V6" i="46"/>
  <c r="W5" i="46"/>
  <c r="V5" i="46"/>
  <c r="X5" i="46" s="1"/>
  <c r="W4" i="46"/>
  <c r="V4" i="46"/>
  <c r="X4" i="46" s="1"/>
  <c r="AA39" i="46" l="1"/>
  <c r="AB39" i="46"/>
  <c r="AC36" i="46"/>
  <c r="AC38" i="46"/>
  <c r="AC37" i="46"/>
  <c r="X13" i="46"/>
  <c r="X15" i="46"/>
  <c r="X6" i="46"/>
  <c r="X8" i="46" s="1"/>
  <c r="X20" i="46"/>
  <c r="X12" i="46"/>
  <c r="AC35" i="46"/>
  <c r="X9" i="46"/>
  <c r="X19" i="46"/>
  <c r="V8" i="46"/>
  <c r="V36" i="46" s="1"/>
  <c r="W8" i="46"/>
  <c r="W26" i="46" s="1"/>
  <c r="AB38" i="45"/>
  <c r="AA38" i="45"/>
  <c r="AB37" i="45"/>
  <c r="AA37" i="45"/>
  <c r="AC37" i="45" s="1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X19" i="45" s="1"/>
  <c r="W18" i="45"/>
  <c r="V18" i="45"/>
  <c r="W17" i="45"/>
  <c r="V17" i="45"/>
  <c r="AC16" i="45"/>
  <c r="AB16" i="45"/>
  <c r="AA16" i="45"/>
  <c r="W16" i="45"/>
  <c r="V16" i="45"/>
  <c r="W15" i="45"/>
  <c r="V15" i="45"/>
  <c r="W14" i="45"/>
  <c r="V14" i="45"/>
  <c r="W13" i="45"/>
  <c r="V13" i="45"/>
  <c r="X13" i="45" s="1"/>
  <c r="W12" i="45"/>
  <c r="V12" i="45"/>
  <c r="X12" i="45" s="1"/>
  <c r="W11" i="45"/>
  <c r="V11" i="45"/>
  <c r="W10" i="45"/>
  <c r="V10" i="45"/>
  <c r="AC9" i="45"/>
  <c r="AB9" i="45"/>
  <c r="AA9" i="45"/>
  <c r="W9" i="45"/>
  <c r="V9" i="45"/>
  <c r="X9" i="45" s="1"/>
  <c r="W7" i="45"/>
  <c r="V7" i="45"/>
  <c r="W6" i="45"/>
  <c r="V6" i="45"/>
  <c r="W5" i="45"/>
  <c r="V5" i="45"/>
  <c r="X5" i="45" s="1"/>
  <c r="W4" i="45"/>
  <c r="V4" i="45"/>
  <c r="X32" i="46" l="1"/>
  <c r="X29" i="46"/>
  <c r="X33" i="46"/>
  <c r="X23" i="46"/>
  <c r="X31" i="46"/>
  <c r="X35" i="46"/>
  <c r="X26" i="46"/>
  <c r="X37" i="46"/>
  <c r="X34" i="46"/>
  <c r="X25" i="46"/>
  <c r="X17" i="45"/>
  <c r="X16" i="45"/>
  <c r="X28" i="46"/>
  <c r="X6" i="45"/>
  <c r="X20" i="45"/>
  <c r="AC35" i="45"/>
  <c r="X39" i="46"/>
  <c r="AC39" i="46"/>
  <c r="W35" i="46"/>
  <c r="W38" i="46"/>
  <c r="X38" i="46"/>
  <c r="X36" i="46"/>
  <c r="X24" i="46"/>
  <c r="X30" i="46"/>
  <c r="V35" i="46"/>
  <c r="V26" i="46"/>
  <c r="V28" i="46"/>
  <c r="W37" i="46"/>
  <c r="W29" i="46"/>
  <c r="V30" i="46"/>
  <c r="W39" i="46"/>
  <c r="V31" i="46"/>
  <c r="W34" i="46"/>
  <c r="W36" i="46"/>
  <c r="V29" i="46"/>
  <c r="V32" i="46"/>
  <c r="W23" i="46"/>
  <c r="W31" i="46"/>
  <c r="X27" i="46"/>
  <c r="V34" i="46"/>
  <c r="V23" i="46"/>
  <c r="W25" i="46"/>
  <c r="V33" i="46"/>
  <c r="W28" i="46"/>
  <c r="V39" i="46"/>
  <c r="V37" i="46"/>
  <c r="V24" i="46"/>
  <c r="W32" i="46"/>
  <c r="V38" i="46"/>
  <c r="W30" i="46"/>
  <c r="W33" i="46"/>
  <c r="V25" i="46"/>
  <c r="W24" i="46"/>
  <c r="AB39" i="45"/>
  <c r="AC36" i="45"/>
  <c r="AC38" i="45"/>
  <c r="X7" i="45"/>
  <c r="X10" i="45"/>
  <c r="X15" i="45"/>
  <c r="V8" i="45"/>
  <c r="V31" i="45" s="1"/>
  <c r="X14" i="45"/>
  <c r="V28" i="45"/>
  <c r="W35" i="45"/>
  <c r="V24" i="45"/>
  <c r="W39" i="45"/>
  <c r="W24" i="45"/>
  <c r="W32" i="45"/>
  <c r="W36" i="45"/>
  <c r="V37" i="45"/>
  <c r="V23" i="45"/>
  <c r="W29" i="45"/>
  <c r="W8" i="45"/>
  <c r="W38" i="45" s="1"/>
  <c r="W34" i="45"/>
  <c r="X4" i="45"/>
  <c r="X11" i="45"/>
  <c r="X18" i="45"/>
  <c r="V32" i="45"/>
  <c r="AA39" i="45"/>
  <c r="AB38" i="43"/>
  <c r="AA38" i="43"/>
  <c r="AB37" i="43"/>
  <c r="AA37" i="43"/>
  <c r="AC37" i="43" s="1"/>
  <c r="AB36" i="43"/>
  <c r="AA36" i="43"/>
  <c r="AB35" i="43"/>
  <c r="AA35" i="43"/>
  <c r="AC35" i="43" s="1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X16" i="43" s="1"/>
  <c r="W15" i="43"/>
  <c r="V15" i="43"/>
  <c r="W14" i="43"/>
  <c r="V14" i="43"/>
  <c r="W13" i="43"/>
  <c r="V13" i="43"/>
  <c r="W12" i="43"/>
  <c r="V12" i="43"/>
  <c r="X12" i="43" s="1"/>
  <c r="W11" i="43"/>
  <c r="V11" i="43"/>
  <c r="W10" i="43"/>
  <c r="V10" i="43"/>
  <c r="AC9" i="43"/>
  <c r="AB9" i="43"/>
  <c r="AA9" i="43"/>
  <c r="W9" i="43"/>
  <c r="V9" i="43"/>
  <c r="X9" i="43" s="1"/>
  <c r="W7" i="43"/>
  <c r="V7" i="43"/>
  <c r="W6" i="43"/>
  <c r="V6" i="43"/>
  <c r="W5" i="43"/>
  <c r="V5" i="43"/>
  <c r="W4" i="43"/>
  <c r="V4" i="43"/>
  <c r="X10" i="43" l="1"/>
  <c r="X5" i="43"/>
  <c r="V33" i="45"/>
  <c r="X6" i="43"/>
  <c r="X19" i="43"/>
  <c r="W25" i="45"/>
  <c r="W27" i="46"/>
  <c r="V27" i="46"/>
  <c r="AC39" i="45"/>
  <c r="V29" i="45"/>
  <c r="V26" i="45"/>
  <c r="V30" i="45"/>
  <c r="V34" i="45"/>
  <c r="V35" i="45"/>
  <c r="V39" i="45"/>
  <c r="V25" i="45"/>
  <c r="V27" i="45" s="1"/>
  <c r="V36" i="45"/>
  <c r="V38" i="45"/>
  <c r="W28" i="45"/>
  <c r="W37" i="45"/>
  <c r="W31" i="45"/>
  <c r="X8" i="45"/>
  <c r="X30" i="45" s="1"/>
  <c r="W30" i="45"/>
  <c r="W33" i="45"/>
  <c r="W23" i="45"/>
  <c r="W26" i="45"/>
  <c r="AB39" i="43"/>
  <c r="AC36" i="43"/>
  <c r="AC38" i="43"/>
  <c r="X13" i="43"/>
  <c r="V8" i="43"/>
  <c r="V28" i="43" s="1"/>
  <c r="V33" i="43"/>
  <c r="W23" i="43"/>
  <c r="W33" i="43"/>
  <c r="V24" i="43"/>
  <c r="W30" i="43"/>
  <c r="V31" i="43"/>
  <c r="W32" i="43"/>
  <c r="W36" i="43"/>
  <c r="V38" i="43"/>
  <c r="V30" i="43"/>
  <c r="V37" i="43"/>
  <c r="W8" i="43"/>
  <c r="W38" i="43" s="1"/>
  <c r="X4" i="43"/>
  <c r="X11" i="43"/>
  <c r="X15" i="43"/>
  <c r="X18" i="43"/>
  <c r="V32" i="43"/>
  <c r="AA39" i="43"/>
  <c r="X7" i="43"/>
  <c r="X14" i="43"/>
  <c r="X17" i="43"/>
  <c r="V39" i="43"/>
  <c r="X37" i="45" l="1"/>
  <c r="X23" i="45"/>
  <c r="V26" i="43"/>
  <c r="V29" i="43"/>
  <c r="V35" i="43"/>
  <c r="V36" i="43"/>
  <c r="V25" i="43"/>
  <c r="W26" i="43"/>
  <c r="V34" i="43"/>
  <c r="W27" i="45"/>
  <c r="X24" i="45"/>
  <c r="X31" i="45"/>
  <c r="X39" i="45"/>
  <c r="X35" i="45"/>
  <c r="X26" i="45"/>
  <c r="X38" i="45"/>
  <c r="X36" i="45"/>
  <c r="X28" i="45"/>
  <c r="X34" i="45"/>
  <c r="X25" i="45"/>
  <c r="X32" i="45"/>
  <c r="X29" i="45"/>
  <c r="X33" i="45"/>
  <c r="AC39" i="43"/>
  <c r="V23" i="43"/>
  <c r="W34" i="43"/>
  <c r="W39" i="43"/>
  <c r="W28" i="43"/>
  <c r="X8" i="43"/>
  <c r="X33" i="43" s="1"/>
  <c r="X23" i="43"/>
  <c r="W31" i="43"/>
  <c r="W24" i="43"/>
  <c r="W27" i="43" s="1"/>
  <c r="W25" i="43"/>
  <c r="W37" i="43"/>
  <c r="W29" i="43"/>
  <c r="W35" i="43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X17" i="42" s="1"/>
  <c r="AC16" i="42"/>
  <c r="AB16" i="42"/>
  <c r="AA16" i="42"/>
  <c r="W16" i="42"/>
  <c r="V16" i="42"/>
  <c r="W15" i="42"/>
  <c r="V15" i="42"/>
  <c r="W14" i="42"/>
  <c r="V14" i="42"/>
  <c r="X14" i="42" s="1"/>
  <c r="W13" i="42"/>
  <c r="V13" i="42"/>
  <c r="X13" i="42" s="1"/>
  <c r="W12" i="42"/>
  <c r="V12" i="42"/>
  <c r="W11" i="42"/>
  <c r="V11" i="42"/>
  <c r="X11" i="42" s="1"/>
  <c r="W10" i="42"/>
  <c r="V10" i="42"/>
  <c r="X10" i="42" s="1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X27" i="45" l="1"/>
  <c r="X6" i="42"/>
  <c r="X18" i="42"/>
  <c r="V27" i="43"/>
  <c r="X24" i="43"/>
  <c r="X25" i="43"/>
  <c r="X32" i="43"/>
  <c r="X29" i="43"/>
  <c r="X38" i="43"/>
  <c r="X31" i="43"/>
  <c r="X39" i="43"/>
  <c r="X35" i="43"/>
  <c r="X28" i="43"/>
  <c r="X34" i="43"/>
  <c r="X26" i="43"/>
  <c r="X36" i="43"/>
  <c r="X37" i="43"/>
  <c r="X30" i="43"/>
  <c r="AA39" i="42"/>
  <c r="AC35" i="42"/>
  <c r="AC37" i="42"/>
  <c r="AC36" i="42"/>
  <c r="AC38" i="42"/>
  <c r="V24" i="42"/>
  <c r="V8" i="42"/>
  <c r="V35" i="42" s="1"/>
  <c r="V36" i="42"/>
  <c r="V39" i="42"/>
  <c r="V30" i="42"/>
  <c r="V23" i="42"/>
  <c r="V28" i="42"/>
  <c r="V38" i="42"/>
  <c r="V25" i="42"/>
  <c r="V31" i="42"/>
  <c r="X5" i="42"/>
  <c r="W8" i="42"/>
  <c r="W29" i="42" s="1"/>
  <c r="X9" i="42"/>
  <c r="X12" i="42"/>
  <c r="X16" i="42"/>
  <c r="X19" i="42"/>
  <c r="V26" i="42"/>
  <c r="X4" i="42"/>
  <c r="X15" i="42"/>
  <c r="V29" i="42"/>
  <c r="V32" i="42"/>
  <c r="AB39" i="42"/>
  <c r="W4" i="40"/>
  <c r="AB38" i="40"/>
  <c r="AA38" i="40"/>
  <c r="AC38" i="40" s="1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AC16" i="40"/>
  <c r="AB16" i="40"/>
  <c r="AA16" i="40"/>
  <c r="AC9" i="40"/>
  <c r="AB9" i="40"/>
  <c r="AA9" i="40"/>
  <c r="W6" i="40"/>
  <c r="X27" i="43" l="1"/>
  <c r="AC39" i="42"/>
  <c r="W25" i="42"/>
  <c r="V33" i="42"/>
  <c r="V34" i="42"/>
  <c r="V37" i="42"/>
  <c r="W34" i="42"/>
  <c r="W28" i="42"/>
  <c r="W36" i="42"/>
  <c r="W35" i="42"/>
  <c r="W24" i="42"/>
  <c r="V27" i="42"/>
  <c r="W39" i="42"/>
  <c r="X8" i="42"/>
  <c r="X31" i="42" s="1"/>
  <c r="W38" i="42"/>
  <c r="W23" i="42"/>
  <c r="W27" i="42" s="1"/>
  <c r="W33" i="42"/>
  <c r="W32" i="42"/>
  <c r="W37" i="42"/>
  <c r="W31" i="42"/>
  <c r="W30" i="42"/>
  <c r="W26" i="42"/>
  <c r="AA39" i="40"/>
  <c r="AC37" i="40"/>
  <c r="AB39" i="40"/>
  <c r="AC35" i="40"/>
  <c r="AC36" i="40"/>
  <c r="V9" i="40"/>
  <c r="V4" i="40"/>
  <c r="X4" i="40" s="1"/>
  <c r="W5" i="40"/>
  <c r="W20" i="40"/>
  <c r="W16" i="40"/>
  <c r="V12" i="40"/>
  <c r="V20" i="40"/>
  <c r="AB38" i="39"/>
  <c r="AA38" i="39"/>
  <c r="AB37" i="39"/>
  <c r="AA37" i="39"/>
  <c r="AB36" i="39"/>
  <c r="AA36" i="39"/>
  <c r="AB35" i="39"/>
  <c r="AA35" i="39"/>
  <c r="AC30" i="39"/>
  <c r="AB30" i="39"/>
  <c r="AA30" i="39"/>
  <c r="AC23" i="39"/>
  <c r="AB23" i="39"/>
  <c r="AA23" i="39"/>
  <c r="W20" i="39"/>
  <c r="V20" i="39"/>
  <c r="X20" i="39" s="1"/>
  <c r="W19" i="39"/>
  <c r="V19" i="39"/>
  <c r="X19" i="39" s="1"/>
  <c r="W18" i="39"/>
  <c r="V18" i="39"/>
  <c r="W17" i="39"/>
  <c r="V17" i="39"/>
  <c r="AC16" i="39"/>
  <c r="AB16" i="39"/>
  <c r="AA16" i="39"/>
  <c r="W16" i="39"/>
  <c r="X16" i="39" s="1"/>
  <c r="V16" i="39"/>
  <c r="W15" i="39"/>
  <c r="V15" i="39"/>
  <c r="W14" i="39"/>
  <c r="V14" i="39"/>
  <c r="W13" i="39"/>
  <c r="V13" i="39"/>
  <c r="W12" i="39"/>
  <c r="V12" i="39"/>
  <c r="X12" i="39" s="1"/>
  <c r="W11" i="39"/>
  <c r="V11" i="39"/>
  <c r="W10" i="39"/>
  <c r="V10" i="39"/>
  <c r="AC9" i="39"/>
  <c r="AB9" i="39"/>
  <c r="AA9" i="39"/>
  <c r="W9" i="39"/>
  <c r="V9" i="39"/>
  <c r="X9" i="39" s="1"/>
  <c r="W7" i="39"/>
  <c r="V7" i="39"/>
  <c r="W6" i="39"/>
  <c r="V6" i="39"/>
  <c r="W5" i="39"/>
  <c r="V5" i="39"/>
  <c r="X5" i="39" s="1"/>
  <c r="W4" i="39"/>
  <c r="V4" i="39"/>
  <c r="X6" i="39" l="1"/>
  <c r="X13" i="39"/>
  <c r="X35" i="42"/>
  <c r="X28" i="42"/>
  <c r="X23" i="42"/>
  <c r="X34" i="42"/>
  <c r="X26" i="42"/>
  <c r="X29" i="42"/>
  <c r="X36" i="42"/>
  <c r="X32" i="42"/>
  <c r="X37" i="42"/>
  <c r="X33" i="42"/>
  <c r="X39" i="42"/>
  <c r="X25" i="42"/>
  <c r="X30" i="42"/>
  <c r="X24" i="42"/>
  <c r="X38" i="42"/>
  <c r="AC39" i="40"/>
  <c r="X20" i="40"/>
  <c r="V16" i="40"/>
  <c r="X16" i="40" s="1"/>
  <c r="V7" i="40"/>
  <c r="V18" i="40"/>
  <c r="W11" i="40"/>
  <c r="V11" i="40"/>
  <c r="W7" i="40"/>
  <c r="W8" i="40" s="1"/>
  <c r="W12" i="40"/>
  <c r="V15" i="40"/>
  <c r="V5" i="40"/>
  <c r="V19" i="40"/>
  <c r="W17" i="40"/>
  <c r="W18" i="40"/>
  <c r="V6" i="40"/>
  <c r="X6" i="40" s="1"/>
  <c r="W9" i="40"/>
  <c r="W10" i="40"/>
  <c r="W15" i="40"/>
  <c r="W19" i="40"/>
  <c r="V14" i="40"/>
  <c r="W14" i="40"/>
  <c r="V17" i="40"/>
  <c r="W13" i="40"/>
  <c r="V13" i="40"/>
  <c r="V10" i="40"/>
  <c r="X10" i="40" s="1"/>
  <c r="AC36" i="39"/>
  <c r="AC38" i="39"/>
  <c r="AC35" i="39"/>
  <c r="AC37" i="39"/>
  <c r="AB39" i="39"/>
  <c r="V26" i="39"/>
  <c r="V8" i="39"/>
  <c r="V31" i="39" s="1"/>
  <c r="X14" i="39"/>
  <c r="W24" i="39"/>
  <c r="V30" i="39"/>
  <c r="V38" i="39"/>
  <c r="V23" i="39"/>
  <c r="W31" i="39"/>
  <c r="V28" i="39"/>
  <c r="W37" i="39"/>
  <c r="V24" i="39"/>
  <c r="W25" i="39"/>
  <c r="W28" i="39"/>
  <c r="V34" i="39"/>
  <c r="W8" i="39"/>
  <c r="W38" i="39" s="1"/>
  <c r="V33" i="39"/>
  <c r="X11" i="39"/>
  <c r="X15" i="39"/>
  <c r="V32" i="39"/>
  <c r="AA39" i="39"/>
  <c r="X7" i="39"/>
  <c r="X10" i="39"/>
  <c r="X17" i="39"/>
  <c r="V39" i="39"/>
  <c r="X4" i="39"/>
  <c r="X18" i="39"/>
  <c r="V25" i="39"/>
  <c r="AB38" i="38"/>
  <c r="AA38" i="38"/>
  <c r="AB37" i="38"/>
  <c r="AA37" i="38"/>
  <c r="AC37" i="38" s="1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X19" i="38" s="1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X14" i="38" s="1"/>
  <c r="W13" i="38"/>
  <c r="V13" i="38"/>
  <c r="W12" i="38"/>
  <c r="V12" i="38"/>
  <c r="W11" i="38"/>
  <c r="V11" i="38"/>
  <c r="W10" i="38"/>
  <c r="V10" i="38"/>
  <c r="X10" i="38" s="1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X13" i="38" l="1"/>
  <c r="X6" i="38"/>
  <c r="X7" i="38"/>
  <c r="W33" i="39"/>
  <c r="W34" i="39"/>
  <c r="W8" i="38"/>
  <c r="V36" i="39"/>
  <c r="V35" i="39"/>
  <c r="V29" i="39"/>
  <c r="X27" i="42"/>
  <c r="W39" i="40"/>
  <c r="W24" i="40"/>
  <c r="W35" i="40"/>
  <c r="W31" i="40"/>
  <c r="X12" i="40"/>
  <c r="W32" i="40"/>
  <c r="W38" i="40"/>
  <c r="X17" i="40"/>
  <c r="W34" i="40"/>
  <c r="V8" i="40"/>
  <c r="V24" i="40" s="1"/>
  <c r="W36" i="40"/>
  <c r="W33" i="40"/>
  <c r="W29" i="40"/>
  <c r="W37" i="40"/>
  <c r="W30" i="40"/>
  <c r="X11" i="40"/>
  <c r="V36" i="40"/>
  <c r="X15" i="40"/>
  <c r="X13" i="40"/>
  <c r="V32" i="40"/>
  <c r="X14" i="40"/>
  <c r="X9" i="40"/>
  <c r="W28" i="40"/>
  <c r="X18" i="40"/>
  <c r="W25" i="40"/>
  <c r="W23" i="40"/>
  <c r="V33" i="40"/>
  <c r="V37" i="40"/>
  <c r="V31" i="40"/>
  <c r="X19" i="40"/>
  <c r="W26" i="40"/>
  <c r="X7" i="40"/>
  <c r="V26" i="40"/>
  <c r="X5" i="40"/>
  <c r="AC39" i="39"/>
  <c r="W29" i="39"/>
  <c r="V37" i="39"/>
  <c r="W30" i="39"/>
  <c r="W23" i="39"/>
  <c r="W26" i="39"/>
  <c r="W36" i="39"/>
  <c r="W39" i="39"/>
  <c r="W35" i="39"/>
  <c r="V27" i="39"/>
  <c r="W32" i="39"/>
  <c r="X8" i="39"/>
  <c r="X30" i="39" s="1"/>
  <c r="AC38" i="38"/>
  <c r="AA39" i="38"/>
  <c r="AB39" i="38"/>
  <c r="AC35" i="38"/>
  <c r="AC36" i="38"/>
  <c r="X9" i="38"/>
  <c r="X5" i="38"/>
  <c r="X12" i="38"/>
  <c r="X4" i="38"/>
  <c r="X8" i="38" s="1"/>
  <c r="X23" i="38" s="1"/>
  <c r="W26" i="38"/>
  <c r="X11" i="38"/>
  <c r="W33" i="38"/>
  <c r="W35" i="38"/>
  <c r="X17" i="38"/>
  <c r="W37" i="38"/>
  <c r="W39" i="38"/>
  <c r="W25" i="38"/>
  <c r="W30" i="38"/>
  <c r="W32" i="38"/>
  <c r="W36" i="38"/>
  <c r="V31" i="38"/>
  <c r="W34" i="38"/>
  <c r="V37" i="38"/>
  <c r="V39" i="38"/>
  <c r="W29" i="38"/>
  <c r="W24" i="38"/>
  <c r="W28" i="38"/>
  <c r="X16" i="38"/>
  <c r="V30" i="38"/>
  <c r="X15" i="38"/>
  <c r="X18" i="38"/>
  <c r="W23" i="38"/>
  <c r="W38" i="38"/>
  <c r="V8" i="38"/>
  <c r="V38" i="38" s="1"/>
  <c r="W31" i="38"/>
  <c r="V23" i="38"/>
  <c r="V36" i="38" l="1"/>
  <c r="X23" i="39"/>
  <c r="W27" i="39"/>
  <c r="V28" i="40"/>
  <c r="V34" i="38"/>
  <c r="V34" i="40"/>
  <c r="V30" i="40"/>
  <c r="X24" i="38"/>
  <c r="X36" i="38"/>
  <c r="V25" i="40"/>
  <c r="V29" i="38"/>
  <c r="W27" i="40"/>
  <c r="V29" i="40"/>
  <c r="V35" i="40"/>
  <c r="V23" i="40"/>
  <c r="V27" i="40" s="1"/>
  <c r="V38" i="40"/>
  <c r="V39" i="40"/>
  <c r="X8" i="40"/>
  <c r="X38" i="40" s="1"/>
  <c r="X36" i="39"/>
  <c r="X38" i="39"/>
  <c r="X24" i="39"/>
  <c r="X33" i="39"/>
  <c r="X25" i="39"/>
  <c r="X27" i="39" s="1"/>
  <c r="X32" i="39"/>
  <c r="X31" i="39"/>
  <c r="X39" i="39"/>
  <c r="X35" i="39"/>
  <c r="X28" i="39"/>
  <c r="X26" i="39"/>
  <c r="X34" i="39"/>
  <c r="X29" i="39"/>
  <c r="X37" i="39"/>
  <c r="AC39" i="38"/>
  <c r="X25" i="38"/>
  <c r="X35" i="38"/>
  <c r="V24" i="38"/>
  <c r="V33" i="38"/>
  <c r="X34" i="38"/>
  <c r="X32" i="38"/>
  <c r="V32" i="38"/>
  <c r="X33" i="38"/>
  <c r="W27" i="38"/>
  <c r="X29" i="38"/>
  <c r="X38" i="38"/>
  <c r="X30" i="38"/>
  <c r="X37" i="38"/>
  <c r="V26" i="38"/>
  <c r="V35" i="38"/>
  <c r="X26" i="38"/>
  <c r="X28" i="38"/>
  <c r="V28" i="38"/>
  <c r="X39" i="38"/>
  <c r="V25" i="38"/>
  <c r="X31" i="38"/>
  <c r="AA9" i="37"/>
  <c r="AB9" i="37"/>
  <c r="AC9" i="37"/>
  <c r="AA16" i="37"/>
  <c r="AB16" i="37"/>
  <c r="AC16" i="37"/>
  <c r="AA23" i="37"/>
  <c r="AB23" i="37"/>
  <c r="AC23" i="37"/>
  <c r="AA30" i="37"/>
  <c r="AB30" i="37"/>
  <c r="AC30" i="37"/>
  <c r="AA35" i="37"/>
  <c r="AB35" i="37"/>
  <c r="AA36" i="37"/>
  <c r="AB36" i="37"/>
  <c r="AC36" i="37" s="1"/>
  <c r="AA37" i="37"/>
  <c r="AB37" i="37"/>
  <c r="AA38" i="37"/>
  <c r="AB38" i="37"/>
  <c r="V27" i="38" l="1"/>
  <c r="X26" i="40"/>
  <c r="X34" i="40"/>
  <c r="X36" i="40"/>
  <c r="X39" i="40"/>
  <c r="X23" i="40"/>
  <c r="X29" i="40"/>
  <c r="X31" i="40"/>
  <c r="X35" i="40"/>
  <c r="X25" i="40"/>
  <c r="X32" i="40"/>
  <c r="X24" i="40"/>
  <c r="X33" i="40"/>
  <c r="X37" i="40"/>
  <c r="X28" i="40"/>
  <c r="X30" i="40"/>
  <c r="X27" i="38"/>
  <c r="V20" i="37"/>
  <c r="W15" i="37"/>
  <c r="W19" i="37"/>
  <c r="W6" i="37"/>
  <c r="AC38" i="37"/>
  <c r="AB39" i="37"/>
  <c r="AA39" i="37"/>
  <c r="V16" i="37"/>
  <c r="W17" i="37"/>
  <c r="W20" i="37"/>
  <c r="W12" i="37"/>
  <c r="W14" i="37"/>
  <c r="W4" i="37"/>
  <c r="V4" i="37"/>
  <c r="AC37" i="37"/>
  <c r="AC35" i="37"/>
  <c r="V7" i="37"/>
  <c r="AB9" i="36"/>
  <c r="AC9" i="36"/>
  <c r="AA9" i="36"/>
  <c r="W20" i="36"/>
  <c r="V20" i="36"/>
  <c r="W19" i="36"/>
  <c r="V19" i="36"/>
  <c r="W18" i="36"/>
  <c r="V18" i="36"/>
  <c r="W12" i="36"/>
  <c r="V12" i="36"/>
  <c r="W4" i="36"/>
  <c r="V4" i="36"/>
  <c r="AB38" i="36"/>
  <c r="AA38" i="36"/>
  <c r="AB37" i="36"/>
  <c r="AA37" i="36"/>
  <c r="AB36" i="36"/>
  <c r="AA36" i="36"/>
  <c r="AB35" i="36"/>
  <c r="AA35" i="36"/>
  <c r="AA39" i="36" s="1"/>
  <c r="AC30" i="36"/>
  <c r="AB30" i="36"/>
  <c r="AA30" i="36"/>
  <c r="AC23" i="36"/>
  <c r="AB23" i="36"/>
  <c r="AA23" i="36"/>
  <c r="AC16" i="36"/>
  <c r="AB16" i="36"/>
  <c r="AA16" i="36"/>
  <c r="AB38" i="35"/>
  <c r="AA38" i="35"/>
  <c r="AB37" i="35"/>
  <c r="AA37" i="35"/>
  <c r="AB36" i="35"/>
  <c r="AA36" i="35"/>
  <c r="AB35" i="35"/>
  <c r="AB39" i="35" s="1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AB38" i="31"/>
  <c r="AA38" i="31"/>
  <c r="AC38" i="31" s="1"/>
  <c r="AB37" i="31"/>
  <c r="AA37" i="31"/>
  <c r="AC37" i="31" s="1"/>
  <c r="AB36" i="31"/>
  <c r="AA36" i="31"/>
  <c r="AC36" i="31" s="1"/>
  <c r="AB35" i="31"/>
  <c r="AA35" i="31"/>
  <c r="AC30" i="31"/>
  <c r="AB30" i="31"/>
  <c r="AA30" i="31"/>
  <c r="AC23" i="31"/>
  <c r="AB23" i="31"/>
  <c r="AA23" i="31"/>
  <c r="W20" i="31"/>
  <c r="V20" i="31"/>
  <c r="W19" i="31"/>
  <c r="V19" i="31"/>
  <c r="W18" i="31"/>
  <c r="V18" i="31"/>
  <c r="W17" i="31"/>
  <c r="V17" i="31"/>
  <c r="AC16" i="31"/>
  <c r="AB16" i="31"/>
  <c r="AA16" i="31"/>
  <c r="W16" i="31"/>
  <c r="V16" i="31"/>
  <c r="W15" i="31"/>
  <c r="V15" i="31"/>
  <c r="W14" i="31"/>
  <c r="V14" i="31"/>
  <c r="W13" i="31"/>
  <c r="V13" i="31"/>
  <c r="W12" i="31"/>
  <c r="V12" i="31"/>
  <c r="W11" i="31"/>
  <c r="V11" i="31"/>
  <c r="W10" i="31"/>
  <c r="V10" i="31"/>
  <c r="AC9" i="31"/>
  <c r="AB9" i="31"/>
  <c r="AA9" i="31"/>
  <c r="W9" i="31"/>
  <c r="V9" i="31"/>
  <c r="W7" i="31"/>
  <c r="V7" i="31"/>
  <c r="W6" i="31"/>
  <c r="V6" i="31"/>
  <c r="W5" i="31"/>
  <c r="V5" i="31"/>
  <c r="W4" i="31"/>
  <c r="V4" i="31"/>
  <c r="W20" i="30"/>
  <c r="V20" i="30"/>
  <c r="W19" i="30"/>
  <c r="V19" i="30"/>
  <c r="W18" i="30"/>
  <c r="V18" i="30"/>
  <c r="W12" i="30"/>
  <c r="V12" i="30"/>
  <c r="W4" i="30"/>
  <c r="V4" i="30"/>
  <c r="AA30" i="30"/>
  <c r="AB30" i="30"/>
  <c r="AC30" i="30"/>
  <c r="AA23" i="30"/>
  <c r="AB23" i="30"/>
  <c r="AC23" i="30"/>
  <c r="AA16" i="30"/>
  <c r="AB16" i="30"/>
  <c r="AC16" i="30"/>
  <c r="AA9" i="30"/>
  <c r="AB9" i="30"/>
  <c r="AC9" i="30"/>
  <c r="AA35" i="30"/>
  <c r="AB35" i="30"/>
  <c r="AA36" i="30"/>
  <c r="AB36" i="30"/>
  <c r="AA37" i="30"/>
  <c r="AB37" i="30"/>
  <c r="AA38" i="30"/>
  <c r="AB38" i="30"/>
  <c r="AC38" i="30" s="1"/>
  <c r="W8" i="31" l="1"/>
  <c r="AB39" i="36"/>
  <c r="AC36" i="36"/>
  <c r="AB39" i="31"/>
  <c r="W8" i="35"/>
  <c r="AA39" i="30"/>
  <c r="X27" i="40"/>
  <c r="V19" i="37"/>
  <c r="V12" i="37"/>
  <c r="X4" i="37"/>
  <c r="V11" i="37"/>
  <c r="V15" i="37"/>
  <c r="X20" i="37"/>
  <c r="W18" i="37"/>
  <c r="W11" i="37"/>
  <c r="AC39" i="37"/>
  <c r="W16" i="37"/>
  <c r="X16" i="37" s="1"/>
  <c r="V14" i="37"/>
  <c r="V5" i="37"/>
  <c r="W13" i="37"/>
  <c r="X12" i="37"/>
  <c r="V6" i="37"/>
  <c r="V13" i="37"/>
  <c r="X19" i="37"/>
  <c r="V10" i="37"/>
  <c r="V9" i="37"/>
  <c r="W9" i="37"/>
  <c r="W10" i="37"/>
  <c r="V18" i="37"/>
  <c r="W7" i="37"/>
  <c r="W5" i="37"/>
  <c r="V17" i="37"/>
  <c r="AC37" i="30"/>
  <c r="AA39" i="31"/>
  <c r="AA39" i="35"/>
  <c r="AC37" i="36"/>
  <c r="AC38" i="36"/>
  <c r="W13" i="36"/>
  <c r="W6" i="36"/>
  <c r="X6" i="36" s="1"/>
  <c r="W10" i="36"/>
  <c r="W9" i="36"/>
  <c r="W15" i="36"/>
  <c r="W7" i="36"/>
  <c r="W14" i="36"/>
  <c r="W5" i="36"/>
  <c r="W11" i="36"/>
  <c r="W16" i="36"/>
  <c r="W17" i="36"/>
  <c r="X17" i="36" s="1"/>
  <c r="V6" i="36"/>
  <c r="V13" i="36"/>
  <c r="V9" i="36"/>
  <c r="V10" i="36"/>
  <c r="V7" i="36"/>
  <c r="V15" i="36"/>
  <c r="X15" i="36" s="1"/>
  <c r="V14" i="36"/>
  <c r="X14" i="36" s="1"/>
  <c r="V5" i="36"/>
  <c r="V8" i="36" s="1"/>
  <c r="V30" i="36" s="1"/>
  <c r="V11" i="36"/>
  <c r="V16" i="36"/>
  <c r="V17" i="36"/>
  <c r="X4" i="36"/>
  <c r="X13" i="36"/>
  <c r="X18" i="36"/>
  <c r="X20" i="36"/>
  <c r="AC35" i="36"/>
  <c r="X7" i="36"/>
  <c r="X9" i="36"/>
  <c r="X12" i="36"/>
  <c r="X19" i="36"/>
  <c r="AC36" i="35"/>
  <c r="AC37" i="35"/>
  <c r="AC38" i="35"/>
  <c r="X10" i="35"/>
  <c r="W29" i="35"/>
  <c r="W30" i="35"/>
  <c r="W31" i="35"/>
  <c r="W32" i="35"/>
  <c r="W33" i="35"/>
  <c r="W34" i="35"/>
  <c r="W35" i="35"/>
  <c r="W24" i="35"/>
  <c r="W25" i="35"/>
  <c r="W26" i="35"/>
  <c r="W28" i="35"/>
  <c r="W36" i="35"/>
  <c r="W37" i="35"/>
  <c r="W38" i="35"/>
  <c r="W39" i="35"/>
  <c r="X4" i="35"/>
  <c r="X6" i="35"/>
  <c r="V8" i="35"/>
  <c r="V24" i="35" s="1"/>
  <c r="X11" i="35"/>
  <c r="X13" i="35"/>
  <c r="X15" i="35"/>
  <c r="X18" i="35"/>
  <c r="X20" i="35"/>
  <c r="W23" i="35"/>
  <c r="AC35" i="35"/>
  <c r="X5" i="35"/>
  <c r="X7" i="35"/>
  <c r="X9" i="35"/>
  <c r="X12" i="35"/>
  <c r="X14" i="35"/>
  <c r="X16" i="35"/>
  <c r="X17" i="35"/>
  <c r="X19" i="35"/>
  <c r="X6" i="31"/>
  <c r="W29" i="31"/>
  <c r="W30" i="31"/>
  <c r="W31" i="31"/>
  <c r="W32" i="31"/>
  <c r="W33" i="31"/>
  <c r="W34" i="31"/>
  <c r="W35" i="31"/>
  <c r="X10" i="31"/>
  <c r="W24" i="31"/>
  <c r="W25" i="31"/>
  <c r="W26" i="31"/>
  <c r="W28" i="31"/>
  <c r="W36" i="31"/>
  <c r="W37" i="31"/>
  <c r="W38" i="31"/>
  <c r="W39" i="31"/>
  <c r="V8" i="31"/>
  <c r="V23" i="31" s="1"/>
  <c r="X11" i="31"/>
  <c r="X13" i="31"/>
  <c r="X15" i="31"/>
  <c r="X18" i="31"/>
  <c r="X20" i="31"/>
  <c r="W23" i="31"/>
  <c r="V29" i="31"/>
  <c r="AC35" i="31"/>
  <c r="AC39" i="31" s="1"/>
  <c r="X4" i="31"/>
  <c r="X5" i="31"/>
  <c r="X7" i="31"/>
  <c r="X9" i="31"/>
  <c r="X12" i="31"/>
  <c r="X14" i="31"/>
  <c r="X16" i="31"/>
  <c r="X17" i="31"/>
  <c r="X19" i="31"/>
  <c r="AC36" i="30"/>
  <c r="V6" i="30"/>
  <c r="V13" i="30"/>
  <c r="X12" i="30"/>
  <c r="W6" i="30"/>
  <c r="W13" i="30"/>
  <c r="X19" i="30"/>
  <c r="W9" i="30"/>
  <c r="W10" i="30"/>
  <c r="W7" i="30"/>
  <c r="W15" i="30"/>
  <c r="V14" i="30"/>
  <c r="W14" i="30"/>
  <c r="X14" i="30" s="1"/>
  <c r="W5" i="30"/>
  <c r="W11" i="30"/>
  <c r="W16" i="30"/>
  <c r="W17" i="30"/>
  <c r="X4" i="30"/>
  <c r="V9" i="30"/>
  <c r="V10" i="30"/>
  <c r="V7" i="30"/>
  <c r="V15" i="30"/>
  <c r="V5" i="30"/>
  <c r="V11" i="30"/>
  <c r="V16" i="30"/>
  <c r="V17" i="30"/>
  <c r="X20" i="30"/>
  <c r="AB39" i="30"/>
  <c r="AC35" i="30"/>
  <c r="AC39" i="30" s="1"/>
  <c r="X18" i="30"/>
  <c r="V25" i="31" l="1"/>
  <c r="V39" i="31"/>
  <c r="W8" i="36"/>
  <c r="W35" i="36" s="1"/>
  <c r="X10" i="36"/>
  <c r="X29" i="36" s="1"/>
  <c r="V32" i="31"/>
  <c r="X5" i="36"/>
  <c r="X8" i="36" s="1"/>
  <c r="X16" i="36"/>
  <c r="X11" i="36"/>
  <c r="W8" i="37"/>
  <c r="W39" i="37" s="1"/>
  <c r="X6" i="37"/>
  <c r="X11" i="37"/>
  <c r="X5" i="37"/>
  <c r="X17" i="37"/>
  <c r="X18" i="37"/>
  <c r="X10" i="37"/>
  <c r="X14" i="37"/>
  <c r="X15" i="37"/>
  <c r="V8" i="37"/>
  <c r="V34" i="37" s="1"/>
  <c r="X9" i="37"/>
  <c r="X7" i="37"/>
  <c r="X13" i="37"/>
  <c r="V24" i="31"/>
  <c r="AC39" i="35"/>
  <c r="AC39" i="36"/>
  <c r="W27" i="35"/>
  <c r="W8" i="30"/>
  <c r="W37" i="30" s="1"/>
  <c r="V28" i="31"/>
  <c r="W26" i="36"/>
  <c r="W36" i="36"/>
  <c r="W31" i="36"/>
  <c r="W33" i="36"/>
  <c r="W28" i="36"/>
  <c r="W37" i="36"/>
  <c r="W32" i="36"/>
  <c r="W34" i="36"/>
  <c r="V29" i="36"/>
  <c r="V39" i="36"/>
  <c r="V37" i="36"/>
  <c r="V26" i="36"/>
  <c r="V24" i="36"/>
  <c r="V35" i="36"/>
  <c r="V33" i="36"/>
  <c r="V31" i="36"/>
  <c r="V38" i="36"/>
  <c r="V36" i="36"/>
  <c r="V28" i="36"/>
  <c r="V25" i="36"/>
  <c r="V23" i="36"/>
  <c r="V34" i="36"/>
  <c r="V32" i="36"/>
  <c r="V29" i="35"/>
  <c r="V39" i="35"/>
  <c r="V25" i="35"/>
  <c r="V32" i="35"/>
  <c r="V28" i="35"/>
  <c r="V37" i="35"/>
  <c r="V34" i="35"/>
  <c r="V30" i="35"/>
  <c r="X8" i="35"/>
  <c r="X29" i="35" s="1"/>
  <c r="V38" i="35"/>
  <c r="V36" i="35"/>
  <c r="V35" i="35"/>
  <c r="V33" i="35"/>
  <c r="V31" i="35"/>
  <c r="V26" i="35"/>
  <c r="V23" i="35"/>
  <c r="X28" i="35"/>
  <c r="X30" i="35"/>
  <c r="V37" i="31"/>
  <c r="V34" i="31"/>
  <c r="V30" i="31"/>
  <c r="X8" i="31"/>
  <c r="X35" i="31" s="1"/>
  <c r="W27" i="31"/>
  <c r="V38" i="31"/>
  <c r="V36" i="31"/>
  <c r="V35" i="31"/>
  <c r="V33" i="31"/>
  <c r="V31" i="31"/>
  <c r="V26" i="31"/>
  <c r="V27" i="31" s="1"/>
  <c r="X39" i="31"/>
  <c r="X34" i="31"/>
  <c r="W38" i="30"/>
  <c r="X17" i="30"/>
  <c r="W36" i="30"/>
  <c r="X11" i="30"/>
  <c r="X7" i="30"/>
  <c r="W26" i="30"/>
  <c r="X9" i="30"/>
  <c r="X6" i="30"/>
  <c r="W25" i="30"/>
  <c r="X16" i="30"/>
  <c r="X5" i="30"/>
  <c r="X15" i="30"/>
  <c r="X10" i="30"/>
  <c r="W29" i="30"/>
  <c r="X13" i="30"/>
  <c r="V8" i="30"/>
  <c r="V36" i="30" s="1"/>
  <c r="W33" i="30"/>
  <c r="V33" i="30"/>
  <c r="X35" i="36" l="1"/>
  <c r="X26" i="36"/>
  <c r="X32" i="36"/>
  <c r="X33" i="31"/>
  <c r="X32" i="31"/>
  <c r="W32" i="37"/>
  <c r="X36" i="31"/>
  <c r="X26" i="31"/>
  <c r="W30" i="36"/>
  <c r="W29" i="36"/>
  <c r="W30" i="37"/>
  <c r="W34" i="37"/>
  <c r="X30" i="31"/>
  <c r="X31" i="31"/>
  <c r="W39" i="36"/>
  <c r="W38" i="36"/>
  <c r="W35" i="37"/>
  <c r="W23" i="37"/>
  <c r="X38" i="31"/>
  <c r="W36" i="37"/>
  <c r="X24" i="31"/>
  <c r="X23" i="31"/>
  <c r="W25" i="36"/>
  <c r="W24" i="36"/>
  <c r="W37" i="37"/>
  <c r="W24" i="30"/>
  <c r="X28" i="31"/>
  <c r="W23" i="36"/>
  <c r="V28" i="37"/>
  <c r="V25" i="37"/>
  <c r="W38" i="37"/>
  <c r="W24" i="37"/>
  <c r="W33" i="37"/>
  <c r="W31" i="37"/>
  <c r="W29" i="37"/>
  <c r="W26" i="37"/>
  <c r="W28" i="37"/>
  <c r="W25" i="37"/>
  <c r="V29" i="37"/>
  <c r="V36" i="37"/>
  <c r="X29" i="37"/>
  <c r="V35" i="37"/>
  <c r="V23" i="37"/>
  <c r="V39" i="37"/>
  <c r="V38" i="37"/>
  <c r="V26" i="37"/>
  <c r="V31" i="37"/>
  <c r="X8" i="37"/>
  <c r="X24" i="37" s="1"/>
  <c r="V33" i="37"/>
  <c r="V37" i="37"/>
  <c r="V32" i="37"/>
  <c r="V24" i="37"/>
  <c r="V30" i="37"/>
  <c r="W31" i="30"/>
  <c r="X37" i="31"/>
  <c r="X26" i="35"/>
  <c r="W32" i="30"/>
  <c r="W34" i="30"/>
  <c r="W35" i="30"/>
  <c r="W28" i="30"/>
  <c r="W30" i="30"/>
  <c r="W39" i="30"/>
  <c r="W23" i="30"/>
  <c r="W27" i="30" s="1"/>
  <c r="W27" i="36"/>
  <c r="V27" i="36"/>
  <c r="X37" i="36"/>
  <c r="X31" i="36"/>
  <c r="X38" i="36"/>
  <c r="X23" i="36"/>
  <c r="X25" i="36"/>
  <c r="X34" i="36"/>
  <c r="X28" i="36"/>
  <c r="X36" i="36"/>
  <c r="X30" i="36"/>
  <c r="X39" i="36"/>
  <c r="X24" i="36"/>
  <c r="X33" i="36"/>
  <c r="X39" i="35"/>
  <c r="X36" i="35"/>
  <c r="X32" i="35"/>
  <c r="X35" i="35"/>
  <c r="X25" i="35"/>
  <c r="X34" i="35"/>
  <c r="X24" i="35"/>
  <c r="X33" i="35"/>
  <c r="V27" i="35"/>
  <c r="X37" i="35"/>
  <c r="X31" i="35"/>
  <c r="X38" i="35"/>
  <c r="X23" i="35"/>
  <c r="X25" i="31"/>
  <c r="X29" i="31"/>
  <c r="V24" i="30"/>
  <c r="V26" i="30"/>
  <c r="V32" i="30"/>
  <c r="V29" i="30"/>
  <c r="V25" i="30"/>
  <c r="V38" i="30"/>
  <c r="V31" i="30"/>
  <c r="V23" i="30"/>
  <c r="V37" i="30"/>
  <c r="V39" i="30"/>
  <c r="V34" i="30"/>
  <c r="V35" i="30"/>
  <c r="X8" i="30"/>
  <c r="V28" i="30"/>
  <c r="V30" i="30"/>
  <c r="X28" i="30"/>
  <c r="X37" i="37" l="1"/>
  <c r="X27" i="31"/>
  <c r="W27" i="37"/>
  <c r="X32" i="37"/>
  <c r="X28" i="37"/>
  <c r="X34" i="37"/>
  <c r="X25" i="37"/>
  <c r="V27" i="37"/>
  <c r="X30" i="37"/>
  <c r="X26" i="37"/>
  <c r="X38" i="37"/>
  <c r="X39" i="37"/>
  <c r="X35" i="37"/>
  <c r="X31" i="37"/>
  <c r="X23" i="37"/>
  <c r="X33" i="37"/>
  <c r="X36" i="37"/>
  <c r="X27" i="35"/>
  <c r="V27" i="30"/>
  <c r="X27" i="36"/>
  <c r="X37" i="30"/>
  <c r="X26" i="30"/>
  <c r="X25" i="30"/>
  <c r="X23" i="30"/>
  <c r="X36" i="30"/>
  <c r="X24" i="30"/>
  <c r="X32" i="30"/>
  <c r="X33" i="30"/>
  <c r="X31" i="30"/>
  <c r="X39" i="30"/>
  <c r="X29" i="30"/>
  <c r="X38" i="30"/>
  <c r="X30" i="30"/>
  <c r="X34" i="30"/>
  <c r="X35" i="30"/>
  <c r="X27" i="37" l="1"/>
  <c r="X27" i="30"/>
</calcChain>
</file>

<file path=xl/sharedStrings.xml><?xml version="1.0" encoding="utf-8"?>
<sst xmlns="http://schemas.openxmlformats.org/spreadsheetml/2006/main" count="1320" uniqueCount="44">
  <si>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</si>
  <si>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</si>
  <si>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</si>
  <si>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</si>
  <si>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</si>
  <si>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</si>
  <si>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</si>
  <si>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</si>
  <si>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</si>
  <si>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</si>
  <si>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</si>
  <si>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</si>
  <si>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</si>
  <si>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</si>
  <si>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</si>
  <si>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</si>
  <si>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</si>
  <si>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</si>
  <si>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</si>
  <si>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</si>
  <si>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</si>
  <si>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</si>
  <si>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</si>
  <si>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</si>
  <si>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</si>
  <si>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</si>
  <si>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</si>
  <si>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</si>
  <si>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</si>
  <si>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</si>
  <si>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</si>
  <si>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</si>
  <si>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平成23年4月30日現在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</si>
  <si>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</si>
  <si>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</si>
  <si>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</si>
  <si>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</si>
  <si>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</si>
  <si>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</si>
  <si>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平成23年11月30日現在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</si>
  <si>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平成23年12月31日現在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</si>
  <si>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平成24年1月31日現在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</si>
  <si>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平成24年2月29日現在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</si>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</sst>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38" fontId="4" fillId="5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64</v>
      </c>
      <c r="D4" s="10">
        <v>128</v>
      </c>
      <c r="E4" s="3"/>
      <c r="F4" s="7">
        <v>30</v>
      </c>
      <c r="G4" s="10">
        <v>101</v>
      </c>
      <c r="H4" s="10">
        <v>95</v>
      </c>
      <c r="I4" s="10">
        <v>196</v>
      </c>
      <c r="J4" s="3"/>
      <c r="K4" s="7">
        <v>60</v>
      </c>
      <c r="L4" s="10">
        <v>253</v>
      </c>
      <c r="M4" s="10">
        <v>203</v>
      </c>
      <c r="N4" s="10">
        <v>456</v>
      </c>
      <c r="O4" s="3"/>
      <c r="P4" s="7">
        <v>90</v>
      </c>
      <c r="Q4" s="10">
        <v>45</v>
      </c>
      <c r="R4" s="10">
        <v>99</v>
      </c>
      <c r="S4" s="10">
        <v>144</v>
      </c>
      <c r="U4" s="4" t="s">
        <v>4</v>
      </c>
      <c r="V4" s="15">
        <f>SUM(B9,B15,B21)</f>
        <v>1156</v>
      </c>
      <c r="W4" s="15">
        <f>SUM(C9,C15,C21)</f>
        <v>1146</v>
      </c>
      <c r="X4" s="15">
        <f>SUM(V4:W4)</f>
        <v>2302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66</v>
      </c>
      <c r="D5" s="10">
        <v>135</v>
      </c>
      <c r="E5" s="3"/>
      <c r="F5" s="7">
        <v>31</v>
      </c>
      <c r="G5" s="10">
        <v>95</v>
      </c>
      <c r="H5" s="10">
        <v>84</v>
      </c>
      <c r="I5" s="10">
        <v>179</v>
      </c>
      <c r="J5" s="3"/>
      <c r="K5" s="7">
        <v>61</v>
      </c>
      <c r="L5" s="10">
        <v>277</v>
      </c>
      <c r="M5" s="10">
        <v>264</v>
      </c>
      <c r="N5" s="10">
        <v>541</v>
      </c>
      <c r="O5" s="3"/>
      <c r="P5" s="7">
        <v>91</v>
      </c>
      <c r="Q5" s="10">
        <v>35</v>
      </c>
      <c r="R5" s="10">
        <v>87</v>
      </c>
      <c r="S5" s="10">
        <v>122</v>
      </c>
      <c r="U5" s="4" t="s">
        <v>5</v>
      </c>
      <c r="V5" s="15">
        <f>SUM(B27,B33,B39,G9,G15,G21,G27,G33,G39,L9)</f>
        <v>6640</v>
      </c>
      <c r="W5" s="15">
        <f>SUM(C27,C33,C39,H9,H15,H21,H27,H33,H39,M9)</f>
        <v>6270</v>
      </c>
      <c r="X5" s="15">
        <f>SUM(V5:W5)</f>
        <v>12910</v>
      </c>
      <c r="Y5" s="2"/>
      <c r="Z5" s="4" t="s">
        <v>25</v>
      </c>
      <c r="AA5" s="10">
        <v>678</v>
      </c>
      <c r="AB5" s="10">
        <v>663</v>
      </c>
      <c r="AC5" s="10">
        <v>1341</v>
      </c>
    </row>
    <row r="6" spans="1:29" ht="15" customHeight="1" x14ac:dyDescent="0.15">
      <c r="A6" s="7">
        <v>2</v>
      </c>
      <c r="B6" s="10">
        <v>71</v>
      </c>
      <c r="C6" s="10">
        <v>74</v>
      </c>
      <c r="D6" s="10">
        <v>145</v>
      </c>
      <c r="E6" s="3"/>
      <c r="F6" s="7">
        <v>32</v>
      </c>
      <c r="G6" s="10">
        <v>102</v>
      </c>
      <c r="H6" s="10">
        <v>109</v>
      </c>
      <c r="I6" s="10">
        <v>211</v>
      </c>
      <c r="J6" s="3"/>
      <c r="K6" s="7">
        <v>62</v>
      </c>
      <c r="L6" s="10">
        <v>271</v>
      </c>
      <c r="M6" s="10">
        <v>247</v>
      </c>
      <c r="N6" s="10">
        <v>518</v>
      </c>
      <c r="O6" s="3"/>
      <c r="P6" s="7">
        <v>92</v>
      </c>
      <c r="Q6" s="10">
        <v>29</v>
      </c>
      <c r="R6" s="10">
        <v>71</v>
      </c>
      <c r="S6" s="10">
        <v>100</v>
      </c>
      <c r="U6" s="8" t="s">
        <v>6</v>
      </c>
      <c r="V6" s="15">
        <f>SUM(L15,L21)</f>
        <v>1557</v>
      </c>
      <c r="W6" s="15">
        <f>SUM(M15,M21)</f>
        <v>2065</v>
      </c>
      <c r="X6" s="15">
        <f>SUM(V6:W6)</f>
        <v>3622</v>
      </c>
      <c r="Z6" s="26" t="s">
        <v>26</v>
      </c>
      <c r="AA6" s="10">
        <v>3820</v>
      </c>
      <c r="AB6" s="10">
        <v>3696</v>
      </c>
      <c r="AC6" s="10">
        <v>7516</v>
      </c>
    </row>
    <row r="7" spans="1:29" ht="15" customHeight="1" x14ac:dyDescent="0.15">
      <c r="A7" s="7">
        <v>3</v>
      </c>
      <c r="B7" s="10">
        <v>70</v>
      </c>
      <c r="C7" s="10">
        <v>84</v>
      </c>
      <c r="D7" s="10">
        <v>154</v>
      </c>
      <c r="E7" s="3"/>
      <c r="F7" s="7">
        <v>33</v>
      </c>
      <c r="G7" s="10">
        <v>115</v>
      </c>
      <c r="H7" s="10">
        <v>103</v>
      </c>
      <c r="I7" s="10">
        <v>218</v>
      </c>
      <c r="J7" s="3"/>
      <c r="K7" s="7">
        <v>63</v>
      </c>
      <c r="L7" s="10">
        <v>272</v>
      </c>
      <c r="M7" s="10">
        <v>250</v>
      </c>
      <c r="N7" s="10">
        <v>522</v>
      </c>
      <c r="O7" s="3"/>
      <c r="P7" s="7">
        <v>93</v>
      </c>
      <c r="Q7" s="10">
        <v>16</v>
      </c>
      <c r="R7" s="10">
        <v>64</v>
      </c>
      <c r="S7" s="10">
        <v>80</v>
      </c>
      <c r="U7" s="4" t="s">
        <v>7</v>
      </c>
      <c r="V7" s="15">
        <f>SUM(L27,L33,L39,Q9,Q15,Q21,Q27,Q33,Q39)</f>
        <v>2309</v>
      </c>
      <c r="W7" s="15">
        <f>SUM(M27,M33,M39,R9,R15,R21,R27,R33,R39)</f>
        <v>3925</v>
      </c>
      <c r="X7" s="15">
        <f>SUM(V7:W7)</f>
        <v>6234</v>
      </c>
      <c r="Z7" s="4" t="s">
        <v>31</v>
      </c>
      <c r="AA7" s="10">
        <v>986</v>
      </c>
      <c r="AB7" s="10">
        <v>1317</v>
      </c>
      <c r="AC7" s="10">
        <v>2303</v>
      </c>
    </row>
    <row r="8" spans="1:29" ht="15" customHeight="1" x14ac:dyDescent="0.15">
      <c r="A8" s="7">
        <v>4</v>
      </c>
      <c r="B8" s="10">
        <v>82</v>
      </c>
      <c r="C8" s="10">
        <v>70</v>
      </c>
      <c r="D8" s="10">
        <v>152</v>
      </c>
      <c r="E8" s="3"/>
      <c r="F8" s="7">
        <v>34</v>
      </c>
      <c r="G8" s="10">
        <v>125</v>
      </c>
      <c r="H8" s="10">
        <v>86</v>
      </c>
      <c r="I8" s="10">
        <v>211</v>
      </c>
      <c r="J8" s="3"/>
      <c r="K8" s="7">
        <v>64</v>
      </c>
      <c r="L8" s="10">
        <v>205</v>
      </c>
      <c r="M8" s="10">
        <v>180</v>
      </c>
      <c r="N8" s="10">
        <v>385</v>
      </c>
      <c r="O8" s="3"/>
      <c r="P8" s="7">
        <v>94</v>
      </c>
      <c r="Q8" s="10">
        <v>15</v>
      </c>
      <c r="R8" s="10">
        <v>51</v>
      </c>
      <c r="S8" s="10">
        <v>66</v>
      </c>
      <c r="U8" s="17" t="s">
        <v>3</v>
      </c>
      <c r="V8" s="12">
        <f>SUM(V4:V7)</f>
        <v>11662</v>
      </c>
      <c r="W8" s="12">
        <f>SUM(W4:W7)</f>
        <v>13406</v>
      </c>
      <c r="X8" s="12">
        <f>SUM(X4:X7)</f>
        <v>25068</v>
      </c>
      <c r="Z8" s="4" t="s">
        <v>7</v>
      </c>
      <c r="AA8" s="10">
        <v>1388</v>
      </c>
      <c r="AB8" s="10">
        <v>2380</v>
      </c>
      <c r="AC8" s="10">
        <v>3768</v>
      </c>
    </row>
    <row r="9" spans="1:29" ht="15" customHeight="1" x14ac:dyDescent="0.15">
      <c r="A9" s="7"/>
      <c r="B9" s="11">
        <v>356</v>
      </c>
      <c r="C9" s="11">
        <v>358</v>
      </c>
      <c r="D9" s="11">
        <v>714</v>
      </c>
      <c r="E9" s="3"/>
      <c r="F9" s="7"/>
      <c r="G9" s="11">
        <v>538</v>
      </c>
      <c r="H9" s="11">
        <v>477</v>
      </c>
      <c r="I9" s="11">
        <v>1015</v>
      </c>
      <c r="J9" s="3"/>
      <c r="K9" s="7"/>
      <c r="L9" s="12">
        <v>1278</v>
      </c>
      <c r="M9" s="12">
        <v>1144</v>
      </c>
      <c r="N9" s="12">
        <v>2422</v>
      </c>
      <c r="O9" s="3"/>
      <c r="P9" s="7"/>
      <c r="Q9" s="11">
        <v>140</v>
      </c>
      <c r="R9" s="11">
        <v>372</v>
      </c>
      <c r="S9" s="11">
        <v>512</v>
      </c>
      <c r="U9" s="4" t="s">
        <v>8</v>
      </c>
      <c r="V9" s="15">
        <f>SUM(G21,G27,G33,G39,L9)</f>
        <v>4095</v>
      </c>
      <c r="W9" s="15">
        <f>SUM(H21,H27,H33,H39,M9)</f>
        <v>3959</v>
      </c>
      <c r="X9" s="18">
        <f t="shared" ref="X9:X20" si="0">SUM(V9:W9)</f>
        <v>8054</v>
      </c>
      <c r="Z9" s="9" t="s">
        <v>24</v>
      </c>
      <c r="AA9" s="11">
        <f t="shared" ref="AA9:AB9" si="1">SUM(AA5:AA8)</f>
        <v>6872</v>
      </c>
      <c r="AB9" s="11">
        <f t="shared" si="1"/>
        <v>8056</v>
      </c>
      <c r="AC9" s="11">
        <f>SUM(AC5:AC8)</f>
        <v>14928</v>
      </c>
    </row>
    <row r="10" spans="1:29" ht="15" customHeight="1" x14ac:dyDescent="0.15">
      <c r="A10" s="7">
        <v>5</v>
      </c>
      <c r="B10" s="10">
        <v>77</v>
      </c>
      <c r="C10" s="10">
        <v>80</v>
      </c>
      <c r="D10" s="10">
        <v>157</v>
      </c>
      <c r="E10" s="3"/>
      <c r="F10" s="7">
        <v>35</v>
      </c>
      <c r="G10" s="10">
        <v>103</v>
      </c>
      <c r="H10" s="10">
        <v>95</v>
      </c>
      <c r="I10" s="10">
        <v>198</v>
      </c>
      <c r="J10" s="3"/>
      <c r="K10" s="7">
        <v>65</v>
      </c>
      <c r="L10" s="10">
        <v>90</v>
      </c>
      <c r="M10" s="10">
        <v>126</v>
      </c>
      <c r="N10" s="10">
        <v>216</v>
      </c>
      <c r="O10" s="3"/>
      <c r="P10" s="7">
        <v>95</v>
      </c>
      <c r="Q10" s="10">
        <v>11</v>
      </c>
      <c r="R10" s="10">
        <v>42</v>
      </c>
      <c r="S10" s="10">
        <v>53</v>
      </c>
      <c r="U10" s="4" t="s">
        <v>9</v>
      </c>
      <c r="V10" s="15">
        <f>SUM(G21,G27,G33,G39,L9,L15,L21,L27,L33,L39,Q9,Q15,Q21,Q27,Q33,Q39)</f>
        <v>7961</v>
      </c>
      <c r="W10" s="15">
        <f>SUM(H21,H27,H33,H39,M9,M15,M21,M27,M33,M39,R9,R15,R21,R27,R33,R39)</f>
        <v>9949</v>
      </c>
      <c r="X10" s="18">
        <f t="shared" si="0"/>
        <v>17910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57</v>
      </c>
      <c r="D11" s="10">
        <v>129</v>
      </c>
      <c r="E11" s="3"/>
      <c r="F11" s="7">
        <v>36</v>
      </c>
      <c r="G11" s="10">
        <v>111</v>
      </c>
      <c r="H11" s="10">
        <v>93</v>
      </c>
      <c r="I11" s="10">
        <v>204</v>
      </c>
      <c r="J11" s="3"/>
      <c r="K11" s="7">
        <v>66</v>
      </c>
      <c r="L11" s="10">
        <v>132</v>
      </c>
      <c r="M11" s="10">
        <v>167</v>
      </c>
      <c r="N11" s="10">
        <v>299</v>
      </c>
      <c r="O11" s="3"/>
      <c r="P11" s="7">
        <v>96</v>
      </c>
      <c r="Q11" s="10">
        <v>4</v>
      </c>
      <c r="R11" s="10">
        <v>42</v>
      </c>
      <c r="S11" s="10">
        <v>46</v>
      </c>
      <c r="U11" s="4" t="s">
        <v>10</v>
      </c>
      <c r="V11" s="15">
        <f>SUM(,G33,G39,L9,L15,L21,L27,L33,L39,Q9,Q15,Q21,Q27,Q33,Q39)</f>
        <v>6953</v>
      </c>
      <c r="W11" s="15">
        <f>SUM(,H33,H39,M9,M15,M21,M27,M33,M39,R9,R15,R21,R27,R33,R39)</f>
        <v>8875</v>
      </c>
      <c r="X11" s="18">
        <f t="shared" si="0"/>
        <v>15828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v>148</v>
      </c>
      <c r="E12" s="3"/>
      <c r="F12" s="7">
        <v>37</v>
      </c>
      <c r="G12" s="10">
        <v>114</v>
      </c>
      <c r="H12" s="10">
        <v>104</v>
      </c>
      <c r="I12" s="10">
        <v>218</v>
      </c>
      <c r="J12" s="3"/>
      <c r="K12" s="7">
        <v>67</v>
      </c>
      <c r="L12" s="10">
        <v>155</v>
      </c>
      <c r="M12" s="10">
        <v>202</v>
      </c>
      <c r="N12" s="10">
        <v>357</v>
      </c>
      <c r="O12" s="3"/>
      <c r="P12" s="7">
        <v>97</v>
      </c>
      <c r="Q12" s="10">
        <v>9</v>
      </c>
      <c r="R12" s="10">
        <v>28</v>
      </c>
      <c r="S12" s="10">
        <v>37</v>
      </c>
      <c r="U12" s="4" t="s">
        <v>11</v>
      </c>
      <c r="V12" s="15">
        <f>SUM(L9,L15,L21,L27,L33,L39,Q9,Q15,Q21,Q27,Q33,Q39)</f>
        <v>5144</v>
      </c>
      <c r="W12" s="15">
        <f>SUM(M9,M15,M21,M27,M33,M39,R9,R15,R21,R27,R33,R39)</f>
        <v>7134</v>
      </c>
      <c r="X12" s="18">
        <f t="shared" si="0"/>
        <v>12278</v>
      </c>
      <c r="Z12" s="4" t="s">
        <v>25</v>
      </c>
      <c r="AA12" s="10">
        <v>135</v>
      </c>
      <c r="AB12" s="10">
        <v>165</v>
      </c>
      <c r="AC12" s="10">
        <v>300</v>
      </c>
    </row>
    <row r="13" spans="1:29" ht="15" customHeight="1" x14ac:dyDescent="0.15">
      <c r="A13" s="7">
        <v>8</v>
      </c>
      <c r="B13" s="10">
        <v>74</v>
      </c>
      <c r="C13" s="10">
        <v>79</v>
      </c>
      <c r="D13" s="10">
        <v>153</v>
      </c>
      <c r="E13" s="3"/>
      <c r="F13" s="7">
        <v>38</v>
      </c>
      <c r="G13" s="10">
        <v>90</v>
      </c>
      <c r="H13" s="10">
        <v>93</v>
      </c>
      <c r="I13" s="10">
        <v>183</v>
      </c>
      <c r="J13" s="3"/>
      <c r="K13" s="7">
        <v>68</v>
      </c>
      <c r="L13" s="10">
        <v>166</v>
      </c>
      <c r="M13" s="10">
        <v>193</v>
      </c>
      <c r="N13" s="10">
        <v>359</v>
      </c>
      <c r="O13" s="3"/>
      <c r="P13" s="7">
        <v>98</v>
      </c>
      <c r="Q13" s="10">
        <v>5</v>
      </c>
      <c r="R13" s="10">
        <v>22</v>
      </c>
      <c r="S13" s="10">
        <v>27</v>
      </c>
      <c r="U13" s="9" t="s">
        <v>12</v>
      </c>
      <c r="V13" s="12">
        <f>SUM(L15,L21,L27,L33,L39,Q9,Q15,Q21,Q27,Q33,Q39)</f>
        <v>3866</v>
      </c>
      <c r="W13" s="12">
        <f>SUM(M15,M21,M27,M33,M39,R9,R15,R21,R27,R33,R39)</f>
        <v>5990</v>
      </c>
      <c r="X13" s="12">
        <f t="shared" si="0"/>
        <v>9856</v>
      </c>
      <c r="Z13" s="26" t="s">
        <v>26</v>
      </c>
      <c r="AA13" s="10">
        <v>864</v>
      </c>
      <c r="AB13" s="10">
        <v>838</v>
      </c>
      <c r="AC13" s="10">
        <v>1702</v>
      </c>
    </row>
    <row r="14" spans="1:29" ht="15" customHeight="1" x14ac:dyDescent="0.15">
      <c r="A14" s="7">
        <v>9</v>
      </c>
      <c r="B14" s="10">
        <v>68</v>
      </c>
      <c r="C14" s="10">
        <v>78</v>
      </c>
      <c r="D14" s="10">
        <v>146</v>
      </c>
      <c r="E14" s="3"/>
      <c r="F14" s="7">
        <v>39</v>
      </c>
      <c r="G14" s="10">
        <v>105</v>
      </c>
      <c r="H14" s="10">
        <v>94</v>
      </c>
      <c r="I14" s="10">
        <v>199</v>
      </c>
      <c r="J14" s="3"/>
      <c r="K14" s="7">
        <v>69</v>
      </c>
      <c r="L14" s="10">
        <v>165</v>
      </c>
      <c r="M14" s="10">
        <v>239</v>
      </c>
      <c r="N14" s="10">
        <v>404</v>
      </c>
      <c r="O14" s="3"/>
      <c r="P14" s="7">
        <v>99</v>
      </c>
      <c r="Q14" s="10">
        <v>0</v>
      </c>
      <c r="R14" s="10">
        <v>17</v>
      </c>
      <c r="S14" s="10">
        <v>17</v>
      </c>
      <c r="U14" s="4" t="s">
        <v>13</v>
      </c>
      <c r="V14" s="15">
        <f>SUM(L21,L27,L33,L39,Q9,Q15,Q21,Q27,Q33,Q39)</f>
        <v>3158</v>
      </c>
      <c r="W14" s="15">
        <f>SUM(M21,M27,M33,M39,R9,R15,R21,R27,R33,R39)</f>
        <v>5063</v>
      </c>
      <c r="X14" s="18">
        <f t="shared" si="0"/>
        <v>8221</v>
      </c>
      <c r="Z14" s="4" t="s">
        <v>31</v>
      </c>
      <c r="AA14" s="10">
        <v>194</v>
      </c>
      <c r="AB14" s="10">
        <v>254</v>
      </c>
      <c r="AC14" s="10">
        <v>448</v>
      </c>
    </row>
    <row r="15" spans="1:29" ht="15" customHeight="1" x14ac:dyDescent="0.15">
      <c r="A15" s="7"/>
      <c r="B15" s="11">
        <v>369</v>
      </c>
      <c r="C15" s="11">
        <v>364</v>
      </c>
      <c r="D15" s="11">
        <v>733</v>
      </c>
      <c r="E15" s="3"/>
      <c r="F15" s="7"/>
      <c r="G15" s="11">
        <v>523</v>
      </c>
      <c r="H15" s="11">
        <v>479</v>
      </c>
      <c r="I15" s="11">
        <v>1002</v>
      </c>
      <c r="J15" s="3"/>
      <c r="K15" s="7"/>
      <c r="L15" s="11">
        <v>708</v>
      </c>
      <c r="M15" s="11">
        <v>927</v>
      </c>
      <c r="N15" s="11">
        <v>1635</v>
      </c>
      <c r="O15" s="3"/>
      <c r="P15" s="7"/>
      <c r="Q15" s="11">
        <v>29</v>
      </c>
      <c r="R15" s="11">
        <v>151</v>
      </c>
      <c r="S15" s="11">
        <v>180</v>
      </c>
      <c r="U15" s="4" t="s">
        <v>14</v>
      </c>
      <c r="V15" s="15">
        <f>SUM(L27,L33,L39,Q9,Q15,Q21,Q27,Q33,Q39)</f>
        <v>2309</v>
      </c>
      <c r="W15" s="15">
        <f>SUM(M27,M33,M39,R9,R15,R21,R27,R33,R39)</f>
        <v>3925</v>
      </c>
      <c r="X15" s="18">
        <f t="shared" si="0"/>
        <v>6234</v>
      </c>
      <c r="Z15" s="4" t="s">
        <v>7</v>
      </c>
      <c r="AA15" s="10">
        <v>277</v>
      </c>
      <c r="AB15" s="10">
        <v>439</v>
      </c>
      <c r="AC15" s="10">
        <v>716</v>
      </c>
    </row>
    <row r="16" spans="1:29" ht="15" customHeight="1" x14ac:dyDescent="0.15">
      <c r="A16" s="7">
        <v>10</v>
      </c>
      <c r="B16" s="10">
        <v>79</v>
      </c>
      <c r="C16" s="10">
        <v>97</v>
      </c>
      <c r="D16" s="10">
        <v>176</v>
      </c>
      <c r="E16" s="3"/>
      <c r="F16" s="7">
        <v>40</v>
      </c>
      <c r="G16" s="10">
        <v>104</v>
      </c>
      <c r="H16" s="10">
        <v>93</v>
      </c>
      <c r="I16" s="10">
        <v>197</v>
      </c>
      <c r="J16" s="3"/>
      <c r="K16" s="7">
        <v>70</v>
      </c>
      <c r="L16" s="10">
        <v>164</v>
      </c>
      <c r="M16" s="10">
        <v>220</v>
      </c>
      <c r="N16" s="10">
        <v>384</v>
      </c>
      <c r="O16" s="3"/>
      <c r="P16" s="7">
        <v>100</v>
      </c>
      <c r="Q16" s="10">
        <v>3</v>
      </c>
      <c r="R16" s="10">
        <v>6</v>
      </c>
      <c r="S16" s="10">
        <v>9</v>
      </c>
      <c r="U16" s="4" t="s">
        <v>15</v>
      </c>
      <c r="V16" s="15">
        <f>SUM(L33,L39,Q9,Q15,Q21,Q27,Q33,Q39)</f>
        <v>1360</v>
      </c>
      <c r="W16" s="15">
        <f>SUM(M33,M39,R9,R15,R21,R27,R33,R39)</f>
        <v>2604</v>
      </c>
      <c r="X16" s="18">
        <f t="shared" si="0"/>
        <v>3964</v>
      </c>
      <c r="Z16" s="9" t="s">
        <v>24</v>
      </c>
      <c r="AA16" s="11">
        <f t="shared" ref="AA16:AB16" si="2">SUM(AA12:AA15)</f>
        <v>1470</v>
      </c>
      <c r="AB16" s="11">
        <f t="shared" si="2"/>
        <v>1696</v>
      </c>
      <c r="AC16" s="11">
        <f>SUM(AC12:AC15)</f>
        <v>3166</v>
      </c>
    </row>
    <row r="17" spans="1:29" ht="15" customHeight="1" x14ac:dyDescent="0.15">
      <c r="A17" s="7">
        <v>11</v>
      </c>
      <c r="B17" s="10">
        <v>94</v>
      </c>
      <c r="C17" s="10">
        <v>83</v>
      </c>
      <c r="D17" s="10">
        <v>177</v>
      </c>
      <c r="E17" s="3"/>
      <c r="F17" s="7">
        <v>41</v>
      </c>
      <c r="G17" s="10">
        <v>91</v>
      </c>
      <c r="H17" s="10">
        <v>95</v>
      </c>
      <c r="I17" s="10">
        <v>186</v>
      </c>
      <c r="J17" s="3"/>
      <c r="K17" s="7">
        <v>71</v>
      </c>
      <c r="L17" s="10">
        <v>159</v>
      </c>
      <c r="M17" s="10">
        <v>223</v>
      </c>
      <c r="N17" s="10">
        <v>382</v>
      </c>
      <c r="O17" s="3"/>
      <c r="P17" s="7">
        <v>101</v>
      </c>
      <c r="Q17" s="10">
        <v>0</v>
      </c>
      <c r="R17" s="10">
        <v>3</v>
      </c>
      <c r="S17" s="10">
        <v>3</v>
      </c>
      <c r="U17" s="4" t="s">
        <v>16</v>
      </c>
      <c r="V17" s="15">
        <f>SUM(L39,Q9,Q15,Q21,Q27,Q33,Q39)</f>
        <v>565</v>
      </c>
      <c r="W17" s="15">
        <f>SUM(M39,R9,R15,R21,R27,R33,R39)</f>
        <v>1415</v>
      </c>
      <c r="X17" s="18">
        <f t="shared" si="0"/>
        <v>1980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66</v>
      </c>
      <c r="D18" s="10">
        <v>139</v>
      </c>
      <c r="E18" s="3"/>
      <c r="F18" s="7">
        <v>42</v>
      </c>
      <c r="G18" s="10">
        <v>85</v>
      </c>
      <c r="H18" s="10">
        <v>100</v>
      </c>
      <c r="I18" s="10">
        <v>185</v>
      </c>
      <c r="J18" s="3"/>
      <c r="K18" s="7">
        <v>72</v>
      </c>
      <c r="L18" s="10">
        <v>140</v>
      </c>
      <c r="M18" s="10">
        <v>207</v>
      </c>
      <c r="N18" s="13">
        <v>347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173</v>
      </c>
      <c r="W18" s="15">
        <f>SUM(R9,R15,R21,R27,R33,R39)</f>
        <v>543</v>
      </c>
      <c r="X18" s="18">
        <f t="shared" si="0"/>
        <v>716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92</v>
      </c>
      <c r="D19" s="10">
        <v>181</v>
      </c>
      <c r="E19" s="3"/>
      <c r="F19" s="7">
        <v>43</v>
      </c>
      <c r="G19" s="10">
        <v>92</v>
      </c>
      <c r="H19" s="10">
        <v>120</v>
      </c>
      <c r="I19" s="10">
        <v>212</v>
      </c>
      <c r="J19" s="3"/>
      <c r="K19" s="7">
        <v>73</v>
      </c>
      <c r="L19" s="10">
        <v>208</v>
      </c>
      <c r="M19" s="10">
        <v>227</v>
      </c>
      <c r="N19" s="10">
        <v>435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33</v>
      </c>
      <c r="W19" s="15">
        <f>SUM(R15,R21,R27,R33,R39)</f>
        <v>171</v>
      </c>
      <c r="X19" s="18">
        <f t="shared" si="0"/>
        <v>204</v>
      </c>
      <c r="Z19" s="4" t="s">
        <v>25</v>
      </c>
      <c r="AA19" s="10">
        <v>209</v>
      </c>
      <c r="AB19" s="10">
        <v>221</v>
      </c>
      <c r="AC19" s="10">
        <v>430</v>
      </c>
    </row>
    <row r="20" spans="1:29" ht="15" customHeight="1" x14ac:dyDescent="0.15">
      <c r="A20" s="7">
        <v>14</v>
      </c>
      <c r="B20" s="10">
        <v>96</v>
      </c>
      <c r="C20" s="10">
        <v>86</v>
      </c>
      <c r="D20" s="10">
        <v>182</v>
      </c>
      <c r="E20" s="3"/>
      <c r="F20" s="7">
        <v>44</v>
      </c>
      <c r="G20" s="10">
        <v>89</v>
      </c>
      <c r="H20" s="10">
        <v>98</v>
      </c>
      <c r="I20" s="10">
        <v>187</v>
      </c>
      <c r="J20" s="3"/>
      <c r="K20" s="7">
        <v>74</v>
      </c>
      <c r="L20" s="10">
        <v>178</v>
      </c>
      <c r="M20" s="10">
        <v>261</v>
      </c>
      <c r="N20" s="10">
        <v>439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20</v>
      </c>
      <c r="X20" s="18">
        <f t="shared" si="0"/>
        <v>24</v>
      </c>
      <c r="Z20" s="26" t="s">
        <v>26</v>
      </c>
      <c r="AA20" s="10">
        <v>1261</v>
      </c>
      <c r="AB20" s="10">
        <v>1115</v>
      </c>
      <c r="AC20" s="10">
        <v>2376</v>
      </c>
    </row>
    <row r="21" spans="1:29" ht="15" customHeight="1" x14ac:dyDescent="0.15">
      <c r="A21" s="7"/>
      <c r="B21" s="11">
        <v>431</v>
      </c>
      <c r="C21" s="11">
        <v>424</v>
      </c>
      <c r="D21" s="11">
        <v>855</v>
      </c>
      <c r="E21" s="3"/>
      <c r="F21" s="7"/>
      <c r="G21" s="11">
        <v>461</v>
      </c>
      <c r="H21" s="11">
        <v>506</v>
      </c>
      <c r="I21" s="11">
        <v>967</v>
      </c>
      <c r="J21" s="3"/>
      <c r="K21" s="7"/>
      <c r="L21" s="12">
        <v>849</v>
      </c>
      <c r="M21" s="12">
        <v>1138</v>
      </c>
      <c r="N21" s="12">
        <v>1987</v>
      </c>
      <c r="O21" s="24"/>
      <c r="P21" s="7"/>
      <c r="Q21" s="11">
        <v>4</v>
      </c>
      <c r="R21" s="11">
        <v>19</v>
      </c>
      <c r="S21" s="11">
        <v>23</v>
      </c>
      <c r="Z21" s="4" t="s">
        <v>31</v>
      </c>
      <c r="AA21" s="10">
        <v>231</v>
      </c>
      <c r="AB21" s="10">
        <v>301</v>
      </c>
      <c r="AC21" s="10">
        <v>532</v>
      </c>
    </row>
    <row r="22" spans="1:29" ht="15" customHeight="1" x14ac:dyDescent="0.15">
      <c r="A22" s="7">
        <v>15</v>
      </c>
      <c r="B22" s="10">
        <v>98</v>
      </c>
      <c r="C22" s="10">
        <v>86</v>
      </c>
      <c r="D22" s="10">
        <v>184</v>
      </c>
      <c r="E22" s="3"/>
      <c r="F22" s="7">
        <v>45</v>
      </c>
      <c r="G22" s="10">
        <v>93</v>
      </c>
      <c r="H22" s="10">
        <v>77</v>
      </c>
      <c r="I22" s="10">
        <v>170</v>
      </c>
      <c r="J22" s="3"/>
      <c r="K22" s="7">
        <v>75</v>
      </c>
      <c r="L22" s="10">
        <v>189</v>
      </c>
      <c r="M22" s="10">
        <v>257</v>
      </c>
      <c r="N22" s="10">
        <v>446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674</v>
      </c>
      <c r="AC22" s="10">
        <v>1061</v>
      </c>
    </row>
    <row r="23" spans="1:29" ht="15" customHeight="1" x14ac:dyDescent="0.15">
      <c r="A23" s="7">
        <v>16</v>
      </c>
      <c r="B23" s="10">
        <v>118</v>
      </c>
      <c r="C23" s="10">
        <v>104</v>
      </c>
      <c r="D23" s="10">
        <v>222</v>
      </c>
      <c r="E23" s="3"/>
      <c r="F23" s="7">
        <v>46</v>
      </c>
      <c r="G23" s="10">
        <v>97</v>
      </c>
      <c r="H23" s="10">
        <v>113</v>
      </c>
      <c r="I23" s="10">
        <v>210</v>
      </c>
      <c r="J23" s="3"/>
      <c r="K23" s="7">
        <v>76</v>
      </c>
      <c r="L23" s="10">
        <v>177</v>
      </c>
      <c r="M23" s="10">
        <v>264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9.9125364431486886</v>
      </c>
      <c r="W23" s="19">
        <f>W4/$W$8*100</f>
        <v>8.5484111591824572</v>
      </c>
      <c r="X23" s="19">
        <f>X4/$X$8*100</f>
        <v>9.1830221796712941</v>
      </c>
      <c r="Z23" s="9" t="s">
        <v>24</v>
      </c>
      <c r="AA23" s="11">
        <f t="shared" ref="AA23:AB23" si="3">SUM(AA19:AA22)</f>
        <v>2088</v>
      </c>
      <c r="AB23" s="11">
        <f t="shared" si="3"/>
        <v>2311</v>
      </c>
      <c r="AC23" s="11">
        <f>SUM(AC19:AC22)</f>
        <v>4399</v>
      </c>
    </row>
    <row r="24" spans="1:29" ht="15" customHeight="1" x14ac:dyDescent="0.15">
      <c r="A24" s="7">
        <v>17</v>
      </c>
      <c r="B24" s="10">
        <v>155</v>
      </c>
      <c r="C24" s="10">
        <v>88</v>
      </c>
      <c r="D24" s="10">
        <v>243</v>
      </c>
      <c r="E24" s="3"/>
      <c r="F24" s="7">
        <v>47</v>
      </c>
      <c r="G24" s="10">
        <v>110</v>
      </c>
      <c r="H24" s="10">
        <v>127</v>
      </c>
      <c r="I24" s="10">
        <v>237</v>
      </c>
      <c r="J24" s="3"/>
      <c r="K24" s="7">
        <v>77</v>
      </c>
      <c r="L24" s="10">
        <v>192</v>
      </c>
      <c r="M24" s="10">
        <v>277</v>
      </c>
      <c r="N24" s="10">
        <v>469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56.937060538501115</v>
      </c>
      <c r="W24" s="19">
        <f>W5/$W$8*100</f>
        <v>46.770102938982546</v>
      </c>
      <c r="X24" s="19">
        <f>X5/$X$8*100</f>
        <v>51.499920217009731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94</v>
      </c>
      <c r="D25" s="10">
        <v>175</v>
      </c>
      <c r="E25" s="3"/>
      <c r="F25" s="7">
        <v>48</v>
      </c>
      <c r="G25" s="10">
        <v>123</v>
      </c>
      <c r="H25" s="10">
        <v>110</v>
      </c>
      <c r="I25" s="10">
        <v>233</v>
      </c>
      <c r="J25" s="3"/>
      <c r="K25" s="7">
        <v>78</v>
      </c>
      <c r="L25" s="10">
        <v>213</v>
      </c>
      <c r="M25" s="10">
        <v>243</v>
      </c>
      <c r="N25" s="10">
        <v>456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13.351054707597324</v>
      </c>
      <c r="W25" s="19">
        <f>W6/$W$8*100</f>
        <v>15.403550648963153</v>
      </c>
      <c r="X25" s="19">
        <f>X6/$X$8*100</f>
        <v>14.448699537258655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88</v>
      </c>
      <c r="D26" s="10">
        <v>195</v>
      </c>
      <c r="E26" s="3"/>
      <c r="F26" s="7">
        <v>49</v>
      </c>
      <c r="G26" s="10">
        <v>124</v>
      </c>
      <c r="H26" s="10">
        <v>141</v>
      </c>
      <c r="I26" s="10">
        <v>265</v>
      </c>
      <c r="J26" s="3"/>
      <c r="K26" s="7">
        <v>79</v>
      </c>
      <c r="L26" s="10">
        <v>178</v>
      </c>
      <c r="M26" s="10">
        <v>280</v>
      </c>
      <c r="N26" s="10">
        <v>458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19.799348310752872</v>
      </c>
      <c r="W26" s="19">
        <f>W7/$W$8*100</f>
        <v>29.277935252871849</v>
      </c>
      <c r="X26" s="19">
        <f>X7/$X$8*100</f>
        <v>24.868358066060317</v>
      </c>
      <c r="Z26" s="4" t="s">
        <v>25</v>
      </c>
      <c r="AA26" s="10">
        <v>134</v>
      </c>
      <c r="AB26" s="10">
        <v>97</v>
      </c>
      <c r="AC26" s="10">
        <v>231</v>
      </c>
    </row>
    <row r="27" spans="1:29" ht="15" customHeight="1" x14ac:dyDescent="0.15">
      <c r="A27" s="7"/>
      <c r="B27" s="11">
        <v>559</v>
      </c>
      <c r="C27" s="11">
        <v>460</v>
      </c>
      <c r="D27" s="11">
        <v>1019</v>
      </c>
      <c r="E27" s="3"/>
      <c r="F27" s="7"/>
      <c r="G27" s="11">
        <v>547</v>
      </c>
      <c r="H27" s="11">
        <v>568</v>
      </c>
      <c r="I27" s="11">
        <v>1115</v>
      </c>
      <c r="J27" s="3"/>
      <c r="K27" s="7"/>
      <c r="L27" s="11">
        <v>949</v>
      </c>
      <c r="M27" s="11">
        <v>1321</v>
      </c>
      <c r="N27" s="11">
        <v>2270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695</v>
      </c>
      <c r="AB27" s="10">
        <v>621</v>
      </c>
      <c r="AC27" s="10">
        <v>1316</v>
      </c>
    </row>
    <row r="28" spans="1:29" ht="15" customHeight="1" x14ac:dyDescent="0.15">
      <c r="A28" s="7">
        <v>20</v>
      </c>
      <c r="B28" s="10">
        <v>96</v>
      </c>
      <c r="C28" s="10">
        <v>82</v>
      </c>
      <c r="D28" s="10">
        <v>178</v>
      </c>
      <c r="E28" s="3"/>
      <c r="F28" s="7">
        <v>50</v>
      </c>
      <c r="G28" s="10">
        <v>146</v>
      </c>
      <c r="H28" s="10">
        <v>149</v>
      </c>
      <c r="I28" s="10">
        <v>295</v>
      </c>
      <c r="J28" s="3"/>
      <c r="K28" s="7">
        <v>80</v>
      </c>
      <c r="L28" s="10">
        <v>203</v>
      </c>
      <c r="M28" s="10">
        <v>295</v>
      </c>
      <c r="N28" s="10">
        <v>498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35.114045618247296</v>
      </c>
      <c r="W28" s="19">
        <f t="shared" ref="W28:W39" si="5">W9/$W$8*100</f>
        <v>29.531553035954051</v>
      </c>
      <c r="X28" s="19">
        <f t="shared" ref="X28:X39" si="6">X9/$X$8*100</f>
        <v>32.128610180309558</v>
      </c>
      <c r="Z28" s="4" t="s">
        <v>31</v>
      </c>
      <c r="AA28" s="10">
        <v>146</v>
      </c>
      <c r="AB28" s="10">
        <v>193</v>
      </c>
      <c r="AC28" s="10">
        <v>339</v>
      </c>
    </row>
    <row r="29" spans="1:29" ht="15" customHeight="1" x14ac:dyDescent="0.15">
      <c r="A29" s="7">
        <v>21</v>
      </c>
      <c r="B29" s="10">
        <v>93</v>
      </c>
      <c r="C29" s="10">
        <v>75</v>
      </c>
      <c r="D29" s="10">
        <v>168</v>
      </c>
      <c r="E29" s="3"/>
      <c r="F29" s="7">
        <v>51</v>
      </c>
      <c r="G29" s="10">
        <v>150</v>
      </c>
      <c r="H29" s="10">
        <v>144</v>
      </c>
      <c r="I29" s="10">
        <v>294</v>
      </c>
      <c r="J29" s="3"/>
      <c r="K29" s="7">
        <v>81</v>
      </c>
      <c r="L29" s="10">
        <v>169</v>
      </c>
      <c r="M29" s="10">
        <v>235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68.264448636597493</v>
      </c>
      <c r="W29" s="19">
        <f t="shared" si="5"/>
        <v>74.213038937789051</v>
      </c>
      <c r="X29" s="19">
        <f t="shared" si="6"/>
        <v>71.445667783628537</v>
      </c>
      <c r="Z29" s="4" t="s">
        <v>7</v>
      </c>
      <c r="AA29" s="10">
        <v>257</v>
      </c>
      <c r="AB29" s="10">
        <v>432</v>
      </c>
      <c r="AC29" s="10">
        <v>689</v>
      </c>
    </row>
    <row r="30" spans="1:29" ht="15" customHeight="1" x14ac:dyDescent="0.15">
      <c r="A30" s="7">
        <v>22</v>
      </c>
      <c r="B30" s="10">
        <v>82</v>
      </c>
      <c r="C30" s="10">
        <v>88</v>
      </c>
      <c r="D30" s="10">
        <v>170</v>
      </c>
      <c r="E30" s="3"/>
      <c r="F30" s="7">
        <v>52</v>
      </c>
      <c r="G30" s="10">
        <v>178</v>
      </c>
      <c r="H30" s="10">
        <v>170</v>
      </c>
      <c r="I30" s="10">
        <v>348</v>
      </c>
      <c r="J30" s="3"/>
      <c r="K30" s="7">
        <v>82</v>
      </c>
      <c r="L30" s="10">
        <v>159</v>
      </c>
      <c r="M30" s="10">
        <v>238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59.62099125364432</v>
      </c>
      <c r="W30" s="19">
        <f t="shared" si="5"/>
        <v>66.201700731015961</v>
      </c>
      <c r="X30" s="19">
        <f t="shared" si="6"/>
        <v>63.140258496888471</v>
      </c>
      <c r="Z30" s="9" t="s">
        <v>24</v>
      </c>
      <c r="AA30" s="11">
        <f t="shared" ref="AA30:AB30" si="7">SUM(AA26:AA29)</f>
        <v>1232</v>
      </c>
      <c r="AB30" s="11">
        <f t="shared" si="7"/>
        <v>1343</v>
      </c>
      <c r="AC30" s="11">
        <f>SUM(AC26:AC29)</f>
        <v>2575</v>
      </c>
    </row>
    <row r="31" spans="1:29" ht="15" customHeight="1" x14ac:dyDescent="0.15">
      <c r="A31" s="7">
        <v>23</v>
      </c>
      <c r="B31" s="10">
        <v>103</v>
      </c>
      <c r="C31" s="10">
        <v>106</v>
      </c>
      <c r="D31" s="10">
        <v>209</v>
      </c>
      <c r="E31" s="3"/>
      <c r="F31" s="7">
        <v>53</v>
      </c>
      <c r="G31" s="10">
        <v>149</v>
      </c>
      <c r="H31" s="10">
        <v>165</v>
      </c>
      <c r="I31" s="10">
        <v>314</v>
      </c>
      <c r="J31" s="3"/>
      <c r="K31" s="7">
        <v>83</v>
      </c>
      <c r="L31" s="10">
        <v>135</v>
      </c>
      <c r="M31" s="10">
        <v>210</v>
      </c>
      <c r="N31" s="10">
        <v>345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44.109072200308695</v>
      </c>
      <c r="W31" s="19">
        <f t="shared" si="5"/>
        <v>53.214978367894972</v>
      </c>
      <c r="X31" s="19">
        <f t="shared" si="6"/>
        <v>48.978777724589115</v>
      </c>
      <c r="Z31" s="6"/>
    </row>
    <row r="32" spans="1:29" ht="15" customHeight="1" x14ac:dyDescent="0.15">
      <c r="A32" s="7">
        <v>24</v>
      </c>
      <c r="B32" s="10">
        <v>69</v>
      </c>
      <c r="C32" s="10">
        <v>94</v>
      </c>
      <c r="D32" s="10">
        <v>163</v>
      </c>
      <c r="E32" s="3"/>
      <c r="F32" s="7">
        <v>54</v>
      </c>
      <c r="G32" s="10">
        <v>186</v>
      </c>
      <c r="H32" s="10">
        <v>171</v>
      </c>
      <c r="I32" s="10">
        <v>357</v>
      </c>
      <c r="J32" s="3"/>
      <c r="K32" s="7">
        <v>84</v>
      </c>
      <c r="L32" s="10">
        <v>129</v>
      </c>
      <c r="M32" s="10">
        <v>211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33.150403018350197</v>
      </c>
      <c r="W32" s="20">
        <f t="shared" si="5"/>
        <v>44.681485901834996</v>
      </c>
      <c r="X32" s="20">
        <f t="shared" si="6"/>
        <v>39.317057603318972</v>
      </c>
      <c r="Z32" s="6"/>
      <c r="AA32" s="28"/>
      <c r="AB32" s="27"/>
      <c r="AC32" s="27"/>
    </row>
    <row r="33" spans="1:29" ht="15" customHeight="1" x14ac:dyDescent="0.15">
      <c r="A33" s="7"/>
      <c r="B33" s="11">
        <v>443</v>
      </c>
      <c r="C33" s="11">
        <v>445</v>
      </c>
      <c r="D33" s="11">
        <v>888</v>
      </c>
      <c r="E33" s="3"/>
      <c r="F33" s="7"/>
      <c r="G33" s="11">
        <v>809</v>
      </c>
      <c r="H33" s="11">
        <v>799</v>
      </c>
      <c r="I33" s="11">
        <v>1608</v>
      </c>
      <c r="J33" s="3"/>
      <c r="K33" s="7"/>
      <c r="L33" s="11">
        <v>795</v>
      </c>
      <c r="M33" s="11">
        <v>1189</v>
      </c>
      <c r="N33" s="11">
        <v>1984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27.079403189847369</v>
      </c>
      <c r="W33" s="19">
        <f t="shared" si="5"/>
        <v>37.766671639564379</v>
      </c>
      <c r="X33" s="19">
        <f t="shared" si="6"/>
        <v>32.794798149034627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84</v>
      </c>
      <c r="D34" s="10">
        <v>183</v>
      </c>
      <c r="E34" s="3"/>
      <c r="F34" s="7">
        <v>55</v>
      </c>
      <c r="G34" s="10">
        <v>168</v>
      </c>
      <c r="H34" s="10">
        <v>186</v>
      </c>
      <c r="I34" s="10">
        <v>354</v>
      </c>
      <c r="J34" s="3"/>
      <c r="K34" s="7">
        <v>85</v>
      </c>
      <c r="L34" s="10">
        <v>114</v>
      </c>
      <c r="M34" s="10">
        <v>235</v>
      </c>
      <c r="N34" s="10">
        <v>349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19.799348310752872</v>
      </c>
      <c r="W34" s="19">
        <f t="shared" si="5"/>
        <v>29.277935252871849</v>
      </c>
      <c r="X34" s="19">
        <f t="shared" si="6"/>
        <v>24.868358066060317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103</v>
      </c>
      <c r="D35" s="10">
        <v>222</v>
      </c>
      <c r="E35" s="3"/>
      <c r="F35" s="7">
        <v>56</v>
      </c>
      <c r="G35" s="10">
        <v>185</v>
      </c>
      <c r="H35" s="10">
        <v>185</v>
      </c>
      <c r="I35" s="10">
        <v>370</v>
      </c>
      <c r="J35" s="3"/>
      <c r="K35" s="7">
        <v>86</v>
      </c>
      <c r="L35" s="10">
        <v>94</v>
      </c>
      <c r="M35" s="10">
        <v>194</v>
      </c>
      <c r="N35" s="10">
        <v>288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11.661807580174926</v>
      </c>
      <c r="W35" s="19">
        <f t="shared" si="5"/>
        <v>19.424138445472177</v>
      </c>
      <c r="X35" s="19">
        <f t="shared" si="6"/>
        <v>15.812988670815381</v>
      </c>
      <c r="Z35" s="4" t="s">
        <v>25</v>
      </c>
      <c r="AA35" s="10">
        <f>SUM(AA5,AA12,AA19,AA26)</f>
        <v>1156</v>
      </c>
      <c r="AB35" s="10">
        <f t="shared" ref="AA35:AB38" si="8">SUM(AB5,AB12,AB19,AB26)</f>
        <v>1146</v>
      </c>
      <c r="AC35" s="10">
        <f>SUM(AA35:AB35)</f>
        <v>2302</v>
      </c>
    </row>
    <row r="36" spans="1:29" ht="15" customHeight="1" x14ac:dyDescent="0.15">
      <c r="A36" s="7">
        <v>27</v>
      </c>
      <c r="B36" s="10">
        <v>92</v>
      </c>
      <c r="C36" s="10">
        <v>100</v>
      </c>
      <c r="D36" s="10">
        <v>192</v>
      </c>
      <c r="E36" s="3"/>
      <c r="F36" s="7">
        <v>57</v>
      </c>
      <c r="G36" s="10">
        <v>226</v>
      </c>
      <c r="H36" s="10">
        <v>165</v>
      </c>
      <c r="I36" s="10">
        <v>391</v>
      </c>
      <c r="J36" s="3"/>
      <c r="K36" s="7">
        <v>87</v>
      </c>
      <c r="L36" s="10">
        <v>67</v>
      </c>
      <c r="M36" s="10">
        <v>154</v>
      </c>
      <c r="N36" s="10">
        <v>221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4.8447950608814949</v>
      </c>
      <c r="W36" s="19">
        <f t="shared" si="5"/>
        <v>10.554975384156348</v>
      </c>
      <c r="X36" s="19">
        <f t="shared" si="6"/>
        <v>7.8985160363810438</v>
      </c>
      <c r="Z36" s="26" t="s">
        <v>26</v>
      </c>
      <c r="AA36" s="10">
        <f t="shared" si="8"/>
        <v>6640</v>
      </c>
      <c r="AB36" s="10">
        <f t="shared" si="8"/>
        <v>6270</v>
      </c>
      <c r="AC36" s="13">
        <f>SUM(AA36:AB36)</f>
        <v>12910</v>
      </c>
    </row>
    <row r="37" spans="1:29" ht="15" customHeight="1" x14ac:dyDescent="0.15">
      <c r="A37" s="7">
        <v>28</v>
      </c>
      <c r="B37" s="10">
        <v>81</v>
      </c>
      <c r="C37" s="10">
        <v>81</v>
      </c>
      <c r="D37" s="10">
        <v>162</v>
      </c>
      <c r="E37" s="3"/>
      <c r="F37" s="7">
        <v>58</v>
      </c>
      <c r="G37" s="10">
        <v>201</v>
      </c>
      <c r="H37" s="10">
        <v>209</v>
      </c>
      <c r="I37" s="10">
        <v>410</v>
      </c>
      <c r="J37" s="3"/>
      <c r="K37" s="7">
        <v>88</v>
      </c>
      <c r="L37" s="10">
        <v>60</v>
      </c>
      <c r="M37" s="10">
        <v>153</v>
      </c>
      <c r="N37" s="10">
        <v>213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1.4834505230663695</v>
      </c>
      <c r="W37" s="19">
        <f t="shared" si="5"/>
        <v>4.0504251827539912</v>
      </c>
      <c r="X37" s="19">
        <f t="shared" si="6"/>
        <v>2.8562310515398117</v>
      </c>
      <c r="Z37" s="4" t="s">
        <v>31</v>
      </c>
      <c r="AA37" s="10">
        <f t="shared" si="8"/>
        <v>1557</v>
      </c>
      <c r="AB37" s="10">
        <f t="shared" si="8"/>
        <v>2065</v>
      </c>
      <c r="AC37" s="13">
        <f>SUM(AA37:AB37)</f>
        <v>3622</v>
      </c>
    </row>
    <row r="38" spans="1:29" ht="15" customHeight="1" x14ac:dyDescent="0.15">
      <c r="A38" s="7">
        <v>29</v>
      </c>
      <c r="B38" s="10">
        <v>91</v>
      </c>
      <c r="C38" s="10">
        <v>82</v>
      </c>
      <c r="D38" s="10">
        <v>173</v>
      </c>
      <c r="E38" s="3"/>
      <c r="F38" s="7">
        <v>59</v>
      </c>
      <c r="G38" s="10">
        <v>220</v>
      </c>
      <c r="H38" s="10">
        <v>197</v>
      </c>
      <c r="I38" s="10">
        <v>417</v>
      </c>
      <c r="J38" s="3"/>
      <c r="K38" s="7">
        <v>89</v>
      </c>
      <c r="L38" s="10">
        <v>57</v>
      </c>
      <c r="M38" s="10">
        <v>136</v>
      </c>
      <c r="N38" s="10">
        <v>193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0.28297033098953867</v>
      </c>
      <c r="W38" s="19">
        <f t="shared" si="5"/>
        <v>1.2755482619722514</v>
      </c>
      <c r="X38" s="19">
        <f t="shared" si="6"/>
        <v>0.81378650071804692</v>
      </c>
      <c r="Z38" s="4" t="s">
        <v>7</v>
      </c>
      <c r="AA38" s="10">
        <f t="shared" si="8"/>
        <v>2309</v>
      </c>
      <c r="AB38" s="10">
        <f t="shared" si="8"/>
        <v>3925</v>
      </c>
      <c r="AC38" s="13">
        <f>SUM(AA38:AB38)</f>
        <v>6234</v>
      </c>
    </row>
    <row r="39" spans="1:29" ht="15" customHeight="1" x14ac:dyDescent="0.15">
      <c r="A39" s="7"/>
      <c r="B39" s="11">
        <v>482</v>
      </c>
      <c r="C39" s="11">
        <v>450</v>
      </c>
      <c r="D39" s="11">
        <v>932</v>
      </c>
      <c r="E39" s="3"/>
      <c r="F39" s="7"/>
      <c r="G39" s="11">
        <v>1000</v>
      </c>
      <c r="H39" s="11">
        <v>942</v>
      </c>
      <c r="I39" s="11">
        <v>1942</v>
      </c>
      <c r="J39" s="3"/>
      <c r="K39" s="7"/>
      <c r="L39" s="11">
        <v>392</v>
      </c>
      <c r="M39" s="11">
        <v>872</v>
      </c>
      <c r="N39" s="11">
        <v>1264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3.4299434059338024E-2</v>
      </c>
      <c r="W39" s="19">
        <f t="shared" si="5"/>
        <v>0.14918693122482471</v>
      </c>
      <c r="X39" s="19">
        <f t="shared" si="6"/>
        <v>9.5739588319770225E-2</v>
      </c>
      <c r="Z39" s="9" t="s">
        <v>24</v>
      </c>
      <c r="AA39" s="11">
        <f>SUM(AA35:AA38)</f>
        <v>11662</v>
      </c>
      <c r="AB39" s="11">
        <f>SUM(AB35:AB38)</f>
        <v>13406</v>
      </c>
      <c r="AC39" s="11">
        <f>SUM(AC35:AC38)</f>
        <v>25068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53</v>
      </c>
      <c r="D4" s="10">
        <v>124</v>
      </c>
      <c r="E4" s="3"/>
      <c r="F4" s="7">
        <v>30</v>
      </c>
      <c r="G4" s="10">
        <v>95</v>
      </c>
      <c r="H4" s="10">
        <v>72</v>
      </c>
      <c r="I4" s="10">
        <v>167</v>
      </c>
      <c r="J4" s="3"/>
      <c r="K4" s="7">
        <v>60</v>
      </c>
      <c r="L4" s="10">
        <v>226</v>
      </c>
      <c r="M4" s="10">
        <v>181</v>
      </c>
      <c r="N4" s="10">
        <v>407</v>
      </c>
      <c r="O4" s="3"/>
      <c r="P4" s="7">
        <v>90</v>
      </c>
      <c r="Q4" s="10">
        <v>44</v>
      </c>
      <c r="R4" s="10">
        <v>122</v>
      </c>
      <c r="S4" s="10">
        <v>166</v>
      </c>
      <c r="U4" s="4" t="s">
        <v>4</v>
      </c>
      <c r="V4" s="15">
        <f>SUM(B9,B15,B21)</f>
        <v>1153</v>
      </c>
      <c r="W4" s="15">
        <f>SUM(C9,C15,C21)</f>
        <v>1112</v>
      </c>
      <c r="X4" s="15">
        <f>SUM(V4:W4)</f>
        <v>2265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67</v>
      </c>
      <c r="D5" s="10">
        <v>137</v>
      </c>
      <c r="E5" s="3"/>
      <c r="F5" s="7">
        <v>31</v>
      </c>
      <c r="G5" s="10">
        <v>100</v>
      </c>
      <c r="H5" s="10">
        <v>102</v>
      </c>
      <c r="I5" s="10">
        <v>202</v>
      </c>
      <c r="J5" s="3"/>
      <c r="K5" s="7">
        <v>61</v>
      </c>
      <c r="L5" s="10">
        <v>253</v>
      </c>
      <c r="M5" s="10">
        <v>227</v>
      </c>
      <c r="N5" s="10">
        <v>480</v>
      </c>
      <c r="O5" s="3"/>
      <c r="P5" s="7">
        <v>91</v>
      </c>
      <c r="Q5" s="10">
        <v>39</v>
      </c>
      <c r="R5" s="10">
        <v>77</v>
      </c>
      <c r="S5" s="10">
        <v>116</v>
      </c>
      <c r="U5" s="4" t="s">
        <v>5</v>
      </c>
      <c r="V5" s="15">
        <f>SUM(B27,B33,B39,G9,G15,G21,G27,G33,G39,L9)</f>
        <v>6539</v>
      </c>
      <c r="W5" s="15">
        <f>SUM(C27,C33,C39,H9,H15,H21,H27,H33,H39,M9)</f>
        <v>6185</v>
      </c>
      <c r="X5" s="15">
        <f>SUM(V5:W5)</f>
        <v>12724</v>
      </c>
      <c r="Y5" s="2"/>
      <c r="Z5" s="4" t="s">
        <v>25</v>
      </c>
      <c r="AA5" s="10">
        <v>662</v>
      </c>
      <c r="AB5" s="10">
        <v>625</v>
      </c>
      <c r="AC5" s="10">
        <v>1287</v>
      </c>
    </row>
    <row r="6" spans="1:29" ht="15" customHeight="1" x14ac:dyDescent="0.15">
      <c r="A6" s="7">
        <v>2</v>
      </c>
      <c r="B6" s="10">
        <v>72</v>
      </c>
      <c r="C6" s="10">
        <v>68</v>
      </c>
      <c r="D6" s="10">
        <v>140</v>
      </c>
      <c r="E6" s="3"/>
      <c r="F6" s="7">
        <v>32</v>
      </c>
      <c r="G6" s="10">
        <v>97</v>
      </c>
      <c r="H6" s="10">
        <v>89</v>
      </c>
      <c r="I6" s="10">
        <v>186</v>
      </c>
      <c r="J6" s="3"/>
      <c r="K6" s="7">
        <v>62</v>
      </c>
      <c r="L6" s="10">
        <v>274</v>
      </c>
      <c r="M6" s="10">
        <v>281</v>
      </c>
      <c r="N6" s="10">
        <v>555</v>
      </c>
      <c r="O6" s="3"/>
      <c r="P6" s="7">
        <v>92</v>
      </c>
      <c r="Q6" s="10">
        <v>29</v>
      </c>
      <c r="R6" s="10">
        <v>82</v>
      </c>
      <c r="S6" s="10">
        <v>111</v>
      </c>
      <c r="U6" s="8" t="s">
        <v>6</v>
      </c>
      <c r="V6" s="15">
        <f>SUM(L15,L21)</f>
        <v>1565</v>
      </c>
      <c r="W6" s="15">
        <f>SUM(M15,M21)</f>
        <v>1997</v>
      </c>
      <c r="X6" s="15">
        <f>SUM(V6:W6)</f>
        <v>3562</v>
      </c>
      <c r="Z6" s="26" t="s">
        <v>26</v>
      </c>
      <c r="AA6" s="10">
        <v>3758</v>
      </c>
      <c r="AB6" s="10">
        <v>3626</v>
      </c>
      <c r="AC6" s="10">
        <v>7384</v>
      </c>
    </row>
    <row r="7" spans="1:29" ht="15" customHeight="1" x14ac:dyDescent="0.15">
      <c r="A7" s="7">
        <v>3</v>
      </c>
      <c r="B7" s="10">
        <v>76</v>
      </c>
      <c r="C7" s="10">
        <v>78</v>
      </c>
      <c r="D7" s="10">
        <v>154</v>
      </c>
      <c r="E7" s="3"/>
      <c r="F7" s="7">
        <v>33</v>
      </c>
      <c r="G7" s="10">
        <v>98</v>
      </c>
      <c r="H7" s="10">
        <v>100</v>
      </c>
      <c r="I7" s="10">
        <v>198</v>
      </c>
      <c r="J7" s="3"/>
      <c r="K7" s="7">
        <v>63</v>
      </c>
      <c r="L7" s="10">
        <v>270</v>
      </c>
      <c r="M7" s="10">
        <v>226</v>
      </c>
      <c r="N7" s="10">
        <v>496</v>
      </c>
      <c r="O7" s="3"/>
      <c r="P7" s="7">
        <v>93</v>
      </c>
      <c r="Q7" s="10">
        <v>21</v>
      </c>
      <c r="R7" s="10">
        <v>53</v>
      </c>
      <c r="S7" s="10">
        <v>74</v>
      </c>
      <c r="U7" s="4" t="s">
        <v>7</v>
      </c>
      <c r="V7" s="15">
        <f>SUM(L27,L33,L39,Q9,Q15,Q21,Q27,Q33,Q39)</f>
        <v>2284</v>
      </c>
      <c r="W7" s="15">
        <f>SUM(M27,M33,M39,R9,R15,R21,R27,R33,R39)</f>
        <v>3925</v>
      </c>
      <c r="X7" s="15">
        <f>SUM(V7:W7)</f>
        <v>6209</v>
      </c>
      <c r="Z7" s="4" t="s">
        <v>31</v>
      </c>
      <c r="AA7" s="10">
        <v>995</v>
      </c>
      <c r="AB7" s="10">
        <v>1276</v>
      </c>
      <c r="AC7" s="10">
        <v>2271</v>
      </c>
    </row>
    <row r="8" spans="1:29" ht="15" customHeight="1" x14ac:dyDescent="0.15">
      <c r="A8" s="7">
        <v>4</v>
      </c>
      <c r="B8" s="10">
        <v>75</v>
      </c>
      <c r="C8" s="10">
        <v>71</v>
      </c>
      <c r="D8" s="10">
        <v>146</v>
      </c>
      <c r="E8" s="3"/>
      <c r="F8" s="7">
        <v>34</v>
      </c>
      <c r="G8" s="10">
        <v>116</v>
      </c>
      <c r="H8" s="10">
        <v>96</v>
      </c>
      <c r="I8" s="10">
        <v>212</v>
      </c>
      <c r="J8" s="3"/>
      <c r="K8" s="7">
        <v>64</v>
      </c>
      <c r="L8" s="10">
        <v>268</v>
      </c>
      <c r="M8" s="10">
        <v>248</v>
      </c>
      <c r="N8" s="10">
        <v>516</v>
      </c>
      <c r="O8" s="3"/>
      <c r="P8" s="7">
        <v>94</v>
      </c>
      <c r="Q8" s="10">
        <v>11</v>
      </c>
      <c r="R8" s="10">
        <v>48</v>
      </c>
      <c r="S8" s="10">
        <v>59</v>
      </c>
      <c r="U8" s="17" t="s">
        <v>3</v>
      </c>
      <c r="V8" s="12">
        <f>SUM(V4:V7)</f>
        <v>11541</v>
      </c>
      <c r="W8" s="12">
        <f>SUM(W4:W7)</f>
        <v>13219</v>
      </c>
      <c r="X8" s="12">
        <f>SUM(X4:X7)</f>
        <v>24760</v>
      </c>
      <c r="Z8" s="4" t="s">
        <v>7</v>
      </c>
      <c r="AA8" s="10">
        <v>1370</v>
      </c>
      <c r="AB8" s="10">
        <v>2386</v>
      </c>
      <c r="AC8" s="10">
        <v>3756</v>
      </c>
    </row>
    <row r="9" spans="1:29" ht="15" customHeight="1" x14ac:dyDescent="0.15">
      <c r="A9" s="7"/>
      <c r="B9" s="29">
        <v>364</v>
      </c>
      <c r="C9" s="29">
        <v>337</v>
      </c>
      <c r="D9" s="29">
        <v>701</v>
      </c>
      <c r="E9" s="3"/>
      <c r="F9" s="7"/>
      <c r="G9" s="29">
        <v>506</v>
      </c>
      <c r="H9" s="29">
        <v>459</v>
      </c>
      <c r="I9" s="29">
        <v>965</v>
      </c>
      <c r="J9" s="3"/>
      <c r="K9" s="7"/>
      <c r="L9" s="29">
        <v>1291</v>
      </c>
      <c r="M9" s="29">
        <v>1163</v>
      </c>
      <c r="N9" s="29">
        <v>2454</v>
      </c>
      <c r="O9" s="3"/>
      <c r="P9" s="7"/>
      <c r="Q9" s="29">
        <v>144</v>
      </c>
      <c r="R9" s="29">
        <v>382</v>
      </c>
      <c r="S9" s="29">
        <v>526</v>
      </c>
      <c r="U9" s="4" t="s">
        <v>8</v>
      </c>
      <c r="V9" s="15">
        <f>SUM(G21,G27,G33,G39,L9)</f>
        <v>4035</v>
      </c>
      <c r="W9" s="15">
        <f>SUM(H21,H27,H33,H39,M9)</f>
        <v>3904</v>
      </c>
      <c r="X9" s="18">
        <f t="shared" ref="X9:X20" si="0">SUM(V9:W9)</f>
        <v>7939</v>
      </c>
      <c r="Z9" s="9" t="s">
        <v>24</v>
      </c>
      <c r="AA9" s="11">
        <f>SUM(AA5:AA8)</f>
        <v>6785</v>
      </c>
      <c r="AB9" s="11">
        <f t="shared" ref="AB9:AC9" si="1">SUM(AB5:AB8)</f>
        <v>7913</v>
      </c>
      <c r="AC9" s="11">
        <f t="shared" si="1"/>
        <v>14698</v>
      </c>
    </row>
    <row r="10" spans="1:29" ht="15" customHeight="1" x14ac:dyDescent="0.15">
      <c r="A10" s="7">
        <v>5</v>
      </c>
      <c r="B10" s="10">
        <v>67</v>
      </c>
      <c r="C10" s="10">
        <v>84</v>
      </c>
      <c r="D10" s="10">
        <v>151</v>
      </c>
      <c r="E10" s="3"/>
      <c r="F10" s="7">
        <v>35</v>
      </c>
      <c r="G10" s="10">
        <v>123</v>
      </c>
      <c r="H10" s="10">
        <v>92</v>
      </c>
      <c r="I10" s="10">
        <v>215</v>
      </c>
      <c r="J10" s="3"/>
      <c r="K10" s="7">
        <v>65</v>
      </c>
      <c r="L10" s="10">
        <v>156</v>
      </c>
      <c r="M10" s="10">
        <v>141</v>
      </c>
      <c r="N10" s="10">
        <v>297</v>
      </c>
      <c r="O10" s="3"/>
      <c r="P10" s="7">
        <v>95</v>
      </c>
      <c r="Q10" s="10">
        <v>12</v>
      </c>
      <c r="R10" s="10">
        <v>46</v>
      </c>
      <c r="S10" s="10">
        <v>58</v>
      </c>
      <c r="U10" s="4" t="s">
        <v>9</v>
      </c>
      <c r="V10" s="15">
        <f>SUM(G21,G27,G33,G39,L9,L15,L21,L27,L33,L39,Q9,Q15,Q21,Q27,Q33,Q39)</f>
        <v>7884</v>
      </c>
      <c r="W10" s="15">
        <f>SUM(H21,H27,H33,H39,M9,M15,M21,M27,M33,M39,R9,R15,R21,R27,R33,R39)</f>
        <v>9826</v>
      </c>
      <c r="X10" s="18">
        <f t="shared" si="0"/>
        <v>17710</v>
      </c>
      <c r="Z10" s="6" t="s">
        <v>28</v>
      </c>
    </row>
    <row r="11" spans="1:29" ht="15" customHeight="1" x14ac:dyDescent="0.15">
      <c r="A11" s="7">
        <v>6</v>
      </c>
      <c r="B11" s="10">
        <v>82</v>
      </c>
      <c r="C11" s="10">
        <v>62</v>
      </c>
      <c r="D11" s="10">
        <v>144</v>
      </c>
      <c r="E11" s="3"/>
      <c r="F11" s="7">
        <v>36</v>
      </c>
      <c r="G11" s="10">
        <v>100</v>
      </c>
      <c r="H11" s="10">
        <v>94</v>
      </c>
      <c r="I11" s="10">
        <v>194</v>
      </c>
      <c r="J11" s="3"/>
      <c r="K11" s="7">
        <v>66</v>
      </c>
      <c r="L11" s="10">
        <v>99</v>
      </c>
      <c r="M11" s="10">
        <v>139</v>
      </c>
      <c r="N11" s="10">
        <v>238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6893</v>
      </c>
      <c r="W11" s="15">
        <f>SUM(,H33,H39,M9,M15,M21,M27,M33,M39,R9,R15,R21,R27,R33,R39)</f>
        <v>8806</v>
      </c>
      <c r="X11" s="18">
        <f t="shared" si="0"/>
        <v>15699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83</v>
      </c>
      <c r="C12" s="10">
        <v>62</v>
      </c>
      <c r="D12" s="10">
        <v>145</v>
      </c>
      <c r="E12" s="3"/>
      <c r="F12" s="7">
        <v>37</v>
      </c>
      <c r="G12" s="10">
        <v>121</v>
      </c>
      <c r="H12" s="10">
        <v>105</v>
      </c>
      <c r="I12" s="10">
        <v>226</v>
      </c>
      <c r="J12" s="3"/>
      <c r="K12" s="7">
        <v>67</v>
      </c>
      <c r="L12" s="10">
        <v>142</v>
      </c>
      <c r="M12" s="10">
        <v>180</v>
      </c>
      <c r="N12" s="10">
        <v>322</v>
      </c>
      <c r="O12" s="3"/>
      <c r="P12" s="7">
        <v>97</v>
      </c>
      <c r="Q12" s="10">
        <v>6</v>
      </c>
      <c r="R12" s="10">
        <v>30</v>
      </c>
      <c r="S12" s="10">
        <v>36</v>
      </c>
      <c r="U12" s="4" t="s">
        <v>11</v>
      </c>
      <c r="V12" s="15">
        <f>SUM(L9,L15,L21,L27,L33,L39,Q9,Q15,Q21,Q27,Q33,Q39)</f>
        <v>5140</v>
      </c>
      <c r="W12" s="15">
        <f>SUM(M9,M15,M21,M27,M33,M39,R9,R15,R21,R27,R33,R39)</f>
        <v>7085</v>
      </c>
      <c r="X12" s="18">
        <f t="shared" si="0"/>
        <v>12225</v>
      </c>
      <c r="Z12" s="4" t="s">
        <v>25</v>
      </c>
      <c r="AA12" s="10">
        <v>146</v>
      </c>
      <c r="AB12" s="10">
        <v>170</v>
      </c>
      <c r="AC12" s="10">
        <v>316</v>
      </c>
    </row>
    <row r="13" spans="1:29" ht="15" customHeight="1" x14ac:dyDescent="0.15">
      <c r="A13" s="7">
        <v>8</v>
      </c>
      <c r="B13" s="10">
        <v>65</v>
      </c>
      <c r="C13" s="10">
        <v>67</v>
      </c>
      <c r="D13" s="10">
        <v>132</v>
      </c>
      <c r="E13" s="3"/>
      <c r="F13" s="7">
        <v>38</v>
      </c>
      <c r="G13" s="10">
        <v>104</v>
      </c>
      <c r="H13" s="10">
        <v>101</v>
      </c>
      <c r="I13" s="10">
        <v>205</v>
      </c>
      <c r="J13" s="3"/>
      <c r="K13" s="7">
        <v>68</v>
      </c>
      <c r="L13" s="10">
        <v>159</v>
      </c>
      <c r="M13" s="10">
        <v>202</v>
      </c>
      <c r="N13" s="10">
        <v>361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3849</v>
      </c>
      <c r="W13" s="12">
        <f>SUM(M15,M21,M27,M33,M39,R9,R15,R21,R27,R33,R39)</f>
        <v>5922</v>
      </c>
      <c r="X13" s="12">
        <f t="shared" si="0"/>
        <v>9771</v>
      </c>
      <c r="Z13" s="26" t="s">
        <v>26</v>
      </c>
      <c r="AA13" s="10">
        <v>852</v>
      </c>
      <c r="AB13" s="10">
        <v>828</v>
      </c>
      <c r="AC13" s="10">
        <v>1680</v>
      </c>
    </row>
    <row r="14" spans="1:29" ht="15" customHeight="1" x14ac:dyDescent="0.15">
      <c r="A14" s="7">
        <v>9</v>
      </c>
      <c r="B14" s="10">
        <v>70</v>
      </c>
      <c r="C14" s="10">
        <v>84</v>
      </c>
      <c r="D14" s="10">
        <v>154</v>
      </c>
      <c r="E14" s="3"/>
      <c r="F14" s="7">
        <v>39</v>
      </c>
      <c r="G14" s="10">
        <v>93</v>
      </c>
      <c r="H14" s="10">
        <v>90</v>
      </c>
      <c r="I14" s="10">
        <v>183</v>
      </c>
      <c r="J14" s="3"/>
      <c r="K14" s="7">
        <v>69</v>
      </c>
      <c r="L14" s="10">
        <v>167</v>
      </c>
      <c r="M14" s="10">
        <v>206</v>
      </c>
      <c r="N14" s="10">
        <v>373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3126</v>
      </c>
      <c r="W14" s="15">
        <f>SUM(M21,M27,M33,M39,R9,R15,R21,R27,R33,R39)</f>
        <v>5054</v>
      </c>
      <c r="X14" s="18">
        <f t="shared" si="0"/>
        <v>8180</v>
      </c>
      <c r="Z14" s="4" t="s">
        <v>31</v>
      </c>
      <c r="AA14" s="10">
        <v>186</v>
      </c>
      <c r="AB14" s="10">
        <v>244</v>
      </c>
      <c r="AC14" s="10">
        <v>430</v>
      </c>
    </row>
    <row r="15" spans="1:29" ht="15" customHeight="1" x14ac:dyDescent="0.15">
      <c r="A15" s="7"/>
      <c r="B15" s="29">
        <v>367</v>
      </c>
      <c r="C15" s="29">
        <v>359</v>
      </c>
      <c r="D15" s="29">
        <v>726</v>
      </c>
      <c r="E15" s="3"/>
      <c r="F15" s="7"/>
      <c r="G15" s="29">
        <v>541</v>
      </c>
      <c r="H15" s="29">
        <v>482</v>
      </c>
      <c r="I15" s="29">
        <v>1023</v>
      </c>
      <c r="J15" s="3"/>
      <c r="K15" s="7"/>
      <c r="L15" s="29">
        <v>723</v>
      </c>
      <c r="M15" s="29">
        <v>868</v>
      </c>
      <c r="N15" s="29">
        <v>1591</v>
      </c>
      <c r="O15" s="3"/>
      <c r="P15" s="7"/>
      <c r="Q15" s="29">
        <v>36</v>
      </c>
      <c r="R15" s="29">
        <v>153</v>
      </c>
      <c r="S15" s="29">
        <v>189</v>
      </c>
      <c r="U15" s="4" t="s">
        <v>14</v>
      </c>
      <c r="V15" s="15">
        <f>SUM(L27,L33,L39,Q9,Q15,Q21,Q27,Q33,Q39)</f>
        <v>2284</v>
      </c>
      <c r="W15" s="15">
        <f>SUM(M27,M33,M39,R9,R15,R21,R27,R33,R39)</f>
        <v>3925</v>
      </c>
      <c r="X15" s="18">
        <f t="shared" si="0"/>
        <v>6209</v>
      </c>
      <c r="Z15" s="4" t="s">
        <v>7</v>
      </c>
      <c r="AA15" s="10">
        <v>282</v>
      </c>
      <c r="AB15" s="10">
        <v>439</v>
      </c>
      <c r="AC15" s="10">
        <v>721</v>
      </c>
    </row>
    <row r="16" spans="1:29" ht="15" customHeight="1" x14ac:dyDescent="0.15">
      <c r="A16" s="7">
        <v>10</v>
      </c>
      <c r="B16" s="10">
        <v>71</v>
      </c>
      <c r="C16" s="10">
        <v>79</v>
      </c>
      <c r="D16" s="10">
        <v>150</v>
      </c>
      <c r="E16" s="3"/>
      <c r="F16" s="7">
        <v>40</v>
      </c>
      <c r="G16" s="10">
        <v>102</v>
      </c>
      <c r="H16" s="10">
        <v>88</v>
      </c>
      <c r="I16" s="10">
        <v>190</v>
      </c>
      <c r="J16" s="3"/>
      <c r="K16" s="7">
        <v>70</v>
      </c>
      <c r="L16" s="10">
        <v>148</v>
      </c>
      <c r="M16" s="10">
        <v>223</v>
      </c>
      <c r="N16" s="10">
        <v>371</v>
      </c>
      <c r="O16" s="3"/>
      <c r="P16" s="7">
        <v>100</v>
      </c>
      <c r="Q16" s="10">
        <v>0</v>
      </c>
      <c r="R16" s="10">
        <v>9</v>
      </c>
      <c r="S16" s="10">
        <v>9</v>
      </c>
      <c r="U16" s="4" t="s">
        <v>15</v>
      </c>
      <c r="V16" s="15">
        <f>SUM(L33,L39,Q9,Q15,Q21,Q27,Q33,Q39)</f>
        <v>1377</v>
      </c>
      <c r="W16" s="15">
        <f>SUM(M33,M39,R9,R15,R21,R27,R33,R39)</f>
        <v>2641</v>
      </c>
      <c r="X16" s="18">
        <f t="shared" si="0"/>
        <v>4018</v>
      </c>
      <c r="Z16" s="9" t="s">
        <v>24</v>
      </c>
      <c r="AA16" s="11">
        <f t="shared" ref="AA16:AB16" si="2">SUM(AA12:AA15)</f>
        <v>1466</v>
      </c>
      <c r="AB16" s="11">
        <f t="shared" si="2"/>
        <v>1681</v>
      </c>
      <c r="AC16" s="11">
        <f>SUM(AC12:AC15)</f>
        <v>3147</v>
      </c>
    </row>
    <row r="17" spans="1:29" ht="15" customHeight="1" x14ac:dyDescent="0.15">
      <c r="A17" s="7">
        <v>11</v>
      </c>
      <c r="B17" s="10">
        <v>93</v>
      </c>
      <c r="C17" s="10">
        <v>90</v>
      </c>
      <c r="D17" s="10">
        <v>183</v>
      </c>
      <c r="E17" s="3"/>
      <c r="F17" s="7">
        <v>41</v>
      </c>
      <c r="G17" s="10">
        <v>104</v>
      </c>
      <c r="H17" s="10">
        <v>87</v>
      </c>
      <c r="I17" s="10">
        <v>191</v>
      </c>
      <c r="J17" s="3"/>
      <c r="K17" s="7">
        <v>71</v>
      </c>
      <c r="L17" s="10">
        <v>172</v>
      </c>
      <c r="M17" s="10">
        <v>226</v>
      </c>
      <c r="N17" s="10">
        <v>398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580</v>
      </c>
      <c r="W17" s="15">
        <f>SUM(M39,R9,R15,R21,R27,R33,R39)</f>
        <v>1422</v>
      </c>
      <c r="X17" s="18">
        <f t="shared" si="0"/>
        <v>2002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84</v>
      </c>
      <c r="D18" s="10">
        <v>166</v>
      </c>
      <c r="E18" s="3"/>
      <c r="F18" s="7">
        <v>42</v>
      </c>
      <c r="G18" s="10">
        <v>92</v>
      </c>
      <c r="H18" s="10">
        <v>101</v>
      </c>
      <c r="I18" s="10">
        <v>193</v>
      </c>
      <c r="J18" s="3"/>
      <c r="K18" s="7">
        <v>72</v>
      </c>
      <c r="L18" s="10">
        <v>151</v>
      </c>
      <c r="M18" s="10">
        <v>218</v>
      </c>
      <c r="N18" s="13">
        <v>369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182</v>
      </c>
      <c r="W18" s="15">
        <f>SUM(R9,R15,R21,R27,R33,R39)</f>
        <v>559</v>
      </c>
      <c r="X18" s="18">
        <f t="shared" si="0"/>
        <v>741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78</v>
      </c>
      <c r="D19" s="10">
        <v>152</v>
      </c>
      <c r="E19" s="3"/>
      <c r="F19" s="7">
        <v>43</v>
      </c>
      <c r="G19" s="10">
        <v>89</v>
      </c>
      <c r="H19" s="10">
        <v>103</v>
      </c>
      <c r="I19" s="10">
        <v>192</v>
      </c>
      <c r="J19" s="3"/>
      <c r="K19" s="7">
        <v>73</v>
      </c>
      <c r="L19" s="10">
        <v>153</v>
      </c>
      <c r="M19" s="10">
        <v>214</v>
      </c>
      <c r="N19" s="10">
        <v>367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38</v>
      </c>
      <c r="W19" s="15">
        <f>SUM(R15,R21,R27,R33,R39)</f>
        <v>177</v>
      </c>
      <c r="X19" s="18">
        <f t="shared" si="0"/>
        <v>215</v>
      </c>
      <c r="Z19" s="4" t="s">
        <v>25</v>
      </c>
      <c r="AA19" s="10">
        <v>217</v>
      </c>
      <c r="AB19" s="10">
        <v>222</v>
      </c>
      <c r="AC19" s="10">
        <v>439</v>
      </c>
    </row>
    <row r="20" spans="1:29" ht="15" customHeight="1" x14ac:dyDescent="0.15">
      <c r="A20" s="7">
        <v>14</v>
      </c>
      <c r="B20" s="10">
        <v>102</v>
      </c>
      <c r="C20" s="10">
        <v>85</v>
      </c>
      <c r="D20" s="10">
        <v>187</v>
      </c>
      <c r="E20" s="3"/>
      <c r="F20" s="7">
        <v>44</v>
      </c>
      <c r="G20" s="10">
        <v>93</v>
      </c>
      <c r="H20" s="10">
        <v>117</v>
      </c>
      <c r="I20" s="10">
        <v>210</v>
      </c>
      <c r="J20" s="3"/>
      <c r="K20" s="7">
        <v>74</v>
      </c>
      <c r="L20" s="10">
        <v>218</v>
      </c>
      <c r="M20" s="10">
        <v>248</v>
      </c>
      <c r="N20" s="10">
        <v>466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24</v>
      </c>
      <c r="X20" s="18">
        <f t="shared" si="0"/>
        <v>26</v>
      </c>
      <c r="Z20" s="26" t="s">
        <v>26</v>
      </c>
      <c r="AA20" s="10">
        <v>1248</v>
      </c>
      <c r="AB20" s="10">
        <v>1112</v>
      </c>
      <c r="AC20" s="10">
        <v>2360</v>
      </c>
    </row>
    <row r="21" spans="1:29" ht="15" customHeight="1" x14ac:dyDescent="0.15">
      <c r="A21" s="7"/>
      <c r="B21" s="29">
        <v>422</v>
      </c>
      <c r="C21" s="29">
        <v>416</v>
      </c>
      <c r="D21" s="29">
        <v>838</v>
      </c>
      <c r="E21" s="3"/>
      <c r="F21" s="7"/>
      <c r="G21" s="29">
        <v>480</v>
      </c>
      <c r="H21" s="29">
        <v>496</v>
      </c>
      <c r="I21" s="29">
        <v>976</v>
      </c>
      <c r="J21" s="3"/>
      <c r="K21" s="7"/>
      <c r="L21" s="29">
        <v>842</v>
      </c>
      <c r="M21" s="29">
        <v>1129</v>
      </c>
      <c r="N21" s="29">
        <v>1971</v>
      </c>
      <c r="O21" s="3"/>
      <c r="P21" s="7"/>
      <c r="Q21" s="29">
        <v>2</v>
      </c>
      <c r="R21" s="29">
        <v>22</v>
      </c>
      <c r="S21" s="29">
        <v>24</v>
      </c>
      <c r="Z21" s="4" t="s">
        <v>31</v>
      </c>
      <c r="AA21" s="10">
        <v>234</v>
      </c>
      <c r="AB21" s="10">
        <v>294</v>
      </c>
      <c r="AC21" s="10">
        <v>528</v>
      </c>
    </row>
    <row r="22" spans="1:29" ht="15" customHeight="1" x14ac:dyDescent="0.15">
      <c r="A22" s="7">
        <v>15</v>
      </c>
      <c r="B22" s="10">
        <v>92</v>
      </c>
      <c r="C22" s="10">
        <v>80</v>
      </c>
      <c r="D22" s="10">
        <v>172</v>
      </c>
      <c r="E22" s="3"/>
      <c r="F22" s="7">
        <v>45</v>
      </c>
      <c r="G22" s="10">
        <v>83</v>
      </c>
      <c r="H22" s="10">
        <v>89</v>
      </c>
      <c r="I22" s="10">
        <v>172</v>
      </c>
      <c r="J22" s="3"/>
      <c r="K22" s="7">
        <v>75</v>
      </c>
      <c r="L22" s="10">
        <v>156</v>
      </c>
      <c r="M22" s="10">
        <v>246</v>
      </c>
      <c r="N22" s="10">
        <v>402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665</v>
      </c>
      <c r="AC22" s="10">
        <v>1048</v>
      </c>
    </row>
    <row r="23" spans="1:29" ht="15" customHeight="1" x14ac:dyDescent="0.15">
      <c r="A23" s="7">
        <v>16</v>
      </c>
      <c r="B23" s="10">
        <v>106</v>
      </c>
      <c r="C23" s="10">
        <v>93</v>
      </c>
      <c r="D23" s="10">
        <v>199</v>
      </c>
      <c r="E23" s="3"/>
      <c r="F23" s="7">
        <v>46</v>
      </c>
      <c r="G23" s="10">
        <v>98</v>
      </c>
      <c r="H23" s="10">
        <v>78</v>
      </c>
      <c r="I23" s="10">
        <v>176</v>
      </c>
      <c r="J23" s="3"/>
      <c r="K23" s="7">
        <v>76</v>
      </c>
      <c r="L23" s="10">
        <v>189</v>
      </c>
      <c r="M23" s="10">
        <v>265</v>
      </c>
      <c r="N23" s="10">
        <v>454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9.9904687635386882</v>
      </c>
      <c r="W23" s="19">
        <f>W4/$W$8*100</f>
        <v>8.4121340494742416</v>
      </c>
      <c r="X23" s="19">
        <f>X4/$X$8*100</f>
        <v>9.1478190630048459</v>
      </c>
      <c r="Z23" s="9" t="s">
        <v>24</v>
      </c>
      <c r="AA23" s="11">
        <f t="shared" ref="AA23:AB23" si="3">SUM(AA19:AA22)</f>
        <v>2082</v>
      </c>
      <c r="AB23" s="11">
        <f t="shared" si="3"/>
        <v>2293</v>
      </c>
      <c r="AC23" s="11">
        <f>SUM(AC19:AC22)</f>
        <v>4375</v>
      </c>
    </row>
    <row r="24" spans="1:29" ht="15" customHeight="1" x14ac:dyDescent="0.15">
      <c r="A24" s="7">
        <v>17</v>
      </c>
      <c r="B24" s="10">
        <v>126</v>
      </c>
      <c r="C24" s="10">
        <v>103</v>
      </c>
      <c r="D24" s="10">
        <v>229</v>
      </c>
      <c r="E24" s="3"/>
      <c r="F24" s="7">
        <v>47</v>
      </c>
      <c r="G24" s="10">
        <v>98</v>
      </c>
      <c r="H24" s="10">
        <v>136</v>
      </c>
      <c r="I24" s="10">
        <v>234</v>
      </c>
      <c r="J24" s="3"/>
      <c r="K24" s="7">
        <v>77</v>
      </c>
      <c r="L24" s="10">
        <v>176</v>
      </c>
      <c r="M24" s="10">
        <v>264</v>
      </c>
      <c r="N24" s="10">
        <v>440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56.658868382289228</v>
      </c>
      <c r="W24" s="19">
        <f>W5/$W$8*100</f>
        <v>46.788713215825709</v>
      </c>
      <c r="X24" s="19">
        <f>X5/$X$8*100</f>
        <v>51.389337641357024</v>
      </c>
      <c r="Z24" s="6" t="s">
        <v>30</v>
      </c>
    </row>
    <row r="25" spans="1:29" ht="15" customHeight="1" x14ac:dyDescent="0.15">
      <c r="A25" s="7">
        <v>18</v>
      </c>
      <c r="B25" s="10">
        <v>136</v>
      </c>
      <c r="C25" s="10">
        <v>89</v>
      </c>
      <c r="D25" s="10">
        <v>225</v>
      </c>
      <c r="E25" s="3"/>
      <c r="F25" s="7">
        <v>48</v>
      </c>
      <c r="G25" s="10">
        <v>109</v>
      </c>
      <c r="H25" s="10">
        <v>121</v>
      </c>
      <c r="I25" s="10">
        <v>230</v>
      </c>
      <c r="J25" s="3"/>
      <c r="K25" s="7">
        <v>78</v>
      </c>
      <c r="L25" s="10">
        <v>204</v>
      </c>
      <c r="M25" s="10">
        <v>258</v>
      </c>
      <c r="N25" s="10">
        <v>462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13.560350056320944</v>
      </c>
      <c r="W25" s="19">
        <f>W6/$W$8*100</f>
        <v>15.107042892805811</v>
      </c>
      <c r="X25" s="19">
        <f>X6/$X$8*100</f>
        <v>14.38610662358643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91</v>
      </c>
      <c r="D26" s="10">
        <v>168</v>
      </c>
      <c r="E26" s="3"/>
      <c r="F26" s="7">
        <v>49</v>
      </c>
      <c r="G26" s="10">
        <v>123</v>
      </c>
      <c r="H26" s="10">
        <v>100</v>
      </c>
      <c r="I26" s="10">
        <v>223</v>
      </c>
      <c r="J26" s="3"/>
      <c r="K26" s="7">
        <v>79</v>
      </c>
      <c r="L26" s="10">
        <v>182</v>
      </c>
      <c r="M26" s="10">
        <v>251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19.79031279785114</v>
      </c>
      <c r="W26" s="19">
        <f>W7/$W$8*100</f>
        <v>29.692109841894244</v>
      </c>
      <c r="X26" s="19">
        <f>X7/$X$8*100</f>
        <v>25.076736672051698</v>
      </c>
      <c r="Z26" s="4" t="s">
        <v>25</v>
      </c>
      <c r="AA26" s="10">
        <v>128</v>
      </c>
      <c r="AB26" s="10">
        <v>95</v>
      </c>
      <c r="AC26" s="10">
        <v>223</v>
      </c>
    </row>
    <row r="27" spans="1:29" ht="15" customHeight="1" x14ac:dyDescent="0.15">
      <c r="A27" s="7"/>
      <c r="B27" s="29">
        <v>537</v>
      </c>
      <c r="C27" s="29">
        <v>456</v>
      </c>
      <c r="D27" s="29">
        <v>993</v>
      </c>
      <c r="E27" s="3"/>
      <c r="F27" s="7"/>
      <c r="G27" s="29">
        <v>511</v>
      </c>
      <c r="H27" s="29">
        <v>524</v>
      </c>
      <c r="I27" s="29">
        <v>1035</v>
      </c>
      <c r="J27" s="3"/>
      <c r="K27" s="7"/>
      <c r="L27" s="29">
        <v>907</v>
      </c>
      <c r="M27" s="29">
        <v>1284</v>
      </c>
      <c r="N27" s="29">
        <v>2191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681</v>
      </c>
      <c r="AB27" s="10">
        <v>619</v>
      </c>
      <c r="AC27" s="10">
        <v>1300</v>
      </c>
    </row>
    <row r="28" spans="1:29" ht="15" customHeight="1" x14ac:dyDescent="0.15">
      <c r="A28" s="7">
        <v>20</v>
      </c>
      <c r="B28" s="10">
        <v>103</v>
      </c>
      <c r="C28" s="10">
        <v>83</v>
      </c>
      <c r="D28" s="10">
        <v>186</v>
      </c>
      <c r="E28" s="3"/>
      <c r="F28" s="7">
        <v>50</v>
      </c>
      <c r="G28" s="10">
        <v>140</v>
      </c>
      <c r="H28" s="10">
        <v>158</v>
      </c>
      <c r="I28" s="10">
        <v>298</v>
      </c>
      <c r="J28" s="3"/>
      <c r="K28" s="7">
        <v>80</v>
      </c>
      <c r="L28" s="10">
        <v>177</v>
      </c>
      <c r="M28" s="10">
        <v>275</v>
      </c>
      <c r="N28" s="10">
        <v>452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34.96230829217572</v>
      </c>
      <c r="W28" s="19">
        <f t="shared" ref="W28:W39" si="5">W9/$W$8*100</f>
        <v>29.533247598154173</v>
      </c>
      <c r="X28" s="19">
        <f t="shared" ref="X28:X39" si="6">X9/$X$8*100</f>
        <v>32.063812600969307</v>
      </c>
      <c r="Z28" s="4" t="s">
        <v>31</v>
      </c>
      <c r="AA28" s="10">
        <v>150</v>
      </c>
      <c r="AB28" s="10">
        <v>183</v>
      </c>
      <c r="AC28" s="10">
        <v>333</v>
      </c>
    </row>
    <row r="29" spans="1:29" ht="15" customHeight="1" x14ac:dyDescent="0.15">
      <c r="A29" s="7">
        <v>21</v>
      </c>
      <c r="B29" s="10">
        <v>94</v>
      </c>
      <c r="C29" s="10">
        <v>82</v>
      </c>
      <c r="D29" s="10">
        <v>176</v>
      </c>
      <c r="E29" s="3"/>
      <c r="F29" s="7">
        <v>51</v>
      </c>
      <c r="G29" s="10">
        <v>143</v>
      </c>
      <c r="H29" s="10">
        <v>138</v>
      </c>
      <c r="I29" s="10">
        <v>281</v>
      </c>
      <c r="J29" s="3"/>
      <c r="K29" s="7">
        <v>81</v>
      </c>
      <c r="L29" s="10">
        <v>194</v>
      </c>
      <c r="M29" s="10">
        <v>272</v>
      </c>
      <c r="N29" s="10">
        <v>466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68.312971146347806</v>
      </c>
      <c r="W29" s="19">
        <f t="shared" si="5"/>
        <v>74.33240033285422</v>
      </c>
      <c r="X29" s="19">
        <f t="shared" si="6"/>
        <v>71.526655896607423</v>
      </c>
      <c r="Z29" s="4" t="s">
        <v>7</v>
      </c>
      <c r="AA29" s="10">
        <v>249</v>
      </c>
      <c r="AB29" s="10">
        <v>435</v>
      </c>
      <c r="AC29" s="10">
        <v>684</v>
      </c>
    </row>
    <row r="30" spans="1:29" ht="15" customHeight="1" x14ac:dyDescent="0.15">
      <c r="A30" s="7">
        <v>22</v>
      </c>
      <c r="B30" s="10">
        <v>84</v>
      </c>
      <c r="C30" s="10">
        <v>70</v>
      </c>
      <c r="D30" s="10">
        <v>154</v>
      </c>
      <c r="E30" s="3"/>
      <c r="F30" s="7">
        <v>52</v>
      </c>
      <c r="G30" s="10">
        <v>160</v>
      </c>
      <c r="H30" s="10">
        <v>157</v>
      </c>
      <c r="I30" s="10">
        <v>317</v>
      </c>
      <c r="J30" s="3"/>
      <c r="K30" s="7">
        <v>82</v>
      </c>
      <c r="L30" s="10">
        <v>166</v>
      </c>
      <c r="M30" s="10">
        <v>237</v>
      </c>
      <c r="N30" s="10">
        <v>403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59.726193570747768</v>
      </c>
      <c r="W30" s="19">
        <f t="shared" si="5"/>
        <v>66.616234208336493</v>
      </c>
      <c r="X30" s="19">
        <f t="shared" si="6"/>
        <v>63.404684975767367</v>
      </c>
      <c r="Z30" s="9" t="s">
        <v>24</v>
      </c>
      <c r="AA30" s="11">
        <f t="shared" ref="AA30:AB30" si="7">SUM(AA26:AA29)</f>
        <v>1208</v>
      </c>
      <c r="AB30" s="11">
        <f t="shared" si="7"/>
        <v>1332</v>
      </c>
      <c r="AC30" s="11">
        <f>SUM(AC26:AC29)</f>
        <v>2540</v>
      </c>
    </row>
    <row r="31" spans="1:29" ht="15" customHeight="1" x14ac:dyDescent="0.15">
      <c r="A31" s="7">
        <v>23</v>
      </c>
      <c r="B31" s="10">
        <v>91</v>
      </c>
      <c r="C31" s="10">
        <v>93</v>
      </c>
      <c r="D31" s="10">
        <v>184</v>
      </c>
      <c r="E31" s="3"/>
      <c r="F31" s="7">
        <v>53</v>
      </c>
      <c r="G31" s="10">
        <v>161</v>
      </c>
      <c r="H31" s="10">
        <v>181</v>
      </c>
      <c r="I31" s="10">
        <v>342</v>
      </c>
      <c r="J31" s="3"/>
      <c r="K31" s="7">
        <v>83</v>
      </c>
      <c r="L31" s="10">
        <v>137</v>
      </c>
      <c r="M31" s="10">
        <v>219</v>
      </c>
      <c r="N31" s="10">
        <v>356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44.536868555584434</v>
      </c>
      <c r="W31" s="19">
        <f t="shared" si="5"/>
        <v>53.597095090400181</v>
      </c>
      <c r="X31" s="19">
        <f t="shared" si="6"/>
        <v>49.373990306946688</v>
      </c>
      <c r="Z31" s="6"/>
    </row>
    <row r="32" spans="1:29" ht="15" customHeight="1" x14ac:dyDescent="0.15">
      <c r="A32" s="7">
        <v>24</v>
      </c>
      <c r="B32" s="10">
        <v>90</v>
      </c>
      <c r="C32" s="10">
        <v>94</v>
      </c>
      <c r="D32" s="10">
        <v>184</v>
      </c>
      <c r="E32" s="3"/>
      <c r="F32" s="7">
        <v>54</v>
      </c>
      <c r="G32" s="10">
        <v>163</v>
      </c>
      <c r="H32" s="10">
        <v>157</v>
      </c>
      <c r="I32" s="10">
        <v>320</v>
      </c>
      <c r="J32" s="3"/>
      <c r="K32" s="7">
        <v>84</v>
      </c>
      <c r="L32" s="10">
        <v>123</v>
      </c>
      <c r="M32" s="10">
        <v>216</v>
      </c>
      <c r="N32" s="10">
        <v>339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33.350662854172079</v>
      </c>
      <c r="W32" s="20">
        <f t="shared" si="5"/>
        <v>44.799152734700051</v>
      </c>
      <c r="X32" s="20">
        <f t="shared" si="6"/>
        <v>39.46284329563813</v>
      </c>
      <c r="Z32" s="6"/>
      <c r="AA32" s="28"/>
      <c r="AB32" s="27"/>
      <c r="AC32" s="27"/>
    </row>
    <row r="33" spans="1:29" ht="15" customHeight="1" x14ac:dyDescent="0.15">
      <c r="A33" s="7"/>
      <c r="B33" s="29">
        <v>462</v>
      </c>
      <c r="C33" s="29">
        <v>422</v>
      </c>
      <c r="D33" s="29">
        <v>884</v>
      </c>
      <c r="E33" s="3"/>
      <c r="F33" s="7"/>
      <c r="G33" s="29">
        <v>767</v>
      </c>
      <c r="H33" s="29">
        <v>791</v>
      </c>
      <c r="I33" s="29">
        <v>1558</v>
      </c>
      <c r="J33" s="3"/>
      <c r="K33" s="7"/>
      <c r="L33" s="29">
        <v>797</v>
      </c>
      <c r="M33" s="29">
        <v>1219</v>
      </c>
      <c r="N33" s="29">
        <v>2016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27.086041070964388</v>
      </c>
      <c r="W33" s="19">
        <f t="shared" si="5"/>
        <v>38.232846660110447</v>
      </c>
      <c r="X33" s="19">
        <f t="shared" si="6"/>
        <v>33.037156704361877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89</v>
      </c>
      <c r="D34" s="10">
        <v>166</v>
      </c>
      <c r="E34" s="3"/>
      <c r="F34" s="7">
        <v>55</v>
      </c>
      <c r="G34" s="10">
        <v>186</v>
      </c>
      <c r="H34" s="10">
        <v>178</v>
      </c>
      <c r="I34" s="10">
        <v>364</v>
      </c>
      <c r="J34" s="3"/>
      <c r="K34" s="7">
        <v>85</v>
      </c>
      <c r="L34" s="10">
        <v>108</v>
      </c>
      <c r="M34" s="10">
        <v>203</v>
      </c>
      <c r="N34" s="10">
        <v>311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19.79031279785114</v>
      </c>
      <c r="W34" s="19">
        <f t="shared" si="5"/>
        <v>29.692109841894244</v>
      </c>
      <c r="X34" s="19">
        <f t="shared" si="6"/>
        <v>25.076736672051698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108</v>
      </c>
      <c r="D35" s="10">
        <v>206</v>
      </c>
      <c r="E35" s="3"/>
      <c r="F35" s="7">
        <v>56</v>
      </c>
      <c r="G35" s="10">
        <v>170</v>
      </c>
      <c r="H35" s="10">
        <v>184</v>
      </c>
      <c r="I35" s="10">
        <v>354</v>
      </c>
      <c r="J35" s="3"/>
      <c r="K35" s="7">
        <v>86</v>
      </c>
      <c r="L35" s="10">
        <v>111</v>
      </c>
      <c r="M35" s="10">
        <v>221</v>
      </c>
      <c r="N35" s="10">
        <v>332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11.931375097478556</v>
      </c>
      <c r="W35" s="19">
        <f t="shared" si="5"/>
        <v>19.978818367501326</v>
      </c>
      <c r="X35" s="19">
        <f t="shared" si="6"/>
        <v>16.227786752827143</v>
      </c>
      <c r="Z35" s="4" t="s">
        <v>25</v>
      </c>
      <c r="AA35" s="10">
        <f>SUM(AA5,AA12,AA19,AA26)</f>
        <v>1153</v>
      </c>
      <c r="AB35" s="10">
        <f t="shared" ref="AA35:AB38" si="8">SUM(AB5,AB12,AB19,AB26)</f>
        <v>1112</v>
      </c>
      <c r="AC35" s="10">
        <f>SUM(AA35:AB35)</f>
        <v>2265</v>
      </c>
    </row>
    <row r="36" spans="1:29" ht="15" customHeight="1" x14ac:dyDescent="0.15">
      <c r="A36" s="7">
        <v>27</v>
      </c>
      <c r="B36" s="10">
        <v>109</v>
      </c>
      <c r="C36" s="10">
        <v>91</v>
      </c>
      <c r="D36" s="10">
        <v>200</v>
      </c>
      <c r="E36" s="3"/>
      <c r="F36" s="7">
        <v>57</v>
      </c>
      <c r="G36" s="10">
        <v>197</v>
      </c>
      <c r="H36" s="10">
        <v>175</v>
      </c>
      <c r="I36" s="10">
        <v>372</v>
      </c>
      <c r="J36" s="3"/>
      <c r="K36" s="7">
        <v>87</v>
      </c>
      <c r="L36" s="10">
        <v>73</v>
      </c>
      <c r="M36" s="10">
        <v>168</v>
      </c>
      <c r="N36" s="10">
        <v>241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5.0255610432371549</v>
      </c>
      <c r="W36" s="19">
        <f t="shared" si="5"/>
        <v>10.757243361827671</v>
      </c>
      <c r="X36" s="19">
        <f t="shared" si="6"/>
        <v>8.0856219709208403</v>
      </c>
      <c r="Z36" s="26" t="s">
        <v>26</v>
      </c>
      <c r="AA36" s="10">
        <f t="shared" si="8"/>
        <v>6539</v>
      </c>
      <c r="AB36" s="10">
        <f t="shared" si="8"/>
        <v>6185</v>
      </c>
      <c r="AC36" s="13">
        <f>SUM(AA36:AB36)</f>
        <v>12724</v>
      </c>
    </row>
    <row r="37" spans="1:29" ht="15" customHeight="1" x14ac:dyDescent="0.15">
      <c r="A37" s="7">
        <v>28</v>
      </c>
      <c r="B37" s="10">
        <v>90</v>
      </c>
      <c r="C37" s="10">
        <v>98</v>
      </c>
      <c r="D37" s="10">
        <v>188</v>
      </c>
      <c r="E37" s="3"/>
      <c r="F37" s="7">
        <v>58</v>
      </c>
      <c r="G37" s="10">
        <v>222</v>
      </c>
      <c r="H37" s="10">
        <v>179</v>
      </c>
      <c r="I37" s="10">
        <v>401</v>
      </c>
      <c r="J37" s="3"/>
      <c r="K37" s="7">
        <v>88</v>
      </c>
      <c r="L37" s="10">
        <v>54</v>
      </c>
      <c r="M37" s="10">
        <v>149</v>
      </c>
      <c r="N37" s="10">
        <v>203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1.5769863963261417</v>
      </c>
      <c r="W37" s="19">
        <f t="shared" si="5"/>
        <v>4.2287616309857023</v>
      </c>
      <c r="X37" s="19">
        <f t="shared" si="6"/>
        <v>2.992730210016155</v>
      </c>
      <c r="Z37" s="4" t="s">
        <v>31</v>
      </c>
      <c r="AA37" s="10">
        <f t="shared" si="8"/>
        <v>1565</v>
      </c>
      <c r="AB37" s="10">
        <f t="shared" si="8"/>
        <v>1997</v>
      </c>
      <c r="AC37" s="13">
        <f>SUM(AA37:AB37)</f>
        <v>3562</v>
      </c>
    </row>
    <row r="38" spans="1:29" ht="15" customHeight="1" x14ac:dyDescent="0.15">
      <c r="A38" s="7">
        <v>29</v>
      </c>
      <c r="B38" s="10">
        <v>84</v>
      </c>
      <c r="C38" s="10">
        <v>76</v>
      </c>
      <c r="D38" s="10">
        <v>160</v>
      </c>
      <c r="E38" s="3"/>
      <c r="F38" s="7">
        <v>59</v>
      </c>
      <c r="G38" s="10">
        <v>211</v>
      </c>
      <c r="H38" s="10">
        <v>214</v>
      </c>
      <c r="I38" s="10">
        <v>425</v>
      </c>
      <c r="J38" s="3"/>
      <c r="K38" s="7">
        <v>89</v>
      </c>
      <c r="L38" s="10">
        <v>52</v>
      </c>
      <c r="M38" s="10">
        <v>122</v>
      </c>
      <c r="N38" s="10">
        <v>174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0.32926089593622737</v>
      </c>
      <c r="W38" s="19">
        <f t="shared" si="5"/>
        <v>1.3389817686663137</v>
      </c>
      <c r="X38" s="19">
        <f t="shared" si="6"/>
        <v>0.86833602584814218</v>
      </c>
      <c r="Z38" s="4" t="s">
        <v>7</v>
      </c>
      <c r="AA38" s="10">
        <f t="shared" si="8"/>
        <v>2284</v>
      </c>
      <c r="AB38" s="10">
        <f t="shared" si="8"/>
        <v>3925</v>
      </c>
      <c r="AC38" s="13">
        <f>SUM(AA38:AB38)</f>
        <v>6209</v>
      </c>
    </row>
    <row r="39" spans="1:29" ht="15" customHeight="1" x14ac:dyDescent="0.15">
      <c r="A39" s="7"/>
      <c r="B39" s="11">
        <v>458</v>
      </c>
      <c r="C39" s="11">
        <v>462</v>
      </c>
      <c r="D39" s="11">
        <v>920</v>
      </c>
      <c r="E39" s="3"/>
      <c r="F39" s="7"/>
      <c r="G39" s="11">
        <v>986</v>
      </c>
      <c r="H39" s="11">
        <v>930</v>
      </c>
      <c r="I39" s="11">
        <v>1916</v>
      </c>
      <c r="J39" s="3"/>
      <c r="K39" s="7"/>
      <c r="L39" s="11">
        <v>398</v>
      </c>
      <c r="M39" s="11">
        <v>863</v>
      </c>
      <c r="N39" s="11">
        <v>1261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1.7329520838748808E-2</v>
      </c>
      <c r="W39" s="19">
        <f t="shared" si="5"/>
        <v>0.18155684998865271</v>
      </c>
      <c r="X39" s="19">
        <f t="shared" si="6"/>
        <v>0.1050080775444265</v>
      </c>
      <c r="Z39" s="9" t="s">
        <v>24</v>
      </c>
      <c r="AA39" s="11">
        <f>SUM(AA35:AA38)</f>
        <v>11541</v>
      </c>
      <c r="AB39" s="11">
        <f>SUM(AB35:AB38)</f>
        <v>13219</v>
      </c>
      <c r="AC39" s="11">
        <f>SUM(AC35:AC38)</f>
        <v>24760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54</v>
      </c>
      <c r="D4" s="10">
        <v>123</v>
      </c>
      <c r="E4" s="3"/>
      <c r="F4" s="7">
        <v>30</v>
      </c>
      <c r="G4" s="10">
        <v>93</v>
      </c>
      <c r="H4" s="10">
        <v>81</v>
      </c>
      <c r="I4" s="10">
        <v>174</v>
      </c>
      <c r="J4" s="3"/>
      <c r="K4" s="7">
        <v>60</v>
      </c>
      <c r="L4" s="10">
        <v>224</v>
      </c>
      <c r="M4" s="10">
        <v>189</v>
      </c>
      <c r="N4" s="10">
        <v>413</v>
      </c>
      <c r="O4" s="3"/>
      <c r="P4" s="7">
        <v>90</v>
      </c>
      <c r="Q4" s="10">
        <v>40</v>
      </c>
      <c r="R4" s="10">
        <v>122</v>
      </c>
      <c r="S4" s="10">
        <v>162</v>
      </c>
      <c r="U4" s="4" t="s">
        <v>4</v>
      </c>
      <c r="V4" s="15">
        <f>SUM(B9,B15,B21)</f>
        <v>1149</v>
      </c>
      <c r="W4" s="15">
        <f>SUM(C9,C15,C21)</f>
        <v>1110</v>
      </c>
      <c r="X4" s="15">
        <f>SUM(V4:W4)</f>
        <v>2259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66</v>
      </c>
      <c r="D5" s="10">
        <v>137</v>
      </c>
      <c r="E5" s="3"/>
      <c r="F5" s="7">
        <v>31</v>
      </c>
      <c r="G5" s="10">
        <v>94</v>
      </c>
      <c r="H5" s="10">
        <v>99</v>
      </c>
      <c r="I5" s="10">
        <v>193</v>
      </c>
      <c r="J5" s="3"/>
      <c r="K5" s="7">
        <v>61</v>
      </c>
      <c r="L5" s="10">
        <v>251</v>
      </c>
      <c r="M5" s="10">
        <v>216</v>
      </c>
      <c r="N5" s="10">
        <v>467</v>
      </c>
      <c r="O5" s="3"/>
      <c r="P5" s="7">
        <v>91</v>
      </c>
      <c r="Q5" s="10">
        <v>38</v>
      </c>
      <c r="R5" s="10">
        <v>80</v>
      </c>
      <c r="S5" s="10">
        <v>118</v>
      </c>
      <c r="U5" s="4" t="s">
        <v>5</v>
      </c>
      <c r="V5" s="15">
        <f>SUM(B27,B33,B39,G9,G15,G21,G27,G33,G39,L9)</f>
        <v>6523</v>
      </c>
      <c r="W5" s="15">
        <f>SUM(C27,C33,C39,H9,H15,H21,H27,H33,H39,M9)</f>
        <v>6177</v>
      </c>
      <c r="X5" s="15">
        <f>SUM(V5:W5)</f>
        <v>12700</v>
      </c>
      <c r="Y5" s="2"/>
      <c r="Z5" s="4" t="s">
        <v>25</v>
      </c>
      <c r="AA5" s="10">
        <v>661</v>
      </c>
      <c r="AB5" s="10">
        <v>622</v>
      </c>
      <c r="AC5" s="10">
        <v>1283</v>
      </c>
    </row>
    <row r="6" spans="1:29" ht="15" customHeight="1" x14ac:dyDescent="0.15">
      <c r="A6" s="7">
        <v>2</v>
      </c>
      <c r="B6" s="10">
        <v>74</v>
      </c>
      <c r="C6" s="10">
        <v>65</v>
      </c>
      <c r="D6" s="10">
        <v>139</v>
      </c>
      <c r="E6" s="3"/>
      <c r="F6" s="7">
        <v>32</v>
      </c>
      <c r="G6" s="10">
        <v>91</v>
      </c>
      <c r="H6" s="10">
        <v>83</v>
      </c>
      <c r="I6" s="10">
        <v>174</v>
      </c>
      <c r="J6" s="3"/>
      <c r="K6" s="7">
        <v>62</v>
      </c>
      <c r="L6" s="10">
        <v>281</v>
      </c>
      <c r="M6" s="10">
        <v>285</v>
      </c>
      <c r="N6" s="10">
        <v>566</v>
      </c>
      <c r="O6" s="3"/>
      <c r="P6" s="7">
        <v>92</v>
      </c>
      <c r="Q6" s="10">
        <v>31</v>
      </c>
      <c r="R6" s="10">
        <v>77</v>
      </c>
      <c r="S6" s="10">
        <v>108</v>
      </c>
      <c r="U6" s="8" t="s">
        <v>6</v>
      </c>
      <c r="V6" s="15">
        <f>SUM(L15,L21)</f>
        <v>1566</v>
      </c>
      <c r="W6" s="15">
        <f>SUM(M15,M21)</f>
        <v>1986</v>
      </c>
      <c r="X6" s="15">
        <f>SUM(V6:W6)</f>
        <v>3552</v>
      </c>
      <c r="Z6" s="26" t="s">
        <v>26</v>
      </c>
      <c r="AA6" s="10">
        <v>3743</v>
      </c>
      <c r="AB6" s="10">
        <v>3621</v>
      </c>
      <c r="AC6" s="10">
        <v>7364</v>
      </c>
    </row>
    <row r="7" spans="1:29" ht="15" customHeight="1" x14ac:dyDescent="0.15">
      <c r="A7" s="7">
        <v>3</v>
      </c>
      <c r="B7" s="10">
        <v>75</v>
      </c>
      <c r="C7" s="10">
        <v>74</v>
      </c>
      <c r="D7" s="10">
        <v>149</v>
      </c>
      <c r="E7" s="3"/>
      <c r="F7" s="7">
        <v>33</v>
      </c>
      <c r="G7" s="10">
        <v>107</v>
      </c>
      <c r="H7" s="10">
        <v>106</v>
      </c>
      <c r="I7" s="10">
        <v>213</v>
      </c>
      <c r="J7" s="3"/>
      <c r="K7" s="7">
        <v>63</v>
      </c>
      <c r="L7" s="10">
        <v>268</v>
      </c>
      <c r="M7" s="10">
        <v>225</v>
      </c>
      <c r="N7" s="10">
        <v>493</v>
      </c>
      <c r="O7" s="3"/>
      <c r="P7" s="7">
        <v>93</v>
      </c>
      <c r="Q7" s="10">
        <v>20</v>
      </c>
      <c r="R7" s="10">
        <v>57</v>
      </c>
      <c r="S7" s="10">
        <v>77</v>
      </c>
      <c r="U7" s="4" t="s">
        <v>7</v>
      </c>
      <c r="V7" s="15">
        <f>SUM(L27,L33,L39,Q9,Q15,Q21,Q27,Q33,Q39)</f>
        <v>2286</v>
      </c>
      <c r="W7" s="15">
        <f>SUM(M27,M33,M39,R9,R15,R21,R27,R33,R39)</f>
        <v>3931</v>
      </c>
      <c r="X7" s="15">
        <f>SUM(V7:W7)</f>
        <v>6217</v>
      </c>
      <c r="Z7" s="4" t="s">
        <v>31</v>
      </c>
      <c r="AA7" s="10">
        <v>994</v>
      </c>
      <c r="AB7" s="10">
        <v>1269</v>
      </c>
      <c r="AC7" s="10">
        <v>2263</v>
      </c>
    </row>
    <row r="8" spans="1:29" ht="15" customHeight="1" x14ac:dyDescent="0.15">
      <c r="A8" s="7">
        <v>4</v>
      </c>
      <c r="B8" s="10">
        <v>71</v>
      </c>
      <c r="C8" s="10">
        <v>79</v>
      </c>
      <c r="D8" s="10">
        <v>150</v>
      </c>
      <c r="E8" s="3"/>
      <c r="F8" s="7">
        <v>34</v>
      </c>
      <c r="G8" s="10">
        <v>119</v>
      </c>
      <c r="H8" s="10">
        <v>91</v>
      </c>
      <c r="I8" s="10">
        <v>210</v>
      </c>
      <c r="J8" s="3"/>
      <c r="K8" s="7">
        <v>64</v>
      </c>
      <c r="L8" s="10">
        <v>275</v>
      </c>
      <c r="M8" s="10">
        <v>258</v>
      </c>
      <c r="N8" s="10">
        <v>533</v>
      </c>
      <c r="O8" s="3"/>
      <c r="P8" s="7">
        <v>94</v>
      </c>
      <c r="Q8" s="10">
        <v>15</v>
      </c>
      <c r="R8" s="10">
        <v>52</v>
      </c>
      <c r="S8" s="10">
        <v>67</v>
      </c>
      <c r="U8" s="17" t="s">
        <v>3</v>
      </c>
      <c r="V8" s="12">
        <f>SUM(V4:V7)</f>
        <v>11524</v>
      </c>
      <c r="W8" s="12">
        <f>SUM(W4:W7)</f>
        <v>13204</v>
      </c>
      <c r="X8" s="12">
        <f>SUM(X4:X7)</f>
        <v>24728</v>
      </c>
      <c r="Z8" s="4" t="s">
        <v>7</v>
      </c>
      <c r="AA8" s="10">
        <v>1374</v>
      </c>
      <c r="AB8" s="10">
        <v>2385</v>
      </c>
      <c r="AC8" s="10">
        <v>3759</v>
      </c>
    </row>
    <row r="9" spans="1:29" ht="15" customHeight="1" x14ac:dyDescent="0.15">
      <c r="A9" s="7"/>
      <c r="B9" s="29">
        <v>360</v>
      </c>
      <c r="C9" s="29">
        <v>338</v>
      </c>
      <c r="D9" s="29">
        <v>698</v>
      </c>
      <c r="E9" s="3"/>
      <c r="F9" s="7"/>
      <c r="G9" s="29">
        <v>504</v>
      </c>
      <c r="H9" s="29">
        <v>460</v>
      </c>
      <c r="I9" s="29">
        <v>964</v>
      </c>
      <c r="J9" s="3"/>
      <c r="K9" s="7"/>
      <c r="L9" s="29">
        <v>1299</v>
      </c>
      <c r="M9" s="29">
        <v>1173</v>
      </c>
      <c r="N9" s="29">
        <v>2472</v>
      </c>
      <c r="O9" s="3"/>
      <c r="P9" s="7"/>
      <c r="Q9" s="29">
        <v>144</v>
      </c>
      <c r="R9" s="29">
        <v>388</v>
      </c>
      <c r="S9" s="29">
        <v>532</v>
      </c>
      <c r="U9" s="4" t="s">
        <v>8</v>
      </c>
      <c r="V9" s="15">
        <f>SUM(G21,G27,G33,G39,L9)</f>
        <v>4023</v>
      </c>
      <c r="W9" s="15">
        <f>SUM(H21,H27,H33,H39,M9)</f>
        <v>3897</v>
      </c>
      <c r="X9" s="18">
        <f t="shared" ref="X9:X20" si="0">SUM(V9:W9)</f>
        <v>7920</v>
      </c>
      <c r="Z9" s="9" t="s">
        <v>24</v>
      </c>
      <c r="AA9" s="11">
        <f>SUM(AA5:AA8)</f>
        <v>6772</v>
      </c>
      <c r="AB9" s="11">
        <f t="shared" ref="AB9:AC9" si="1">SUM(AB5:AB8)</f>
        <v>7897</v>
      </c>
      <c r="AC9" s="11">
        <f t="shared" si="1"/>
        <v>14669</v>
      </c>
    </row>
    <row r="10" spans="1:29" ht="15" customHeight="1" x14ac:dyDescent="0.15">
      <c r="A10" s="7">
        <v>5</v>
      </c>
      <c r="B10" s="10">
        <v>72</v>
      </c>
      <c r="C10" s="10">
        <v>76</v>
      </c>
      <c r="D10" s="10">
        <v>148</v>
      </c>
      <c r="E10" s="3"/>
      <c r="F10" s="7">
        <v>35</v>
      </c>
      <c r="G10" s="10">
        <v>125</v>
      </c>
      <c r="H10" s="10">
        <v>94</v>
      </c>
      <c r="I10" s="10">
        <v>219</v>
      </c>
      <c r="J10" s="3"/>
      <c r="K10" s="7">
        <v>65</v>
      </c>
      <c r="L10" s="10">
        <v>171</v>
      </c>
      <c r="M10" s="10">
        <v>145</v>
      </c>
      <c r="N10" s="10">
        <v>316</v>
      </c>
      <c r="O10" s="3"/>
      <c r="P10" s="7">
        <v>95</v>
      </c>
      <c r="Q10" s="10">
        <v>11</v>
      </c>
      <c r="R10" s="10">
        <v>45</v>
      </c>
      <c r="S10" s="10">
        <v>56</v>
      </c>
      <c r="U10" s="4" t="s">
        <v>9</v>
      </c>
      <c r="V10" s="15">
        <f>SUM(G21,G27,G33,G39,L9,L15,L21,L27,L33,L39,Q9,Q15,Q21,Q27,Q33,Q39)</f>
        <v>7875</v>
      </c>
      <c r="W10" s="15">
        <f>SUM(H21,H27,H33,H39,M9,M15,M21,M27,M33,M39,R9,R15,R21,R27,R33,R39)</f>
        <v>9814</v>
      </c>
      <c r="X10" s="18">
        <f t="shared" si="0"/>
        <v>17689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66</v>
      </c>
      <c r="D11" s="10">
        <v>145</v>
      </c>
      <c r="E11" s="3"/>
      <c r="F11" s="7">
        <v>36</v>
      </c>
      <c r="G11" s="10">
        <v>97</v>
      </c>
      <c r="H11" s="10">
        <v>96</v>
      </c>
      <c r="I11" s="10">
        <v>193</v>
      </c>
      <c r="J11" s="3"/>
      <c r="K11" s="7">
        <v>66</v>
      </c>
      <c r="L11" s="10">
        <v>93</v>
      </c>
      <c r="M11" s="10">
        <v>140</v>
      </c>
      <c r="N11" s="10">
        <v>233</v>
      </c>
      <c r="O11" s="3"/>
      <c r="P11" s="7">
        <v>96</v>
      </c>
      <c r="Q11" s="10">
        <v>8</v>
      </c>
      <c r="R11" s="10">
        <v>31</v>
      </c>
      <c r="S11" s="10">
        <v>39</v>
      </c>
      <c r="U11" s="4" t="s">
        <v>10</v>
      </c>
      <c r="V11" s="15">
        <f>SUM(,G33,G39,L9,L15,L21,L27,L33,L39,Q9,Q15,Q21,Q27,Q33,Q39)</f>
        <v>6887</v>
      </c>
      <c r="W11" s="15">
        <f>SUM(,H33,H39,M9,M15,M21,M27,M33,M39,R9,R15,R21,R27,R33,R39)</f>
        <v>8797</v>
      </c>
      <c r="X11" s="18">
        <f t="shared" si="0"/>
        <v>15684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84</v>
      </c>
      <c r="C12" s="10">
        <v>64</v>
      </c>
      <c r="D12" s="10">
        <v>148</v>
      </c>
      <c r="E12" s="3"/>
      <c r="F12" s="7">
        <v>37</v>
      </c>
      <c r="G12" s="10">
        <v>116</v>
      </c>
      <c r="H12" s="10">
        <v>103</v>
      </c>
      <c r="I12" s="10">
        <v>219</v>
      </c>
      <c r="J12" s="3"/>
      <c r="K12" s="7">
        <v>67</v>
      </c>
      <c r="L12" s="10">
        <v>136</v>
      </c>
      <c r="M12" s="10">
        <v>171</v>
      </c>
      <c r="N12" s="10">
        <v>307</v>
      </c>
      <c r="O12" s="3"/>
      <c r="P12" s="7">
        <v>97</v>
      </c>
      <c r="Q12" s="10">
        <v>4</v>
      </c>
      <c r="R12" s="10">
        <v>33</v>
      </c>
      <c r="S12" s="10">
        <v>37</v>
      </c>
      <c r="U12" s="4" t="s">
        <v>11</v>
      </c>
      <c r="V12" s="15">
        <f>SUM(L9,L15,L21,L27,L33,L39,Q9,Q15,Q21,Q27,Q33,Q39)</f>
        <v>5151</v>
      </c>
      <c r="W12" s="15">
        <f>SUM(M9,M15,M21,M27,M33,M39,R9,R15,R21,R27,R33,R39)</f>
        <v>7090</v>
      </c>
      <c r="X12" s="18">
        <f t="shared" si="0"/>
        <v>12241</v>
      </c>
      <c r="Z12" s="4" t="s">
        <v>25</v>
      </c>
      <c r="AA12" s="10">
        <v>146</v>
      </c>
      <c r="AB12" s="10">
        <v>168</v>
      </c>
      <c r="AC12" s="10">
        <v>314</v>
      </c>
    </row>
    <row r="13" spans="1:29" ht="15" customHeight="1" x14ac:dyDescent="0.15">
      <c r="A13" s="7">
        <v>8</v>
      </c>
      <c r="B13" s="10">
        <v>64</v>
      </c>
      <c r="C13" s="10">
        <v>67</v>
      </c>
      <c r="D13" s="10">
        <v>131</v>
      </c>
      <c r="E13" s="3"/>
      <c r="F13" s="7">
        <v>38</v>
      </c>
      <c r="G13" s="10">
        <v>104</v>
      </c>
      <c r="H13" s="10">
        <v>99</v>
      </c>
      <c r="I13" s="10">
        <v>203</v>
      </c>
      <c r="J13" s="3"/>
      <c r="K13" s="7">
        <v>68</v>
      </c>
      <c r="L13" s="10">
        <v>162</v>
      </c>
      <c r="M13" s="10">
        <v>200</v>
      </c>
      <c r="N13" s="10">
        <v>362</v>
      </c>
      <c r="O13" s="3"/>
      <c r="P13" s="7">
        <v>98</v>
      </c>
      <c r="Q13" s="10">
        <v>5</v>
      </c>
      <c r="R13" s="10">
        <v>26</v>
      </c>
      <c r="S13" s="10">
        <v>31</v>
      </c>
      <c r="U13" s="9" t="s">
        <v>12</v>
      </c>
      <c r="V13" s="12">
        <f>SUM(L15,L21,L27,L33,L39,Q9,Q15,Q21,Q27,Q33,Q39)</f>
        <v>3852</v>
      </c>
      <c r="W13" s="12">
        <f>SUM(M15,M21,M27,M33,M39,R9,R15,R21,R27,R33,R39)</f>
        <v>5917</v>
      </c>
      <c r="X13" s="12">
        <f t="shared" si="0"/>
        <v>9769</v>
      </c>
      <c r="Z13" s="26" t="s">
        <v>26</v>
      </c>
      <c r="AA13" s="10">
        <v>850</v>
      </c>
      <c r="AB13" s="10">
        <v>826</v>
      </c>
      <c r="AC13" s="10">
        <v>1676</v>
      </c>
    </row>
    <row r="14" spans="1:29" ht="15" customHeight="1" x14ac:dyDescent="0.15">
      <c r="A14" s="7">
        <v>9</v>
      </c>
      <c r="B14" s="10">
        <v>73</v>
      </c>
      <c r="C14" s="10">
        <v>79</v>
      </c>
      <c r="D14" s="10">
        <v>152</v>
      </c>
      <c r="E14" s="3"/>
      <c r="F14" s="7">
        <v>39</v>
      </c>
      <c r="G14" s="10">
        <v>94</v>
      </c>
      <c r="H14" s="10">
        <v>94</v>
      </c>
      <c r="I14" s="10">
        <v>188</v>
      </c>
      <c r="J14" s="3"/>
      <c r="K14" s="7">
        <v>69</v>
      </c>
      <c r="L14" s="10">
        <v>166</v>
      </c>
      <c r="M14" s="10">
        <v>197</v>
      </c>
      <c r="N14" s="10">
        <v>363</v>
      </c>
      <c r="O14" s="3"/>
      <c r="P14" s="7">
        <v>99</v>
      </c>
      <c r="Q14" s="10">
        <v>5</v>
      </c>
      <c r="R14" s="10">
        <v>18</v>
      </c>
      <c r="S14" s="10">
        <v>23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5064</v>
      </c>
      <c r="X14" s="18">
        <f t="shared" si="0"/>
        <v>8188</v>
      </c>
      <c r="Z14" s="4" t="s">
        <v>31</v>
      </c>
      <c r="AA14" s="10">
        <v>185</v>
      </c>
      <c r="AB14" s="10">
        <v>242</v>
      </c>
      <c r="AC14" s="10">
        <v>427</v>
      </c>
    </row>
    <row r="15" spans="1:29" ht="15" customHeight="1" x14ac:dyDescent="0.15">
      <c r="A15" s="7"/>
      <c r="B15" s="29">
        <v>372</v>
      </c>
      <c r="C15" s="29">
        <v>352</v>
      </c>
      <c r="D15" s="29">
        <v>724</v>
      </c>
      <c r="E15" s="3"/>
      <c r="F15" s="7"/>
      <c r="G15" s="29">
        <v>536</v>
      </c>
      <c r="H15" s="29">
        <v>486</v>
      </c>
      <c r="I15" s="29">
        <v>1022</v>
      </c>
      <c r="J15" s="3"/>
      <c r="K15" s="7"/>
      <c r="L15" s="29">
        <v>728</v>
      </c>
      <c r="M15" s="29">
        <v>853</v>
      </c>
      <c r="N15" s="29">
        <v>1581</v>
      </c>
      <c r="O15" s="3"/>
      <c r="P15" s="7"/>
      <c r="Q15" s="29">
        <v>33</v>
      </c>
      <c r="R15" s="29">
        <v>153</v>
      </c>
      <c r="S15" s="29">
        <v>186</v>
      </c>
      <c r="U15" s="4" t="s">
        <v>14</v>
      </c>
      <c r="V15" s="15">
        <f>SUM(L27,L33,L39,Q9,Q15,Q21,Q27,Q33,Q39)</f>
        <v>2286</v>
      </c>
      <c r="W15" s="15">
        <f>SUM(M27,M33,M39,R9,R15,R21,R27,R33,R39)</f>
        <v>3931</v>
      </c>
      <c r="X15" s="18">
        <f t="shared" si="0"/>
        <v>6217</v>
      </c>
      <c r="Z15" s="4" t="s">
        <v>7</v>
      </c>
      <c r="AA15" s="10">
        <v>283</v>
      </c>
      <c r="AB15" s="10">
        <v>442</v>
      </c>
      <c r="AC15" s="10">
        <v>725</v>
      </c>
    </row>
    <row r="16" spans="1:29" ht="15" customHeight="1" x14ac:dyDescent="0.15">
      <c r="A16" s="7">
        <v>10</v>
      </c>
      <c r="B16" s="10">
        <v>72</v>
      </c>
      <c r="C16" s="10">
        <v>81</v>
      </c>
      <c r="D16" s="10">
        <v>153</v>
      </c>
      <c r="E16" s="3"/>
      <c r="F16" s="7">
        <v>40</v>
      </c>
      <c r="G16" s="10">
        <v>104</v>
      </c>
      <c r="H16" s="10">
        <v>89</v>
      </c>
      <c r="I16" s="10">
        <v>193</v>
      </c>
      <c r="J16" s="3"/>
      <c r="K16" s="7">
        <v>70</v>
      </c>
      <c r="L16" s="10">
        <v>156</v>
      </c>
      <c r="M16" s="10">
        <v>231</v>
      </c>
      <c r="N16" s="10">
        <v>387</v>
      </c>
      <c r="O16" s="3"/>
      <c r="P16" s="7">
        <v>100</v>
      </c>
      <c r="Q16" s="10">
        <v>0</v>
      </c>
      <c r="R16" s="10">
        <v>9</v>
      </c>
      <c r="S16" s="10">
        <v>9</v>
      </c>
      <c r="U16" s="4" t="s">
        <v>15</v>
      </c>
      <c r="V16" s="15">
        <f>SUM(L33,L39,Q9,Q15,Q21,Q27,Q33,Q39)</f>
        <v>1376</v>
      </c>
      <c r="W16" s="15">
        <f>SUM(M33,M39,R9,R15,R21,R27,R33,R39)</f>
        <v>2652</v>
      </c>
      <c r="X16" s="18">
        <f t="shared" si="0"/>
        <v>4028</v>
      </c>
      <c r="Z16" s="9" t="s">
        <v>24</v>
      </c>
      <c r="AA16" s="11">
        <f t="shared" ref="AA16:AB16" si="2">SUM(AA12:AA15)</f>
        <v>1464</v>
      </c>
      <c r="AB16" s="11">
        <f t="shared" si="2"/>
        <v>1678</v>
      </c>
      <c r="AC16" s="11">
        <f>SUM(AC12:AC15)</f>
        <v>3142</v>
      </c>
    </row>
    <row r="17" spans="1:29" ht="15" customHeight="1" x14ac:dyDescent="0.15">
      <c r="A17" s="7">
        <v>11</v>
      </c>
      <c r="B17" s="10">
        <v>84</v>
      </c>
      <c r="C17" s="10">
        <v>91</v>
      </c>
      <c r="D17" s="10">
        <v>175</v>
      </c>
      <c r="E17" s="3"/>
      <c r="F17" s="7">
        <v>41</v>
      </c>
      <c r="G17" s="10">
        <v>103</v>
      </c>
      <c r="H17" s="10">
        <v>86</v>
      </c>
      <c r="I17" s="10">
        <v>189</v>
      </c>
      <c r="J17" s="3"/>
      <c r="K17" s="7">
        <v>71</v>
      </c>
      <c r="L17" s="10">
        <v>161</v>
      </c>
      <c r="M17" s="10">
        <v>226</v>
      </c>
      <c r="N17" s="10">
        <v>387</v>
      </c>
      <c r="O17" s="3"/>
      <c r="P17" s="7">
        <v>101</v>
      </c>
      <c r="Q17" s="10">
        <v>2</v>
      </c>
      <c r="R17" s="10">
        <v>5</v>
      </c>
      <c r="S17" s="10">
        <v>7</v>
      </c>
      <c r="U17" s="4" t="s">
        <v>16</v>
      </c>
      <c r="V17" s="15">
        <f>SUM(L39,Q9,Q15,Q21,Q27,Q33,Q39)</f>
        <v>579</v>
      </c>
      <c r="W17" s="15">
        <f>SUM(M39,R9,R15,R21,R27,R33,R39)</f>
        <v>1435</v>
      </c>
      <c r="X17" s="18">
        <f t="shared" si="0"/>
        <v>2014</v>
      </c>
      <c r="Z17" s="6" t="s">
        <v>29</v>
      </c>
    </row>
    <row r="18" spans="1:29" ht="15" customHeight="1" x14ac:dyDescent="0.15">
      <c r="A18" s="7">
        <v>12</v>
      </c>
      <c r="B18" s="10">
        <v>93</v>
      </c>
      <c r="C18" s="10">
        <v>87</v>
      </c>
      <c r="D18" s="10">
        <v>180</v>
      </c>
      <c r="E18" s="3"/>
      <c r="F18" s="7">
        <v>42</v>
      </c>
      <c r="G18" s="10">
        <v>93</v>
      </c>
      <c r="H18" s="10">
        <v>96</v>
      </c>
      <c r="I18" s="10">
        <v>189</v>
      </c>
      <c r="J18" s="3"/>
      <c r="K18" s="7">
        <v>72</v>
      </c>
      <c r="L18" s="10">
        <v>157</v>
      </c>
      <c r="M18" s="10">
        <v>217</v>
      </c>
      <c r="N18" s="13">
        <v>374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179</v>
      </c>
      <c r="W18" s="15">
        <f>SUM(R9,R15,R21,R27,R33,R39)</f>
        <v>565</v>
      </c>
      <c r="X18" s="18">
        <f t="shared" si="0"/>
        <v>744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74</v>
      </c>
      <c r="D19" s="10">
        <v>144</v>
      </c>
      <c r="E19" s="3"/>
      <c r="F19" s="7">
        <v>43</v>
      </c>
      <c r="G19" s="10">
        <v>88</v>
      </c>
      <c r="H19" s="10">
        <v>103</v>
      </c>
      <c r="I19" s="10">
        <v>191</v>
      </c>
      <c r="J19" s="3"/>
      <c r="K19" s="7">
        <v>73</v>
      </c>
      <c r="L19" s="10">
        <v>153</v>
      </c>
      <c r="M19" s="10">
        <v>218</v>
      </c>
      <c r="N19" s="10">
        <v>371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35</v>
      </c>
      <c r="W19" s="15">
        <f>SUM(R15,R21,R27,R33,R39)</f>
        <v>177</v>
      </c>
      <c r="X19" s="18">
        <f t="shared" si="0"/>
        <v>212</v>
      </c>
      <c r="Z19" s="4" t="s">
        <v>25</v>
      </c>
      <c r="AA19" s="10">
        <v>216</v>
      </c>
      <c r="AB19" s="10">
        <v>224</v>
      </c>
      <c r="AC19" s="10">
        <v>440</v>
      </c>
    </row>
    <row r="20" spans="1:29" ht="15" customHeight="1" x14ac:dyDescent="0.15">
      <c r="A20" s="7">
        <v>14</v>
      </c>
      <c r="B20" s="10">
        <v>98</v>
      </c>
      <c r="C20" s="10">
        <v>87</v>
      </c>
      <c r="D20" s="10">
        <v>185</v>
      </c>
      <c r="E20" s="3"/>
      <c r="F20" s="7">
        <v>44</v>
      </c>
      <c r="G20" s="10">
        <v>90</v>
      </c>
      <c r="H20" s="10">
        <v>120</v>
      </c>
      <c r="I20" s="10">
        <v>210</v>
      </c>
      <c r="J20" s="3"/>
      <c r="K20" s="7">
        <v>74</v>
      </c>
      <c r="L20" s="10">
        <v>211</v>
      </c>
      <c r="M20" s="10">
        <v>241</v>
      </c>
      <c r="N20" s="10">
        <v>452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24</v>
      </c>
      <c r="X20" s="18">
        <f t="shared" si="0"/>
        <v>26</v>
      </c>
      <c r="Z20" s="26" t="s">
        <v>26</v>
      </c>
      <c r="AA20" s="10">
        <v>1248</v>
      </c>
      <c r="AB20" s="10">
        <v>1110</v>
      </c>
      <c r="AC20" s="10">
        <v>2358</v>
      </c>
    </row>
    <row r="21" spans="1:29" ht="15" customHeight="1" x14ac:dyDescent="0.15">
      <c r="A21" s="7"/>
      <c r="B21" s="29">
        <v>417</v>
      </c>
      <c r="C21" s="29">
        <v>420</v>
      </c>
      <c r="D21" s="29">
        <v>837</v>
      </c>
      <c r="E21" s="3"/>
      <c r="F21" s="7"/>
      <c r="G21" s="29">
        <v>478</v>
      </c>
      <c r="H21" s="29">
        <v>494</v>
      </c>
      <c r="I21" s="29">
        <v>972</v>
      </c>
      <c r="J21" s="3"/>
      <c r="K21" s="7"/>
      <c r="L21" s="29">
        <v>838</v>
      </c>
      <c r="M21" s="29">
        <v>1133</v>
      </c>
      <c r="N21" s="29">
        <v>1971</v>
      </c>
      <c r="O21" s="3"/>
      <c r="P21" s="7"/>
      <c r="Q21" s="29">
        <v>2</v>
      </c>
      <c r="R21" s="29">
        <v>22</v>
      </c>
      <c r="S21" s="29">
        <v>24</v>
      </c>
      <c r="Z21" s="4" t="s">
        <v>31</v>
      </c>
      <c r="AA21" s="10">
        <v>235</v>
      </c>
      <c r="AB21" s="10">
        <v>293</v>
      </c>
      <c r="AC21" s="10">
        <v>528</v>
      </c>
    </row>
    <row r="22" spans="1:29" ht="15" customHeight="1" x14ac:dyDescent="0.15">
      <c r="A22" s="7">
        <v>15</v>
      </c>
      <c r="B22" s="10">
        <v>94</v>
      </c>
      <c r="C22" s="10">
        <v>78</v>
      </c>
      <c r="D22" s="10">
        <v>172</v>
      </c>
      <c r="E22" s="3"/>
      <c r="F22" s="7">
        <v>45</v>
      </c>
      <c r="G22" s="10">
        <v>86</v>
      </c>
      <c r="H22" s="10">
        <v>89</v>
      </c>
      <c r="I22" s="10">
        <v>175</v>
      </c>
      <c r="J22" s="3"/>
      <c r="K22" s="7">
        <v>75</v>
      </c>
      <c r="L22" s="10">
        <v>161</v>
      </c>
      <c r="M22" s="10">
        <v>251</v>
      </c>
      <c r="N22" s="10">
        <v>412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668</v>
      </c>
      <c r="AC22" s="10">
        <v>1050</v>
      </c>
    </row>
    <row r="23" spans="1:29" ht="15" customHeight="1" x14ac:dyDescent="0.15">
      <c r="A23" s="7">
        <v>16</v>
      </c>
      <c r="B23" s="10">
        <v>101</v>
      </c>
      <c r="C23" s="10">
        <v>95</v>
      </c>
      <c r="D23" s="10">
        <v>196</v>
      </c>
      <c r="E23" s="3"/>
      <c r="F23" s="7">
        <v>46</v>
      </c>
      <c r="G23" s="10">
        <v>91</v>
      </c>
      <c r="H23" s="10">
        <v>74</v>
      </c>
      <c r="I23" s="10">
        <v>165</v>
      </c>
      <c r="J23" s="3"/>
      <c r="K23" s="7">
        <v>76</v>
      </c>
      <c r="L23" s="10">
        <v>188</v>
      </c>
      <c r="M23" s="10">
        <v>253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9.9704963554321413</v>
      </c>
      <c r="W23" s="19">
        <f>W4/$W$8*100</f>
        <v>8.4065434716752492</v>
      </c>
      <c r="X23" s="19">
        <f>X4/$X$8*100</f>
        <v>9.135393076674216</v>
      </c>
      <c r="Z23" s="9" t="s">
        <v>24</v>
      </c>
      <c r="AA23" s="11">
        <f t="shared" ref="AA23:AB23" si="3">SUM(AA19:AA22)</f>
        <v>2081</v>
      </c>
      <c r="AB23" s="11">
        <f t="shared" si="3"/>
        <v>2295</v>
      </c>
      <c r="AC23" s="11">
        <f>SUM(AC19:AC22)</f>
        <v>4376</v>
      </c>
    </row>
    <row r="24" spans="1:29" ht="15" customHeight="1" x14ac:dyDescent="0.15">
      <c r="A24" s="7">
        <v>17</v>
      </c>
      <c r="B24" s="10">
        <v>128</v>
      </c>
      <c r="C24" s="10">
        <v>101</v>
      </c>
      <c r="D24" s="10">
        <v>229</v>
      </c>
      <c r="E24" s="3"/>
      <c r="F24" s="7">
        <v>47</v>
      </c>
      <c r="G24" s="10">
        <v>103</v>
      </c>
      <c r="H24" s="10">
        <v>128</v>
      </c>
      <c r="I24" s="10">
        <v>231</v>
      </c>
      <c r="J24" s="3"/>
      <c r="K24" s="7">
        <v>77</v>
      </c>
      <c r="L24" s="10">
        <v>178</v>
      </c>
      <c r="M24" s="10">
        <v>268</v>
      </c>
      <c r="N24" s="10">
        <v>446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56.603609857688298</v>
      </c>
      <c r="W24" s="19">
        <f>W5/$W$8*100</f>
        <v>46.781278400484702</v>
      </c>
      <c r="X24" s="19">
        <f>X5/$X$8*100</f>
        <v>51.358783565189256</v>
      </c>
      <c r="Z24" s="6" t="s">
        <v>30</v>
      </c>
    </row>
    <row r="25" spans="1:29" ht="15" customHeight="1" x14ac:dyDescent="0.15">
      <c r="A25" s="7">
        <v>18</v>
      </c>
      <c r="B25" s="10">
        <v>137</v>
      </c>
      <c r="C25" s="10">
        <v>90</v>
      </c>
      <c r="D25" s="10">
        <v>227</v>
      </c>
      <c r="E25" s="3"/>
      <c r="F25" s="7">
        <v>48</v>
      </c>
      <c r="G25" s="10">
        <v>103</v>
      </c>
      <c r="H25" s="10">
        <v>136</v>
      </c>
      <c r="I25" s="10">
        <v>239</v>
      </c>
      <c r="J25" s="3"/>
      <c r="K25" s="7">
        <v>78</v>
      </c>
      <c r="L25" s="10">
        <v>199</v>
      </c>
      <c r="M25" s="10">
        <v>258</v>
      </c>
      <c r="N25" s="10">
        <v>457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13.589031586254773</v>
      </c>
      <c r="W25" s="19">
        <f>W6/$W$8*100</f>
        <v>15.040896697970313</v>
      </c>
      <c r="X25" s="19">
        <f>X6/$X$8*100</f>
        <v>14.364283403429312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94</v>
      </c>
      <c r="D26" s="10">
        <v>171</v>
      </c>
      <c r="E26" s="3"/>
      <c r="F26" s="7">
        <v>49</v>
      </c>
      <c r="G26" s="10">
        <v>127</v>
      </c>
      <c r="H26" s="10">
        <v>96</v>
      </c>
      <c r="I26" s="10">
        <v>223</v>
      </c>
      <c r="J26" s="3"/>
      <c r="K26" s="7">
        <v>79</v>
      </c>
      <c r="L26" s="10">
        <v>184</v>
      </c>
      <c r="M26" s="10">
        <v>249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19.836862200624783</v>
      </c>
      <c r="W26" s="19">
        <f>W7/$W$8*100</f>
        <v>29.771281429869735</v>
      </c>
      <c r="X26" s="19">
        <f>X7/$X$8*100</f>
        <v>25.141539954707216</v>
      </c>
      <c r="Z26" s="4" t="s">
        <v>25</v>
      </c>
      <c r="AA26" s="10">
        <v>126</v>
      </c>
      <c r="AB26" s="10">
        <v>96</v>
      </c>
      <c r="AC26" s="10">
        <v>222</v>
      </c>
    </row>
    <row r="27" spans="1:29" ht="15" customHeight="1" x14ac:dyDescent="0.15">
      <c r="A27" s="7"/>
      <c r="B27" s="29">
        <v>537</v>
      </c>
      <c r="C27" s="29">
        <v>458</v>
      </c>
      <c r="D27" s="29">
        <v>995</v>
      </c>
      <c r="E27" s="3"/>
      <c r="F27" s="7"/>
      <c r="G27" s="29">
        <v>510</v>
      </c>
      <c r="H27" s="29">
        <v>523</v>
      </c>
      <c r="I27" s="29">
        <v>1033</v>
      </c>
      <c r="J27" s="3"/>
      <c r="K27" s="7"/>
      <c r="L27" s="29">
        <v>910</v>
      </c>
      <c r="M27" s="29">
        <v>1279</v>
      </c>
      <c r="N27" s="29">
        <v>2189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682</v>
      </c>
      <c r="AB27" s="10">
        <v>620</v>
      </c>
      <c r="AC27" s="10">
        <v>1302</v>
      </c>
    </row>
    <row r="28" spans="1:29" ht="15" customHeight="1" x14ac:dyDescent="0.15">
      <c r="A28" s="7">
        <v>20</v>
      </c>
      <c r="B28" s="10">
        <v>103</v>
      </c>
      <c r="C28" s="10">
        <v>81</v>
      </c>
      <c r="D28" s="10">
        <v>184</v>
      </c>
      <c r="E28" s="3"/>
      <c r="F28" s="7">
        <v>50</v>
      </c>
      <c r="G28" s="10">
        <v>133</v>
      </c>
      <c r="H28" s="10">
        <v>157</v>
      </c>
      <c r="I28" s="10">
        <v>290</v>
      </c>
      <c r="J28" s="3"/>
      <c r="K28" s="7">
        <v>80</v>
      </c>
      <c r="L28" s="10">
        <v>180</v>
      </c>
      <c r="M28" s="10">
        <v>275</v>
      </c>
      <c r="N28" s="10">
        <v>455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34.909753557792435</v>
      </c>
      <c r="W28" s="19">
        <f t="shared" ref="W28:W39" si="5">W9/$W$8*100</f>
        <v>29.513783701908515</v>
      </c>
      <c r="X28" s="19">
        <f t="shared" ref="X28:X39" si="6">X9/$X$8*100</f>
        <v>32.028469750889684</v>
      </c>
      <c r="Z28" s="4" t="s">
        <v>31</v>
      </c>
      <c r="AA28" s="10">
        <v>152</v>
      </c>
      <c r="AB28" s="10">
        <v>182</v>
      </c>
      <c r="AC28" s="10">
        <v>334</v>
      </c>
    </row>
    <row r="29" spans="1:29" ht="15" customHeight="1" x14ac:dyDescent="0.15">
      <c r="A29" s="7">
        <v>21</v>
      </c>
      <c r="B29" s="10">
        <v>92</v>
      </c>
      <c r="C29" s="10">
        <v>85</v>
      </c>
      <c r="D29" s="10">
        <v>177</v>
      </c>
      <c r="E29" s="3"/>
      <c r="F29" s="7">
        <v>51</v>
      </c>
      <c r="G29" s="10">
        <v>140</v>
      </c>
      <c r="H29" s="10">
        <v>138</v>
      </c>
      <c r="I29" s="10">
        <v>278</v>
      </c>
      <c r="J29" s="3"/>
      <c r="K29" s="7">
        <v>81</v>
      </c>
      <c r="L29" s="10">
        <v>192</v>
      </c>
      <c r="M29" s="10">
        <v>289</v>
      </c>
      <c r="N29" s="10">
        <v>481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68.335647344671997</v>
      </c>
      <c r="W29" s="19">
        <f t="shared" si="5"/>
        <v>74.325961829748564</v>
      </c>
      <c r="X29" s="19">
        <f t="shared" si="6"/>
        <v>71.534293109026208</v>
      </c>
      <c r="Z29" s="4" t="s">
        <v>7</v>
      </c>
      <c r="AA29" s="10">
        <v>247</v>
      </c>
      <c r="AB29" s="10">
        <v>436</v>
      </c>
      <c r="AC29" s="10">
        <v>683</v>
      </c>
    </row>
    <row r="30" spans="1:29" ht="15" customHeight="1" x14ac:dyDescent="0.15">
      <c r="A30" s="7">
        <v>22</v>
      </c>
      <c r="B30" s="10">
        <v>88</v>
      </c>
      <c r="C30" s="10">
        <v>65</v>
      </c>
      <c r="D30" s="10">
        <v>153</v>
      </c>
      <c r="E30" s="3"/>
      <c r="F30" s="7">
        <v>52</v>
      </c>
      <c r="G30" s="10">
        <v>165</v>
      </c>
      <c r="H30" s="10">
        <v>150</v>
      </c>
      <c r="I30" s="10">
        <v>315</v>
      </c>
      <c r="J30" s="3"/>
      <c r="K30" s="7">
        <v>82</v>
      </c>
      <c r="L30" s="10">
        <v>159</v>
      </c>
      <c r="M30" s="10">
        <v>225</v>
      </c>
      <c r="N30" s="10">
        <v>384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59.762235334953139</v>
      </c>
      <c r="W30" s="19">
        <f t="shared" si="5"/>
        <v>66.623750378673137</v>
      </c>
      <c r="X30" s="19">
        <f t="shared" si="6"/>
        <v>63.426075703655769</v>
      </c>
      <c r="Z30" s="9" t="s">
        <v>24</v>
      </c>
      <c r="AA30" s="11">
        <f t="shared" ref="AA30:AB30" si="7">SUM(AA26:AA29)</f>
        <v>1207</v>
      </c>
      <c r="AB30" s="11">
        <f t="shared" si="7"/>
        <v>1334</v>
      </c>
      <c r="AC30" s="11">
        <f>SUM(AC26:AC29)</f>
        <v>2541</v>
      </c>
    </row>
    <row r="31" spans="1:29" ht="15" customHeight="1" x14ac:dyDescent="0.15">
      <c r="A31" s="7">
        <v>23</v>
      </c>
      <c r="B31" s="10">
        <v>90</v>
      </c>
      <c r="C31" s="10">
        <v>98</v>
      </c>
      <c r="D31" s="10">
        <v>188</v>
      </c>
      <c r="E31" s="3"/>
      <c r="F31" s="7">
        <v>53</v>
      </c>
      <c r="G31" s="10">
        <v>160</v>
      </c>
      <c r="H31" s="10">
        <v>180</v>
      </c>
      <c r="I31" s="10">
        <v>340</v>
      </c>
      <c r="J31" s="3"/>
      <c r="K31" s="7">
        <v>83</v>
      </c>
      <c r="L31" s="10">
        <v>142</v>
      </c>
      <c r="M31" s="10">
        <v>219</v>
      </c>
      <c r="N31" s="10">
        <v>361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44.698021520305446</v>
      </c>
      <c r="W31" s="19">
        <f t="shared" si="5"/>
        <v>53.695849742502276</v>
      </c>
      <c r="X31" s="19">
        <f t="shared" si="6"/>
        <v>49.502588159171793</v>
      </c>
      <c r="Z31" s="6"/>
    </row>
    <row r="32" spans="1:29" ht="15" customHeight="1" x14ac:dyDescent="0.15">
      <c r="A32" s="7">
        <v>24</v>
      </c>
      <c r="B32" s="10">
        <v>92</v>
      </c>
      <c r="C32" s="10">
        <v>95</v>
      </c>
      <c r="D32" s="10">
        <v>187</v>
      </c>
      <c r="E32" s="3"/>
      <c r="F32" s="7">
        <v>54</v>
      </c>
      <c r="G32" s="10">
        <v>164</v>
      </c>
      <c r="H32" s="10">
        <v>162</v>
      </c>
      <c r="I32" s="10">
        <v>326</v>
      </c>
      <c r="J32" s="3"/>
      <c r="K32" s="7">
        <v>84</v>
      </c>
      <c r="L32" s="10">
        <v>124</v>
      </c>
      <c r="M32" s="10">
        <v>209</v>
      </c>
      <c r="N32" s="10">
        <v>333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33.425893786879556</v>
      </c>
      <c r="W32" s="20">
        <f t="shared" si="5"/>
        <v>44.812178127840049</v>
      </c>
      <c r="X32" s="20">
        <f t="shared" si="6"/>
        <v>39.505823358136524</v>
      </c>
      <c r="Z32" s="6"/>
      <c r="AA32" s="28"/>
      <c r="AB32" s="27"/>
      <c r="AC32" s="27"/>
    </row>
    <row r="33" spans="1:29" ht="15" customHeight="1" x14ac:dyDescent="0.15">
      <c r="A33" s="7"/>
      <c r="B33" s="29">
        <v>465</v>
      </c>
      <c r="C33" s="29">
        <v>424</v>
      </c>
      <c r="D33" s="29">
        <v>889</v>
      </c>
      <c r="E33" s="3"/>
      <c r="F33" s="7"/>
      <c r="G33" s="29">
        <v>762</v>
      </c>
      <c r="H33" s="29">
        <v>787</v>
      </c>
      <c r="I33" s="29">
        <v>1549</v>
      </c>
      <c r="J33" s="3"/>
      <c r="K33" s="7"/>
      <c r="L33" s="29">
        <v>797</v>
      </c>
      <c r="M33" s="29">
        <v>1217</v>
      </c>
      <c r="N33" s="29">
        <v>2014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27.108642832349876</v>
      </c>
      <c r="W33" s="19">
        <f t="shared" si="5"/>
        <v>38.35201454104817</v>
      </c>
      <c r="X33" s="19">
        <f t="shared" si="6"/>
        <v>33.112261404076349</v>
      </c>
      <c r="Z33" s="6" t="s">
        <v>3</v>
      </c>
    </row>
    <row r="34" spans="1:29" ht="15" customHeight="1" x14ac:dyDescent="0.15">
      <c r="A34" s="7">
        <v>25</v>
      </c>
      <c r="B34" s="10">
        <v>74</v>
      </c>
      <c r="C34" s="10">
        <v>85</v>
      </c>
      <c r="D34" s="10">
        <v>159</v>
      </c>
      <c r="E34" s="3"/>
      <c r="F34" s="7">
        <v>55</v>
      </c>
      <c r="G34" s="10">
        <v>191</v>
      </c>
      <c r="H34" s="10">
        <v>174</v>
      </c>
      <c r="I34" s="10">
        <v>365</v>
      </c>
      <c r="J34" s="3"/>
      <c r="K34" s="7">
        <v>85</v>
      </c>
      <c r="L34" s="10">
        <v>112</v>
      </c>
      <c r="M34" s="10">
        <v>211</v>
      </c>
      <c r="N34" s="10">
        <v>323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19.836862200624783</v>
      </c>
      <c r="W34" s="19">
        <f t="shared" si="5"/>
        <v>29.771281429869735</v>
      </c>
      <c r="X34" s="19">
        <f t="shared" si="6"/>
        <v>25.141539954707216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92</v>
      </c>
      <c r="C35" s="10">
        <v>104</v>
      </c>
      <c r="D35" s="10">
        <v>196</v>
      </c>
      <c r="E35" s="3"/>
      <c r="F35" s="7">
        <v>56</v>
      </c>
      <c r="G35" s="10">
        <v>163</v>
      </c>
      <c r="H35" s="10">
        <v>185</v>
      </c>
      <c r="I35" s="10">
        <v>348</v>
      </c>
      <c r="J35" s="3"/>
      <c r="K35" s="7">
        <v>86</v>
      </c>
      <c r="L35" s="10">
        <v>104</v>
      </c>
      <c r="M35" s="10">
        <v>220</v>
      </c>
      <c r="N35" s="10">
        <v>324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11.940298507462686</v>
      </c>
      <c r="W35" s="19">
        <f t="shared" si="5"/>
        <v>20.084822780975461</v>
      </c>
      <c r="X35" s="19">
        <f t="shared" si="6"/>
        <v>16.289226787447429</v>
      </c>
      <c r="Z35" s="4" t="s">
        <v>25</v>
      </c>
      <c r="AA35" s="10">
        <f>SUM(AA5,AA12,AA19,AA26)</f>
        <v>1149</v>
      </c>
      <c r="AB35" s="10">
        <f t="shared" ref="AA35:AB38" si="8">SUM(AB5,AB12,AB19,AB26)</f>
        <v>1110</v>
      </c>
      <c r="AC35" s="10">
        <f>SUM(AA35:AB35)</f>
        <v>2259</v>
      </c>
    </row>
    <row r="36" spans="1:29" ht="15" customHeight="1" x14ac:dyDescent="0.15">
      <c r="A36" s="7">
        <v>27</v>
      </c>
      <c r="B36" s="10">
        <v>116</v>
      </c>
      <c r="C36" s="10">
        <v>85</v>
      </c>
      <c r="D36" s="10">
        <v>201</v>
      </c>
      <c r="E36" s="3"/>
      <c r="F36" s="7">
        <v>57</v>
      </c>
      <c r="G36" s="10">
        <v>194</v>
      </c>
      <c r="H36" s="10">
        <v>184</v>
      </c>
      <c r="I36" s="10">
        <v>378</v>
      </c>
      <c r="J36" s="3"/>
      <c r="K36" s="7">
        <v>87</v>
      </c>
      <c r="L36" s="10">
        <v>77</v>
      </c>
      <c r="M36" s="10">
        <v>165</v>
      </c>
      <c r="N36" s="10">
        <v>242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5.0242971190558841</v>
      </c>
      <c r="W36" s="19">
        <f t="shared" si="5"/>
        <v>10.867918812481065</v>
      </c>
      <c r="X36" s="19">
        <f t="shared" si="6"/>
        <v>8.1446133937237146</v>
      </c>
      <c r="Z36" s="26" t="s">
        <v>26</v>
      </c>
      <c r="AA36" s="10">
        <f t="shared" si="8"/>
        <v>6523</v>
      </c>
      <c r="AB36" s="10">
        <f t="shared" si="8"/>
        <v>6177</v>
      </c>
      <c r="AC36" s="13">
        <f>SUM(AA36:AB36)</f>
        <v>12700</v>
      </c>
    </row>
    <row r="37" spans="1:29" ht="15" customHeight="1" x14ac:dyDescent="0.15">
      <c r="A37" s="7">
        <v>28</v>
      </c>
      <c r="B37" s="10">
        <v>90</v>
      </c>
      <c r="C37" s="10">
        <v>104</v>
      </c>
      <c r="D37" s="10">
        <v>194</v>
      </c>
      <c r="E37" s="3"/>
      <c r="F37" s="7">
        <v>58</v>
      </c>
      <c r="G37" s="10">
        <v>232</v>
      </c>
      <c r="H37" s="10">
        <v>168</v>
      </c>
      <c r="I37" s="10">
        <v>400</v>
      </c>
      <c r="J37" s="3"/>
      <c r="K37" s="7">
        <v>88</v>
      </c>
      <c r="L37" s="10">
        <v>54</v>
      </c>
      <c r="M37" s="10">
        <v>149</v>
      </c>
      <c r="N37" s="10">
        <v>203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1.5532801110725443</v>
      </c>
      <c r="W37" s="19">
        <f t="shared" si="5"/>
        <v>4.2790063617085732</v>
      </c>
      <c r="X37" s="19">
        <f t="shared" si="6"/>
        <v>3.0087350372047883</v>
      </c>
      <c r="Z37" s="4" t="s">
        <v>31</v>
      </c>
      <c r="AA37" s="10">
        <f t="shared" si="8"/>
        <v>1566</v>
      </c>
      <c r="AB37" s="10">
        <f t="shared" si="8"/>
        <v>1986</v>
      </c>
      <c r="AC37" s="13">
        <f>SUM(AA37:AB37)</f>
        <v>3552</v>
      </c>
    </row>
    <row r="38" spans="1:29" ht="15" customHeight="1" x14ac:dyDescent="0.15">
      <c r="A38" s="7">
        <v>29</v>
      </c>
      <c r="B38" s="10">
        <v>86</v>
      </c>
      <c r="C38" s="10">
        <v>74</v>
      </c>
      <c r="D38" s="10">
        <v>160</v>
      </c>
      <c r="E38" s="3"/>
      <c r="F38" s="7">
        <v>59</v>
      </c>
      <c r="G38" s="10">
        <v>194</v>
      </c>
      <c r="H38" s="10">
        <v>209</v>
      </c>
      <c r="I38" s="10">
        <v>403</v>
      </c>
      <c r="J38" s="3"/>
      <c r="K38" s="7">
        <v>89</v>
      </c>
      <c r="L38" s="10">
        <v>53</v>
      </c>
      <c r="M38" s="10">
        <v>125</v>
      </c>
      <c r="N38" s="10">
        <v>178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0.30371398819854217</v>
      </c>
      <c r="W38" s="19">
        <f t="shared" si="5"/>
        <v>1.340502877915783</v>
      </c>
      <c r="X38" s="19">
        <f t="shared" si="6"/>
        <v>0.85732772565512771</v>
      </c>
      <c r="Z38" s="4" t="s">
        <v>7</v>
      </c>
      <c r="AA38" s="10">
        <f t="shared" si="8"/>
        <v>2286</v>
      </c>
      <c r="AB38" s="10">
        <f t="shared" si="8"/>
        <v>3931</v>
      </c>
      <c r="AC38" s="13">
        <f>SUM(AA38:AB38)</f>
        <v>6217</v>
      </c>
    </row>
    <row r="39" spans="1:29" ht="15" customHeight="1" x14ac:dyDescent="0.15">
      <c r="A39" s="7"/>
      <c r="B39" s="11">
        <v>458</v>
      </c>
      <c r="C39" s="11">
        <v>452</v>
      </c>
      <c r="D39" s="11">
        <v>910</v>
      </c>
      <c r="E39" s="3"/>
      <c r="F39" s="7"/>
      <c r="G39" s="11">
        <v>974</v>
      </c>
      <c r="H39" s="11">
        <v>920</v>
      </c>
      <c r="I39" s="11">
        <v>1894</v>
      </c>
      <c r="J39" s="3"/>
      <c r="K39" s="7"/>
      <c r="L39" s="11">
        <v>400</v>
      </c>
      <c r="M39" s="11">
        <v>870</v>
      </c>
      <c r="N39" s="11">
        <v>1270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1.7355085039916694E-2</v>
      </c>
      <c r="W39" s="19">
        <f t="shared" si="5"/>
        <v>0.18176310209027569</v>
      </c>
      <c r="X39" s="19">
        <f t="shared" si="6"/>
        <v>0.10514396635393077</v>
      </c>
      <c r="Z39" s="9" t="s">
        <v>24</v>
      </c>
      <c r="AA39" s="11">
        <f>SUM(AA35:AA38)</f>
        <v>11524</v>
      </c>
      <c r="AB39" s="11">
        <f>SUM(AB35:AB38)</f>
        <v>13204</v>
      </c>
      <c r="AC39" s="11">
        <f>SUM(AC35:AC38)</f>
        <v>24728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47</v>
      </c>
      <c r="D4" s="10">
        <v>118</v>
      </c>
      <c r="E4" s="3"/>
      <c r="F4" s="7">
        <v>30</v>
      </c>
      <c r="G4" s="10">
        <v>95</v>
      </c>
      <c r="H4" s="10">
        <v>84</v>
      </c>
      <c r="I4" s="10">
        <v>179</v>
      </c>
      <c r="J4" s="3"/>
      <c r="K4" s="7">
        <v>60</v>
      </c>
      <c r="L4" s="10">
        <v>221</v>
      </c>
      <c r="M4" s="10">
        <v>195</v>
      </c>
      <c r="N4" s="10">
        <v>416</v>
      </c>
      <c r="O4" s="3"/>
      <c r="P4" s="7">
        <v>90</v>
      </c>
      <c r="Q4" s="10">
        <v>41</v>
      </c>
      <c r="R4" s="10">
        <v>121</v>
      </c>
      <c r="S4" s="10">
        <v>162</v>
      </c>
      <c r="U4" s="4" t="s">
        <v>4</v>
      </c>
      <c r="V4" s="15">
        <f>SUM(B9,B15,B21)</f>
        <v>1133</v>
      </c>
      <c r="W4" s="15">
        <f>SUM(C9,C15,C21)</f>
        <v>1104</v>
      </c>
      <c r="X4" s="15">
        <f>SUM(V4:W4)</f>
        <v>2237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65</v>
      </c>
      <c r="D5" s="10">
        <v>136</v>
      </c>
      <c r="E5" s="3"/>
      <c r="F5" s="7">
        <v>31</v>
      </c>
      <c r="G5" s="10">
        <v>86</v>
      </c>
      <c r="H5" s="10">
        <v>102</v>
      </c>
      <c r="I5" s="10">
        <v>188</v>
      </c>
      <c r="J5" s="3"/>
      <c r="K5" s="7">
        <v>61</v>
      </c>
      <c r="L5" s="10">
        <v>246</v>
      </c>
      <c r="M5" s="10">
        <v>202</v>
      </c>
      <c r="N5" s="10">
        <v>448</v>
      </c>
      <c r="O5" s="3"/>
      <c r="P5" s="7">
        <v>91</v>
      </c>
      <c r="Q5" s="10">
        <v>39</v>
      </c>
      <c r="R5" s="10">
        <v>85</v>
      </c>
      <c r="S5" s="10">
        <v>124</v>
      </c>
      <c r="U5" s="4" t="s">
        <v>5</v>
      </c>
      <c r="V5" s="15">
        <f>SUM(B27,B33,B39,G9,G15,G21,G27,G33,G39,L9)</f>
        <v>6471</v>
      </c>
      <c r="W5" s="15">
        <f>SUM(C27,C33,C39,H9,H15,H21,H27,H33,H39,M9)</f>
        <v>6128</v>
      </c>
      <c r="X5" s="15">
        <f>SUM(V5:W5)</f>
        <v>12599</v>
      </c>
      <c r="Y5" s="2"/>
      <c r="Z5" s="4" t="s">
        <v>25</v>
      </c>
      <c r="AA5" s="10">
        <v>649</v>
      </c>
      <c r="AB5" s="10">
        <v>617</v>
      </c>
      <c r="AC5" s="10">
        <v>1266</v>
      </c>
    </row>
    <row r="6" spans="1:29" ht="15" customHeight="1" x14ac:dyDescent="0.15">
      <c r="A6" s="7">
        <v>2</v>
      </c>
      <c r="B6" s="10">
        <v>70</v>
      </c>
      <c r="C6" s="10">
        <v>65</v>
      </c>
      <c r="D6" s="10">
        <v>135</v>
      </c>
      <c r="E6" s="3"/>
      <c r="F6" s="7">
        <v>32</v>
      </c>
      <c r="G6" s="10">
        <v>93</v>
      </c>
      <c r="H6" s="10">
        <v>73</v>
      </c>
      <c r="I6" s="10">
        <v>166</v>
      </c>
      <c r="J6" s="3"/>
      <c r="K6" s="7">
        <v>62</v>
      </c>
      <c r="L6" s="10">
        <v>288</v>
      </c>
      <c r="M6" s="10">
        <v>273</v>
      </c>
      <c r="N6" s="10">
        <v>561</v>
      </c>
      <c r="O6" s="3"/>
      <c r="P6" s="7">
        <v>92</v>
      </c>
      <c r="Q6" s="10">
        <v>31</v>
      </c>
      <c r="R6" s="10">
        <v>73</v>
      </c>
      <c r="S6" s="10">
        <v>104</v>
      </c>
      <c r="U6" s="8" t="s">
        <v>6</v>
      </c>
      <c r="V6" s="15">
        <f>SUM(L15,L21)</f>
        <v>1573</v>
      </c>
      <c r="W6" s="15">
        <f>SUM(M15,M21)</f>
        <v>1971</v>
      </c>
      <c r="X6" s="15">
        <f>SUM(V6:W6)</f>
        <v>3544</v>
      </c>
      <c r="Z6" s="26" t="s">
        <v>26</v>
      </c>
      <c r="AA6" s="10">
        <v>3708</v>
      </c>
      <c r="AB6" s="10">
        <v>3596</v>
      </c>
      <c r="AC6" s="10">
        <v>7304</v>
      </c>
    </row>
    <row r="7" spans="1:29" ht="15" customHeight="1" x14ac:dyDescent="0.15">
      <c r="A7" s="7">
        <v>3</v>
      </c>
      <c r="B7" s="10">
        <v>75</v>
      </c>
      <c r="C7" s="10">
        <v>74</v>
      </c>
      <c r="D7" s="10">
        <v>149</v>
      </c>
      <c r="E7" s="3"/>
      <c r="F7" s="7">
        <v>33</v>
      </c>
      <c r="G7" s="10">
        <v>109</v>
      </c>
      <c r="H7" s="10">
        <v>104</v>
      </c>
      <c r="I7" s="10">
        <v>213</v>
      </c>
      <c r="J7" s="3"/>
      <c r="K7" s="7">
        <v>63</v>
      </c>
      <c r="L7" s="10">
        <v>265</v>
      </c>
      <c r="M7" s="10">
        <v>239</v>
      </c>
      <c r="N7" s="10">
        <v>504</v>
      </c>
      <c r="O7" s="3"/>
      <c r="P7" s="7">
        <v>93</v>
      </c>
      <c r="Q7" s="10">
        <v>24</v>
      </c>
      <c r="R7" s="10">
        <v>61</v>
      </c>
      <c r="S7" s="10">
        <v>85</v>
      </c>
      <c r="U7" s="4" t="s">
        <v>7</v>
      </c>
      <c r="V7" s="15">
        <f>SUM(L27,L33,L39,Q9,Q15,Q21,Q27,Q33,Q39)</f>
        <v>2294</v>
      </c>
      <c r="W7" s="15">
        <f>SUM(M27,M33,M39,R9,R15,R21,R27,R33,R39)</f>
        <v>3949</v>
      </c>
      <c r="X7" s="15">
        <f>SUM(V7:W7)</f>
        <v>6243</v>
      </c>
      <c r="Z7" s="4" t="s">
        <v>31</v>
      </c>
      <c r="AA7" s="10">
        <v>1003</v>
      </c>
      <c r="AB7" s="10">
        <v>1262</v>
      </c>
      <c r="AC7" s="10">
        <v>2265</v>
      </c>
    </row>
    <row r="8" spans="1:29" ht="15" customHeight="1" x14ac:dyDescent="0.15">
      <c r="A8" s="7">
        <v>4</v>
      </c>
      <c r="B8" s="10">
        <v>69</v>
      </c>
      <c r="C8" s="10">
        <v>83</v>
      </c>
      <c r="D8" s="10">
        <v>152</v>
      </c>
      <c r="E8" s="3"/>
      <c r="F8" s="7">
        <v>34</v>
      </c>
      <c r="G8" s="10">
        <v>118</v>
      </c>
      <c r="H8" s="10">
        <v>99</v>
      </c>
      <c r="I8" s="10">
        <v>217</v>
      </c>
      <c r="J8" s="3"/>
      <c r="K8" s="7">
        <v>64</v>
      </c>
      <c r="L8" s="10">
        <v>270</v>
      </c>
      <c r="M8" s="10">
        <v>259</v>
      </c>
      <c r="N8" s="10">
        <v>529</v>
      </c>
      <c r="O8" s="3"/>
      <c r="P8" s="7">
        <v>94</v>
      </c>
      <c r="Q8" s="10">
        <v>14</v>
      </c>
      <c r="R8" s="10">
        <v>55</v>
      </c>
      <c r="S8" s="10">
        <v>69</v>
      </c>
      <c r="U8" s="17" t="s">
        <v>3</v>
      </c>
      <c r="V8" s="12">
        <f>SUM(V4:V7)</f>
        <v>11471</v>
      </c>
      <c r="W8" s="12">
        <f>SUM(W4:W7)</f>
        <v>13152</v>
      </c>
      <c r="X8" s="12">
        <f>SUM(X4:X7)</f>
        <v>24623</v>
      </c>
      <c r="Z8" s="4" t="s">
        <v>7</v>
      </c>
      <c r="AA8" s="10">
        <v>1379</v>
      </c>
      <c r="AB8" s="10">
        <v>2398</v>
      </c>
      <c r="AC8" s="10">
        <v>3777</v>
      </c>
    </row>
    <row r="9" spans="1:29" ht="15" customHeight="1" x14ac:dyDescent="0.15">
      <c r="A9" s="7"/>
      <c r="B9" s="29">
        <v>356</v>
      </c>
      <c r="C9" s="29">
        <v>334</v>
      </c>
      <c r="D9" s="29">
        <v>690</v>
      </c>
      <c r="E9" s="3"/>
      <c r="F9" s="7"/>
      <c r="G9" s="29">
        <v>501</v>
      </c>
      <c r="H9" s="29">
        <v>462</v>
      </c>
      <c r="I9" s="29">
        <v>963</v>
      </c>
      <c r="J9" s="3"/>
      <c r="K9" s="7"/>
      <c r="L9" s="29">
        <v>1290</v>
      </c>
      <c r="M9" s="29">
        <v>1168</v>
      </c>
      <c r="N9" s="29">
        <v>2458</v>
      </c>
      <c r="O9" s="3"/>
      <c r="P9" s="7"/>
      <c r="Q9" s="29">
        <v>149</v>
      </c>
      <c r="R9" s="29">
        <v>395</v>
      </c>
      <c r="S9" s="29">
        <v>544</v>
      </c>
      <c r="U9" s="4" t="s">
        <v>8</v>
      </c>
      <c r="V9" s="15">
        <f>SUM(G21,G27,G33,G39,L9)</f>
        <v>3998</v>
      </c>
      <c r="W9" s="15">
        <f>SUM(H21,H27,H33,H39,M9)</f>
        <v>3881</v>
      </c>
      <c r="X9" s="18">
        <f t="shared" ref="X9:X20" si="0">SUM(V9:W9)</f>
        <v>7879</v>
      </c>
      <c r="Z9" s="9" t="s">
        <v>24</v>
      </c>
      <c r="AA9" s="11">
        <f>SUM(AA5:AA8)</f>
        <v>6739</v>
      </c>
      <c r="AB9" s="11">
        <f t="shared" ref="AB9:AC9" si="1">SUM(AB5:AB8)</f>
        <v>7873</v>
      </c>
      <c r="AC9" s="11">
        <f t="shared" si="1"/>
        <v>14612</v>
      </c>
    </row>
    <row r="10" spans="1:29" ht="15" customHeight="1" x14ac:dyDescent="0.15">
      <c r="A10" s="7">
        <v>5</v>
      </c>
      <c r="B10" s="10">
        <v>76</v>
      </c>
      <c r="C10" s="10">
        <v>72</v>
      </c>
      <c r="D10" s="10">
        <v>148</v>
      </c>
      <c r="E10" s="3"/>
      <c r="F10" s="7">
        <v>35</v>
      </c>
      <c r="G10" s="10">
        <v>124</v>
      </c>
      <c r="H10" s="10">
        <v>86</v>
      </c>
      <c r="I10" s="10">
        <v>210</v>
      </c>
      <c r="J10" s="3"/>
      <c r="K10" s="7">
        <v>65</v>
      </c>
      <c r="L10" s="10">
        <v>195</v>
      </c>
      <c r="M10" s="10">
        <v>164</v>
      </c>
      <c r="N10" s="10">
        <v>359</v>
      </c>
      <c r="O10" s="3"/>
      <c r="P10" s="7">
        <v>95</v>
      </c>
      <c r="Q10" s="10">
        <v>13</v>
      </c>
      <c r="R10" s="10">
        <v>38</v>
      </c>
      <c r="S10" s="10">
        <v>51</v>
      </c>
      <c r="U10" s="4" t="s">
        <v>9</v>
      </c>
      <c r="V10" s="15">
        <f>SUM(G21,G27,G33,G39,L9,L15,L21,L27,L33,L39,Q9,Q15,Q21,Q27,Q33,Q39)</f>
        <v>7865</v>
      </c>
      <c r="W10" s="15">
        <f>SUM(H21,H27,H33,H39,M9,M15,M21,M27,M33,M39,R9,R15,R21,R27,R33,R39)</f>
        <v>9801</v>
      </c>
      <c r="X10" s="18">
        <f t="shared" si="0"/>
        <v>17666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74</v>
      </c>
      <c r="D11" s="10">
        <v>152</v>
      </c>
      <c r="E11" s="3"/>
      <c r="F11" s="7">
        <v>36</v>
      </c>
      <c r="G11" s="10">
        <v>95</v>
      </c>
      <c r="H11" s="10">
        <v>98</v>
      </c>
      <c r="I11" s="10">
        <v>193</v>
      </c>
      <c r="J11" s="3"/>
      <c r="K11" s="7">
        <v>66</v>
      </c>
      <c r="L11" s="10">
        <v>91</v>
      </c>
      <c r="M11" s="10">
        <v>131</v>
      </c>
      <c r="N11" s="10">
        <v>222</v>
      </c>
      <c r="O11" s="3"/>
      <c r="P11" s="7">
        <v>96</v>
      </c>
      <c r="Q11" s="10">
        <v>8</v>
      </c>
      <c r="R11" s="10">
        <v>34</v>
      </c>
      <c r="S11" s="10">
        <v>42</v>
      </c>
      <c r="U11" s="4" t="s">
        <v>10</v>
      </c>
      <c r="V11" s="15">
        <f>SUM(,G33,G39,L9,L15,L21,L27,L33,L39,Q9,Q15,Q21,Q27,Q33,Q39)</f>
        <v>6877</v>
      </c>
      <c r="W11" s="15">
        <f>SUM(,H33,H39,M9,M15,M21,M27,M33,M39,R9,R15,R21,R27,R33,R39)</f>
        <v>8785</v>
      </c>
      <c r="X11" s="18">
        <f t="shared" si="0"/>
        <v>15662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58</v>
      </c>
      <c r="D12" s="10">
        <v>132</v>
      </c>
      <c r="E12" s="3"/>
      <c r="F12" s="7">
        <v>37</v>
      </c>
      <c r="G12" s="10">
        <v>112</v>
      </c>
      <c r="H12" s="10">
        <v>95</v>
      </c>
      <c r="I12" s="10">
        <v>207</v>
      </c>
      <c r="J12" s="3"/>
      <c r="K12" s="7">
        <v>67</v>
      </c>
      <c r="L12" s="10">
        <v>129</v>
      </c>
      <c r="M12" s="10">
        <v>165</v>
      </c>
      <c r="N12" s="10">
        <v>294</v>
      </c>
      <c r="O12" s="3"/>
      <c r="P12" s="7">
        <v>97</v>
      </c>
      <c r="Q12" s="10">
        <v>4</v>
      </c>
      <c r="R12" s="10">
        <v>35</v>
      </c>
      <c r="S12" s="10">
        <v>39</v>
      </c>
      <c r="U12" s="4" t="s">
        <v>11</v>
      </c>
      <c r="V12" s="15">
        <f>SUM(L9,L15,L21,L27,L33,L39,Q9,Q15,Q21,Q27,Q33,Q39)</f>
        <v>5157</v>
      </c>
      <c r="W12" s="15">
        <f>SUM(M9,M15,M21,M27,M33,M39,R9,R15,R21,R27,R33,R39)</f>
        <v>7088</v>
      </c>
      <c r="X12" s="18">
        <f t="shared" si="0"/>
        <v>12245</v>
      </c>
      <c r="Z12" s="4" t="s">
        <v>25</v>
      </c>
      <c r="AA12" s="10">
        <v>146</v>
      </c>
      <c r="AB12" s="10">
        <v>169</v>
      </c>
      <c r="AC12" s="10">
        <v>315</v>
      </c>
    </row>
    <row r="13" spans="1:29" ht="15" customHeight="1" x14ac:dyDescent="0.15">
      <c r="A13" s="7">
        <v>8</v>
      </c>
      <c r="B13" s="10">
        <v>74</v>
      </c>
      <c r="C13" s="10">
        <v>71</v>
      </c>
      <c r="D13" s="10">
        <v>145</v>
      </c>
      <c r="E13" s="3"/>
      <c r="F13" s="7">
        <v>38</v>
      </c>
      <c r="G13" s="10">
        <v>106</v>
      </c>
      <c r="H13" s="10">
        <v>102</v>
      </c>
      <c r="I13" s="10">
        <v>208</v>
      </c>
      <c r="J13" s="3"/>
      <c r="K13" s="7">
        <v>68</v>
      </c>
      <c r="L13" s="10">
        <v>159</v>
      </c>
      <c r="M13" s="10">
        <v>200</v>
      </c>
      <c r="N13" s="10">
        <v>359</v>
      </c>
      <c r="O13" s="3"/>
      <c r="P13" s="7">
        <v>98</v>
      </c>
      <c r="Q13" s="10">
        <v>6</v>
      </c>
      <c r="R13" s="10">
        <v>26</v>
      </c>
      <c r="S13" s="10">
        <v>32</v>
      </c>
      <c r="U13" s="9" t="s">
        <v>12</v>
      </c>
      <c r="V13" s="12">
        <f>SUM(L15,L21,L27,L33,L39,Q9,Q15,Q21,Q27,Q33,Q39)</f>
        <v>3867</v>
      </c>
      <c r="W13" s="12">
        <f>SUM(M15,M21,M27,M33,M39,R9,R15,R21,R27,R33,R39)</f>
        <v>5920</v>
      </c>
      <c r="X13" s="12">
        <f t="shared" si="0"/>
        <v>9787</v>
      </c>
      <c r="Z13" s="26" t="s">
        <v>26</v>
      </c>
      <c r="AA13" s="10">
        <v>845</v>
      </c>
      <c r="AB13" s="10">
        <v>819</v>
      </c>
      <c r="AC13" s="10">
        <v>1664</v>
      </c>
    </row>
    <row r="14" spans="1:29" ht="15" customHeight="1" x14ac:dyDescent="0.15">
      <c r="A14" s="7">
        <v>9</v>
      </c>
      <c r="B14" s="10">
        <v>72</v>
      </c>
      <c r="C14" s="10">
        <v>76</v>
      </c>
      <c r="D14" s="10">
        <v>148</v>
      </c>
      <c r="E14" s="3"/>
      <c r="F14" s="7">
        <v>39</v>
      </c>
      <c r="G14" s="10">
        <v>93</v>
      </c>
      <c r="H14" s="10">
        <v>98</v>
      </c>
      <c r="I14" s="10">
        <v>191</v>
      </c>
      <c r="J14" s="3"/>
      <c r="K14" s="7">
        <v>69</v>
      </c>
      <c r="L14" s="10">
        <v>157</v>
      </c>
      <c r="M14" s="10">
        <v>193</v>
      </c>
      <c r="N14" s="10">
        <v>350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3136</v>
      </c>
      <c r="W14" s="15">
        <f>SUM(M21,M27,M33,M39,R9,R15,R21,R27,R33,R39)</f>
        <v>5067</v>
      </c>
      <c r="X14" s="18">
        <f t="shared" si="0"/>
        <v>8203</v>
      </c>
      <c r="Z14" s="4" t="s">
        <v>31</v>
      </c>
      <c r="AA14" s="10">
        <v>188</v>
      </c>
      <c r="AB14" s="10">
        <v>237</v>
      </c>
      <c r="AC14" s="10">
        <v>425</v>
      </c>
    </row>
    <row r="15" spans="1:29" ht="15" customHeight="1" x14ac:dyDescent="0.15">
      <c r="A15" s="7"/>
      <c r="B15" s="29">
        <v>374</v>
      </c>
      <c r="C15" s="29">
        <v>351</v>
      </c>
      <c r="D15" s="29">
        <v>725</v>
      </c>
      <c r="E15" s="3"/>
      <c r="F15" s="7"/>
      <c r="G15" s="29">
        <v>530</v>
      </c>
      <c r="H15" s="29">
        <v>479</v>
      </c>
      <c r="I15" s="29">
        <v>1009</v>
      </c>
      <c r="J15" s="3"/>
      <c r="K15" s="7"/>
      <c r="L15" s="29">
        <v>731</v>
      </c>
      <c r="M15" s="29">
        <v>853</v>
      </c>
      <c r="N15" s="29">
        <v>1584</v>
      </c>
      <c r="O15" s="3"/>
      <c r="P15" s="7"/>
      <c r="Q15" s="29">
        <v>35</v>
      </c>
      <c r="R15" s="29">
        <v>150</v>
      </c>
      <c r="S15" s="29">
        <v>185</v>
      </c>
      <c r="U15" s="4" t="s">
        <v>14</v>
      </c>
      <c r="V15" s="15">
        <f>SUM(L27,L33,L39,Q9,Q15,Q21,Q27,Q33,Q39)</f>
        <v>2294</v>
      </c>
      <c r="W15" s="15">
        <f>SUM(M27,M33,M39,R9,R15,R21,R27,R33,R39)</f>
        <v>3949</v>
      </c>
      <c r="X15" s="18">
        <f t="shared" si="0"/>
        <v>6243</v>
      </c>
      <c r="Z15" s="4" t="s">
        <v>7</v>
      </c>
      <c r="AA15" s="10">
        <v>283</v>
      </c>
      <c r="AB15" s="10">
        <v>444</v>
      </c>
      <c r="AC15" s="10">
        <v>727</v>
      </c>
    </row>
    <row r="16" spans="1:29" ht="15" customHeight="1" x14ac:dyDescent="0.15">
      <c r="A16" s="7">
        <v>10</v>
      </c>
      <c r="B16" s="10">
        <v>70</v>
      </c>
      <c r="C16" s="10">
        <v>76</v>
      </c>
      <c r="D16" s="10">
        <v>146</v>
      </c>
      <c r="E16" s="3"/>
      <c r="F16" s="7">
        <v>40</v>
      </c>
      <c r="G16" s="10">
        <v>107</v>
      </c>
      <c r="H16" s="10">
        <v>91</v>
      </c>
      <c r="I16" s="10">
        <v>198</v>
      </c>
      <c r="J16" s="3"/>
      <c r="K16" s="7">
        <v>70</v>
      </c>
      <c r="L16" s="10">
        <v>163</v>
      </c>
      <c r="M16" s="10">
        <v>229</v>
      </c>
      <c r="N16" s="10">
        <v>392</v>
      </c>
      <c r="O16" s="3"/>
      <c r="P16" s="7">
        <v>100</v>
      </c>
      <c r="Q16" s="10">
        <v>0</v>
      </c>
      <c r="R16" s="10">
        <v>13</v>
      </c>
      <c r="S16" s="10">
        <v>13</v>
      </c>
      <c r="U16" s="4" t="s">
        <v>15</v>
      </c>
      <c r="V16" s="15">
        <f>SUM(L33,L39,Q9,Q15,Q21,Q27,Q33,Q39)</f>
        <v>1383</v>
      </c>
      <c r="W16" s="15">
        <f>SUM(M33,M39,R9,R15,R21,R27,R33,R39)</f>
        <v>2671</v>
      </c>
      <c r="X16" s="18">
        <f t="shared" si="0"/>
        <v>4054</v>
      </c>
      <c r="Z16" s="9" t="s">
        <v>24</v>
      </c>
      <c r="AA16" s="11">
        <f t="shared" ref="AA16:AB16" si="2">SUM(AA12:AA15)</f>
        <v>1462</v>
      </c>
      <c r="AB16" s="11">
        <f t="shared" si="2"/>
        <v>1669</v>
      </c>
      <c r="AC16" s="11">
        <f>SUM(AC12:AC15)</f>
        <v>3131</v>
      </c>
    </row>
    <row r="17" spans="1:29" ht="15" customHeight="1" x14ac:dyDescent="0.15">
      <c r="A17" s="7">
        <v>11</v>
      </c>
      <c r="B17" s="10">
        <v>76</v>
      </c>
      <c r="C17" s="10">
        <v>100</v>
      </c>
      <c r="D17" s="10">
        <v>176</v>
      </c>
      <c r="E17" s="3"/>
      <c r="F17" s="7">
        <v>41</v>
      </c>
      <c r="G17" s="10">
        <v>102</v>
      </c>
      <c r="H17" s="10">
        <v>90</v>
      </c>
      <c r="I17" s="10">
        <v>192</v>
      </c>
      <c r="J17" s="3"/>
      <c r="K17" s="7">
        <v>71</v>
      </c>
      <c r="L17" s="10">
        <v>167</v>
      </c>
      <c r="M17" s="10">
        <v>224</v>
      </c>
      <c r="N17" s="10">
        <v>391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588</v>
      </c>
      <c r="W17" s="15">
        <f>SUM(M39,R9,R15,R21,R27,R33,R39)</f>
        <v>1455</v>
      </c>
      <c r="X17" s="18">
        <f t="shared" si="0"/>
        <v>2043</v>
      </c>
      <c r="Z17" s="6" t="s">
        <v>29</v>
      </c>
    </row>
    <row r="18" spans="1:29" ht="15" customHeight="1" x14ac:dyDescent="0.15">
      <c r="A18" s="7">
        <v>12</v>
      </c>
      <c r="B18" s="10">
        <v>97</v>
      </c>
      <c r="C18" s="10">
        <v>83</v>
      </c>
      <c r="D18" s="10">
        <v>180</v>
      </c>
      <c r="E18" s="3"/>
      <c r="F18" s="7">
        <v>42</v>
      </c>
      <c r="G18" s="10">
        <v>90</v>
      </c>
      <c r="H18" s="10">
        <v>96</v>
      </c>
      <c r="I18" s="10">
        <v>186</v>
      </c>
      <c r="J18" s="3"/>
      <c r="K18" s="7">
        <v>72</v>
      </c>
      <c r="L18" s="10">
        <v>155</v>
      </c>
      <c r="M18" s="10">
        <v>219</v>
      </c>
      <c r="N18" s="13">
        <v>374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186</v>
      </c>
      <c r="W18" s="15">
        <f>SUM(R9,R15,R21,R27,R33,R39)</f>
        <v>574</v>
      </c>
      <c r="X18" s="18">
        <f t="shared" si="0"/>
        <v>760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65</v>
      </c>
      <c r="D19" s="10">
        <v>134</v>
      </c>
      <c r="E19" s="3"/>
      <c r="F19" s="7">
        <v>43</v>
      </c>
      <c r="G19" s="10">
        <v>89</v>
      </c>
      <c r="H19" s="10">
        <v>99</v>
      </c>
      <c r="I19" s="10">
        <v>188</v>
      </c>
      <c r="J19" s="3"/>
      <c r="K19" s="7">
        <v>73</v>
      </c>
      <c r="L19" s="10">
        <v>144</v>
      </c>
      <c r="M19" s="10">
        <v>219</v>
      </c>
      <c r="N19" s="10">
        <v>363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37</v>
      </c>
      <c r="W19" s="15">
        <f>SUM(R15,R21,R27,R33,R39)</f>
        <v>179</v>
      </c>
      <c r="X19" s="18">
        <f t="shared" si="0"/>
        <v>216</v>
      </c>
      <c r="Z19" s="4" t="s">
        <v>25</v>
      </c>
      <c r="AA19" s="10">
        <v>213</v>
      </c>
      <c r="AB19" s="10">
        <v>220</v>
      </c>
      <c r="AC19" s="10">
        <v>433</v>
      </c>
    </row>
    <row r="20" spans="1:29" ht="15" customHeight="1" x14ac:dyDescent="0.15">
      <c r="A20" s="7">
        <v>14</v>
      </c>
      <c r="B20" s="10">
        <v>91</v>
      </c>
      <c r="C20" s="10">
        <v>95</v>
      </c>
      <c r="D20" s="10">
        <v>186</v>
      </c>
      <c r="E20" s="3"/>
      <c r="F20" s="7">
        <v>44</v>
      </c>
      <c r="G20" s="10">
        <v>92</v>
      </c>
      <c r="H20" s="10">
        <v>117</v>
      </c>
      <c r="I20" s="10">
        <v>209</v>
      </c>
      <c r="J20" s="3"/>
      <c r="K20" s="7">
        <v>74</v>
      </c>
      <c r="L20" s="10">
        <v>213</v>
      </c>
      <c r="M20" s="10">
        <v>227</v>
      </c>
      <c r="N20" s="10">
        <v>440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1238</v>
      </c>
      <c r="AB20" s="10">
        <v>1099</v>
      </c>
      <c r="AC20" s="10">
        <v>2337</v>
      </c>
    </row>
    <row r="21" spans="1:29" ht="15" customHeight="1" x14ac:dyDescent="0.15">
      <c r="A21" s="7"/>
      <c r="B21" s="29">
        <v>403</v>
      </c>
      <c r="C21" s="29">
        <v>419</v>
      </c>
      <c r="D21" s="29">
        <v>822</v>
      </c>
      <c r="E21" s="3"/>
      <c r="F21" s="7"/>
      <c r="G21" s="29">
        <v>480</v>
      </c>
      <c r="H21" s="29">
        <v>493</v>
      </c>
      <c r="I21" s="29">
        <v>973</v>
      </c>
      <c r="J21" s="3"/>
      <c r="K21" s="7"/>
      <c r="L21" s="29">
        <v>842</v>
      </c>
      <c r="M21" s="29">
        <v>1118</v>
      </c>
      <c r="N21" s="29">
        <v>1960</v>
      </c>
      <c r="O21" s="3"/>
      <c r="P21" s="7"/>
      <c r="Q21" s="29">
        <v>2</v>
      </c>
      <c r="R21" s="29">
        <v>27</v>
      </c>
      <c r="S21" s="29">
        <v>29</v>
      </c>
      <c r="Z21" s="4" t="s">
        <v>31</v>
      </c>
      <c r="AA21" s="10">
        <v>232</v>
      </c>
      <c r="AB21" s="10">
        <v>288</v>
      </c>
      <c r="AC21" s="10">
        <v>520</v>
      </c>
    </row>
    <row r="22" spans="1:29" ht="15" customHeight="1" x14ac:dyDescent="0.15">
      <c r="A22" s="7">
        <v>15</v>
      </c>
      <c r="B22" s="10">
        <v>100</v>
      </c>
      <c r="C22" s="10">
        <v>78</v>
      </c>
      <c r="D22" s="10">
        <v>178</v>
      </c>
      <c r="E22" s="3"/>
      <c r="F22" s="7">
        <v>45</v>
      </c>
      <c r="G22" s="10">
        <v>87</v>
      </c>
      <c r="H22" s="10">
        <v>92</v>
      </c>
      <c r="I22" s="10">
        <v>179</v>
      </c>
      <c r="J22" s="3"/>
      <c r="K22" s="7">
        <v>75</v>
      </c>
      <c r="L22" s="10">
        <v>166</v>
      </c>
      <c r="M22" s="10">
        <v>257</v>
      </c>
      <c r="N22" s="10">
        <v>423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671</v>
      </c>
      <c r="AC22" s="10">
        <v>1052</v>
      </c>
    </row>
    <row r="23" spans="1:29" ht="15" customHeight="1" x14ac:dyDescent="0.15">
      <c r="A23" s="7">
        <v>16</v>
      </c>
      <c r="B23" s="10">
        <v>102</v>
      </c>
      <c r="C23" s="10">
        <v>89</v>
      </c>
      <c r="D23" s="10">
        <v>191</v>
      </c>
      <c r="E23" s="3"/>
      <c r="F23" s="7">
        <v>46</v>
      </c>
      <c r="G23" s="10">
        <v>86</v>
      </c>
      <c r="H23" s="10">
        <v>75</v>
      </c>
      <c r="I23" s="10">
        <v>161</v>
      </c>
      <c r="J23" s="3"/>
      <c r="K23" s="7">
        <v>76</v>
      </c>
      <c r="L23" s="10">
        <v>184</v>
      </c>
      <c r="M23" s="10">
        <v>248</v>
      </c>
      <c r="N23" s="10">
        <v>432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9.877081335541801</v>
      </c>
      <c r="W23" s="19">
        <f>W4/$W$8*100</f>
        <v>8.3941605839416056</v>
      </c>
      <c r="X23" s="19">
        <f>X4/$X$8*100</f>
        <v>9.0850018275595978</v>
      </c>
      <c r="Z23" s="9" t="s">
        <v>24</v>
      </c>
      <c r="AA23" s="11">
        <f t="shared" ref="AA23:AB23" si="3">SUM(AA19:AA22)</f>
        <v>2064</v>
      </c>
      <c r="AB23" s="11">
        <f t="shared" si="3"/>
        <v>2278</v>
      </c>
      <c r="AC23" s="11">
        <f>SUM(AC19:AC22)</f>
        <v>4342</v>
      </c>
    </row>
    <row r="24" spans="1:29" ht="15" customHeight="1" x14ac:dyDescent="0.15">
      <c r="A24" s="7">
        <v>17</v>
      </c>
      <c r="B24" s="10">
        <v>117</v>
      </c>
      <c r="C24" s="10">
        <v>102</v>
      </c>
      <c r="D24" s="10">
        <v>219</v>
      </c>
      <c r="E24" s="3"/>
      <c r="F24" s="7">
        <v>47</v>
      </c>
      <c r="G24" s="10">
        <v>108</v>
      </c>
      <c r="H24" s="10">
        <v>125</v>
      </c>
      <c r="I24" s="10">
        <v>233</v>
      </c>
      <c r="J24" s="3"/>
      <c r="K24" s="7">
        <v>77</v>
      </c>
      <c r="L24" s="10">
        <v>171</v>
      </c>
      <c r="M24" s="10">
        <v>261</v>
      </c>
      <c r="N24" s="10">
        <v>432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56.411821114113849</v>
      </c>
      <c r="W24" s="19">
        <f>W5/$W$8*100</f>
        <v>46.593673965936738</v>
      </c>
      <c r="X24" s="19">
        <f>X5/$X$8*100</f>
        <v>51.167607521423065</v>
      </c>
      <c r="Z24" s="6" t="s">
        <v>30</v>
      </c>
    </row>
    <row r="25" spans="1:29" ht="15" customHeight="1" x14ac:dyDescent="0.15">
      <c r="A25" s="7">
        <v>18</v>
      </c>
      <c r="B25" s="10">
        <v>131</v>
      </c>
      <c r="C25" s="10">
        <v>81</v>
      </c>
      <c r="D25" s="10">
        <v>212</v>
      </c>
      <c r="E25" s="3"/>
      <c r="F25" s="7">
        <v>48</v>
      </c>
      <c r="G25" s="10">
        <v>105</v>
      </c>
      <c r="H25" s="10">
        <v>129</v>
      </c>
      <c r="I25" s="10">
        <v>234</v>
      </c>
      <c r="J25" s="3"/>
      <c r="K25" s="7">
        <v>78</v>
      </c>
      <c r="L25" s="10">
        <v>199</v>
      </c>
      <c r="M25" s="10">
        <v>270</v>
      </c>
      <c r="N25" s="10">
        <v>469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13.712841077499782</v>
      </c>
      <c r="W25" s="19">
        <f>W6/$W$8*100</f>
        <v>14.986313868613138</v>
      </c>
      <c r="X25" s="19">
        <f>X6/$X$8*100</f>
        <v>14.393047151037647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93</v>
      </c>
      <c r="D26" s="10">
        <v>167</v>
      </c>
      <c r="E26" s="3"/>
      <c r="F26" s="7">
        <v>49</v>
      </c>
      <c r="G26" s="10">
        <v>122</v>
      </c>
      <c r="H26" s="10">
        <v>102</v>
      </c>
      <c r="I26" s="10">
        <v>224</v>
      </c>
      <c r="J26" s="3"/>
      <c r="K26" s="7">
        <v>79</v>
      </c>
      <c r="L26" s="10">
        <v>191</v>
      </c>
      <c r="M26" s="10">
        <v>242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19.998256472844563</v>
      </c>
      <c r="W26" s="19">
        <f>W7/$W$8*100</f>
        <v>30.025851581508515</v>
      </c>
      <c r="X26" s="19">
        <f>X7/$X$8*100</f>
        <v>25.354343499979692</v>
      </c>
      <c r="Z26" s="4" t="s">
        <v>25</v>
      </c>
      <c r="AA26" s="10">
        <v>125</v>
      </c>
      <c r="AB26" s="10">
        <v>98</v>
      </c>
      <c r="AC26" s="10">
        <v>223</v>
      </c>
    </row>
    <row r="27" spans="1:29" ht="15" customHeight="1" x14ac:dyDescent="0.15">
      <c r="A27" s="7"/>
      <c r="B27" s="29">
        <v>524</v>
      </c>
      <c r="C27" s="29">
        <v>443</v>
      </c>
      <c r="D27" s="29">
        <v>967</v>
      </c>
      <c r="E27" s="3"/>
      <c r="F27" s="7"/>
      <c r="G27" s="29">
        <v>508</v>
      </c>
      <c r="H27" s="29">
        <v>523</v>
      </c>
      <c r="I27" s="29">
        <v>1031</v>
      </c>
      <c r="J27" s="3"/>
      <c r="K27" s="7"/>
      <c r="L27" s="29">
        <v>911</v>
      </c>
      <c r="M27" s="29">
        <v>1278</v>
      </c>
      <c r="N27" s="29">
        <v>2189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680</v>
      </c>
      <c r="AB27" s="10">
        <v>614</v>
      </c>
      <c r="AC27" s="10">
        <v>1294</v>
      </c>
    </row>
    <row r="28" spans="1:29" ht="15" customHeight="1" x14ac:dyDescent="0.15">
      <c r="A28" s="7">
        <v>20</v>
      </c>
      <c r="B28" s="10">
        <v>104</v>
      </c>
      <c r="C28" s="10">
        <v>79</v>
      </c>
      <c r="D28" s="10">
        <v>183</v>
      </c>
      <c r="E28" s="3"/>
      <c r="F28" s="7">
        <v>50</v>
      </c>
      <c r="G28" s="10">
        <v>129</v>
      </c>
      <c r="H28" s="10">
        <v>148</v>
      </c>
      <c r="I28" s="10">
        <v>277</v>
      </c>
      <c r="J28" s="3"/>
      <c r="K28" s="7">
        <v>80</v>
      </c>
      <c r="L28" s="10">
        <v>177</v>
      </c>
      <c r="M28" s="10">
        <v>269</v>
      </c>
      <c r="N28" s="10">
        <v>446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34.85310783715456</v>
      </c>
      <c r="W28" s="19">
        <f t="shared" ref="W28:W39" si="5">W9/$W$8*100</f>
        <v>29.5088199513382</v>
      </c>
      <c r="X28" s="19">
        <f t="shared" ref="X28:X39" si="6">X9/$X$8*100</f>
        <v>31.998537952320998</v>
      </c>
      <c r="Z28" s="4" t="s">
        <v>31</v>
      </c>
      <c r="AA28" s="10">
        <v>150</v>
      </c>
      <c r="AB28" s="10">
        <v>184</v>
      </c>
      <c r="AC28" s="10">
        <v>334</v>
      </c>
    </row>
    <row r="29" spans="1:29" ht="15" customHeight="1" x14ac:dyDescent="0.15">
      <c r="A29" s="7">
        <v>21</v>
      </c>
      <c r="B29" s="10">
        <v>94</v>
      </c>
      <c r="C29" s="10">
        <v>81</v>
      </c>
      <c r="D29" s="10">
        <v>175</v>
      </c>
      <c r="E29" s="3"/>
      <c r="F29" s="7">
        <v>51</v>
      </c>
      <c r="G29" s="10">
        <v>148</v>
      </c>
      <c r="H29" s="10">
        <v>145</v>
      </c>
      <c r="I29" s="10">
        <v>293</v>
      </c>
      <c r="J29" s="3"/>
      <c r="K29" s="7">
        <v>81</v>
      </c>
      <c r="L29" s="10">
        <v>199</v>
      </c>
      <c r="M29" s="10">
        <v>286</v>
      </c>
      <c r="N29" s="10">
        <v>485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68.564205387498916</v>
      </c>
      <c r="W29" s="19">
        <f t="shared" si="5"/>
        <v>74.520985401459853</v>
      </c>
      <c r="X29" s="19">
        <f t="shared" si="6"/>
        <v>71.745928603338342</v>
      </c>
      <c r="Z29" s="4" t="s">
        <v>7</v>
      </c>
      <c r="AA29" s="10">
        <v>251</v>
      </c>
      <c r="AB29" s="10">
        <v>436</v>
      </c>
      <c r="AC29" s="10">
        <v>687</v>
      </c>
    </row>
    <row r="30" spans="1:29" ht="15" customHeight="1" x14ac:dyDescent="0.15">
      <c r="A30" s="7">
        <v>22</v>
      </c>
      <c r="B30" s="10">
        <v>89</v>
      </c>
      <c r="C30" s="10">
        <v>64</v>
      </c>
      <c r="D30" s="10">
        <v>153</v>
      </c>
      <c r="E30" s="3"/>
      <c r="F30" s="7">
        <v>52</v>
      </c>
      <c r="G30" s="10">
        <v>151</v>
      </c>
      <c r="H30" s="10">
        <v>148</v>
      </c>
      <c r="I30" s="10">
        <v>299</v>
      </c>
      <c r="J30" s="3"/>
      <c r="K30" s="7">
        <v>82</v>
      </c>
      <c r="L30" s="10">
        <v>155</v>
      </c>
      <c r="M30" s="10">
        <v>228</v>
      </c>
      <c r="N30" s="10">
        <v>383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59.951181239647809</v>
      </c>
      <c r="W30" s="19">
        <f t="shared" si="5"/>
        <v>66.795924574209238</v>
      </c>
      <c r="X30" s="19">
        <f t="shared" si="6"/>
        <v>63.607196523575517</v>
      </c>
      <c r="Z30" s="9" t="s">
        <v>24</v>
      </c>
      <c r="AA30" s="11">
        <f t="shared" ref="AA30:AB30" si="7">SUM(AA26:AA29)</f>
        <v>1206</v>
      </c>
      <c r="AB30" s="11">
        <f t="shared" si="7"/>
        <v>1332</v>
      </c>
      <c r="AC30" s="11">
        <f>SUM(AC26:AC29)</f>
        <v>2538</v>
      </c>
    </row>
    <row r="31" spans="1:29" ht="15" customHeight="1" x14ac:dyDescent="0.15">
      <c r="A31" s="7">
        <v>23</v>
      </c>
      <c r="B31" s="10">
        <v>81</v>
      </c>
      <c r="C31" s="10">
        <v>91</v>
      </c>
      <c r="D31" s="10">
        <v>172</v>
      </c>
      <c r="E31" s="3"/>
      <c r="F31" s="7">
        <v>53</v>
      </c>
      <c r="G31" s="10">
        <v>165</v>
      </c>
      <c r="H31" s="10">
        <v>169</v>
      </c>
      <c r="I31" s="10">
        <v>334</v>
      </c>
      <c r="J31" s="3"/>
      <c r="K31" s="7">
        <v>83</v>
      </c>
      <c r="L31" s="10">
        <v>144</v>
      </c>
      <c r="M31" s="10">
        <v>230</v>
      </c>
      <c r="N31" s="10">
        <v>374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44.956847702902976</v>
      </c>
      <c r="W31" s="19">
        <f t="shared" si="5"/>
        <v>53.892944038929436</v>
      </c>
      <c r="X31" s="19">
        <f t="shared" si="6"/>
        <v>49.729927303740403</v>
      </c>
      <c r="Z31" s="6"/>
    </row>
    <row r="32" spans="1:29" ht="15" customHeight="1" x14ac:dyDescent="0.15">
      <c r="A32" s="7">
        <v>24</v>
      </c>
      <c r="B32" s="10">
        <v>95</v>
      </c>
      <c r="C32" s="10">
        <v>101</v>
      </c>
      <c r="D32" s="10">
        <v>196</v>
      </c>
      <c r="E32" s="3"/>
      <c r="F32" s="7">
        <v>54</v>
      </c>
      <c r="G32" s="10">
        <v>166</v>
      </c>
      <c r="H32" s="10">
        <v>165</v>
      </c>
      <c r="I32" s="10">
        <v>331</v>
      </c>
      <c r="J32" s="3"/>
      <c r="K32" s="7">
        <v>84</v>
      </c>
      <c r="L32" s="10">
        <v>120</v>
      </c>
      <c r="M32" s="10">
        <v>203</v>
      </c>
      <c r="N32" s="10">
        <v>323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33.711097550344348</v>
      </c>
      <c r="W32" s="20">
        <f t="shared" si="5"/>
        <v>45.012165450121657</v>
      </c>
      <c r="X32" s="20">
        <f t="shared" si="6"/>
        <v>39.747390651017341</v>
      </c>
      <c r="Z32" s="6"/>
      <c r="AA32" s="28"/>
      <c r="AB32" s="27"/>
      <c r="AC32" s="27"/>
    </row>
    <row r="33" spans="1:29" ht="15" customHeight="1" x14ac:dyDescent="0.15">
      <c r="A33" s="7"/>
      <c r="B33" s="29">
        <v>463</v>
      </c>
      <c r="C33" s="29">
        <v>416</v>
      </c>
      <c r="D33" s="29">
        <v>879</v>
      </c>
      <c r="E33" s="3"/>
      <c r="F33" s="7"/>
      <c r="G33" s="29">
        <v>759</v>
      </c>
      <c r="H33" s="29">
        <v>775</v>
      </c>
      <c r="I33" s="29">
        <v>1534</v>
      </c>
      <c r="J33" s="3"/>
      <c r="K33" s="7"/>
      <c r="L33" s="29">
        <v>795</v>
      </c>
      <c r="M33" s="29">
        <v>1216</v>
      </c>
      <c r="N33" s="29">
        <v>2011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27.338505797227793</v>
      </c>
      <c r="W33" s="19">
        <f t="shared" si="5"/>
        <v>38.526459854014597</v>
      </c>
      <c r="X33" s="19">
        <f t="shared" si="6"/>
        <v>33.314380863420382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83</v>
      </c>
      <c r="D34" s="10">
        <v>155</v>
      </c>
      <c r="E34" s="3"/>
      <c r="F34" s="7">
        <v>55</v>
      </c>
      <c r="G34" s="10">
        <v>183</v>
      </c>
      <c r="H34" s="10">
        <v>174</v>
      </c>
      <c r="I34" s="10">
        <v>357</v>
      </c>
      <c r="J34" s="3"/>
      <c r="K34" s="7">
        <v>85</v>
      </c>
      <c r="L34" s="10">
        <v>108</v>
      </c>
      <c r="M34" s="10">
        <v>200</v>
      </c>
      <c r="N34" s="10">
        <v>308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19.998256472844563</v>
      </c>
      <c r="W34" s="19">
        <f t="shared" si="5"/>
        <v>30.025851581508515</v>
      </c>
      <c r="X34" s="19">
        <f t="shared" si="6"/>
        <v>25.354343499979692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92</v>
      </c>
      <c r="C35" s="10">
        <v>99</v>
      </c>
      <c r="D35" s="10">
        <v>191</v>
      </c>
      <c r="E35" s="3"/>
      <c r="F35" s="7">
        <v>56</v>
      </c>
      <c r="G35" s="10">
        <v>162</v>
      </c>
      <c r="H35" s="10">
        <v>187</v>
      </c>
      <c r="I35" s="10">
        <v>349</v>
      </c>
      <c r="J35" s="3"/>
      <c r="K35" s="7">
        <v>86</v>
      </c>
      <c r="L35" s="10">
        <v>113</v>
      </c>
      <c r="M35" s="10">
        <v>226</v>
      </c>
      <c r="N35" s="10">
        <v>339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12.056490279836108</v>
      </c>
      <c r="W35" s="19">
        <f t="shared" si="5"/>
        <v>20.308698296836983</v>
      </c>
      <c r="X35" s="19">
        <f t="shared" si="6"/>
        <v>16.464281362953336</v>
      </c>
      <c r="Z35" s="4" t="s">
        <v>25</v>
      </c>
      <c r="AA35" s="10">
        <f>SUM(AA5,AA12,AA19,AA26)</f>
        <v>1133</v>
      </c>
      <c r="AB35" s="10">
        <f t="shared" ref="AA35:AB38" si="8">SUM(AB5,AB12,AB19,AB26)</f>
        <v>1104</v>
      </c>
      <c r="AC35" s="10">
        <f>SUM(AA35:AB35)</f>
        <v>2237</v>
      </c>
    </row>
    <row r="36" spans="1:29" ht="15" customHeight="1" x14ac:dyDescent="0.15">
      <c r="A36" s="7">
        <v>27</v>
      </c>
      <c r="B36" s="10">
        <v>111</v>
      </c>
      <c r="C36" s="10">
        <v>87</v>
      </c>
      <c r="D36" s="10">
        <v>198</v>
      </c>
      <c r="E36" s="3"/>
      <c r="F36" s="7">
        <v>57</v>
      </c>
      <c r="G36" s="10">
        <v>191</v>
      </c>
      <c r="H36" s="10">
        <v>188</v>
      </c>
      <c r="I36" s="10">
        <v>379</v>
      </c>
      <c r="J36" s="3"/>
      <c r="K36" s="7">
        <v>87</v>
      </c>
      <c r="L36" s="10">
        <v>79</v>
      </c>
      <c r="M36" s="10">
        <v>173</v>
      </c>
      <c r="N36" s="10">
        <v>252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5.1259698369802109</v>
      </c>
      <c r="W36" s="19">
        <f t="shared" si="5"/>
        <v>11.062956204379562</v>
      </c>
      <c r="X36" s="19">
        <f t="shared" si="6"/>
        <v>8.2971205783210813</v>
      </c>
      <c r="Z36" s="26" t="s">
        <v>26</v>
      </c>
      <c r="AA36" s="10">
        <f t="shared" si="8"/>
        <v>6471</v>
      </c>
      <c r="AB36" s="10">
        <f t="shared" si="8"/>
        <v>6128</v>
      </c>
      <c r="AC36" s="13">
        <f>SUM(AA36:AB36)</f>
        <v>12599</v>
      </c>
    </row>
    <row r="37" spans="1:29" ht="15" customHeight="1" x14ac:dyDescent="0.15">
      <c r="A37" s="7">
        <v>28</v>
      </c>
      <c r="B37" s="10">
        <v>93</v>
      </c>
      <c r="C37" s="10">
        <v>104</v>
      </c>
      <c r="D37" s="10">
        <v>197</v>
      </c>
      <c r="E37" s="3"/>
      <c r="F37" s="7">
        <v>58</v>
      </c>
      <c r="G37" s="10">
        <v>233</v>
      </c>
      <c r="H37" s="10">
        <v>158</v>
      </c>
      <c r="I37" s="10">
        <v>391</v>
      </c>
      <c r="J37" s="3"/>
      <c r="K37" s="7">
        <v>88</v>
      </c>
      <c r="L37" s="10">
        <v>55</v>
      </c>
      <c r="M37" s="10">
        <v>145</v>
      </c>
      <c r="N37" s="10">
        <v>200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1.6214802545549647</v>
      </c>
      <c r="W37" s="19">
        <f t="shared" si="5"/>
        <v>4.3643552311435529</v>
      </c>
      <c r="X37" s="19">
        <f t="shared" si="6"/>
        <v>3.0865451001096535</v>
      </c>
      <c r="Z37" s="4" t="s">
        <v>31</v>
      </c>
      <c r="AA37" s="10">
        <f t="shared" si="8"/>
        <v>1573</v>
      </c>
      <c r="AB37" s="10">
        <f t="shared" si="8"/>
        <v>1971</v>
      </c>
      <c r="AC37" s="13">
        <f>SUM(AA37:AB37)</f>
        <v>3544</v>
      </c>
    </row>
    <row r="38" spans="1:29" ht="15" customHeight="1" x14ac:dyDescent="0.15">
      <c r="A38" s="7">
        <v>29</v>
      </c>
      <c r="B38" s="10">
        <v>87</v>
      </c>
      <c r="C38" s="10">
        <v>74</v>
      </c>
      <c r="D38" s="10">
        <v>161</v>
      </c>
      <c r="E38" s="3"/>
      <c r="F38" s="7">
        <v>59</v>
      </c>
      <c r="G38" s="10">
        <v>192</v>
      </c>
      <c r="H38" s="10">
        <v>215</v>
      </c>
      <c r="I38" s="10">
        <v>407</v>
      </c>
      <c r="J38" s="3"/>
      <c r="K38" s="7">
        <v>89</v>
      </c>
      <c r="L38" s="10">
        <v>47</v>
      </c>
      <c r="M38" s="10">
        <v>137</v>
      </c>
      <c r="N38" s="10">
        <v>184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0.32255252375555749</v>
      </c>
      <c r="W38" s="19">
        <f t="shared" si="5"/>
        <v>1.3610097323600974</v>
      </c>
      <c r="X38" s="19">
        <f t="shared" si="6"/>
        <v>0.87722860739958575</v>
      </c>
      <c r="Z38" s="4" t="s">
        <v>7</v>
      </c>
      <c r="AA38" s="10">
        <f t="shared" si="8"/>
        <v>2294</v>
      </c>
      <c r="AB38" s="10">
        <f t="shared" si="8"/>
        <v>3949</v>
      </c>
      <c r="AC38" s="13">
        <f>SUM(AA38:AB38)</f>
        <v>6243</v>
      </c>
    </row>
    <row r="39" spans="1:29" ht="15" customHeight="1" x14ac:dyDescent="0.15">
      <c r="A39" s="7"/>
      <c r="B39" s="11">
        <v>455</v>
      </c>
      <c r="C39" s="11">
        <v>447</v>
      </c>
      <c r="D39" s="11">
        <v>902</v>
      </c>
      <c r="E39" s="3"/>
      <c r="F39" s="7"/>
      <c r="G39" s="11">
        <v>961</v>
      </c>
      <c r="H39" s="11">
        <v>922</v>
      </c>
      <c r="I39" s="11">
        <v>1883</v>
      </c>
      <c r="J39" s="3"/>
      <c r="K39" s="7"/>
      <c r="L39" s="11">
        <v>402</v>
      </c>
      <c r="M39" s="11">
        <v>881</v>
      </c>
      <c r="N39" s="11">
        <v>1283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1.743527155435446E-2</v>
      </c>
      <c r="W39" s="19">
        <f t="shared" si="5"/>
        <v>0.22049878345498783</v>
      </c>
      <c r="X39" s="19">
        <f t="shared" si="6"/>
        <v>0.12589855013605167</v>
      </c>
      <c r="Z39" s="9" t="s">
        <v>24</v>
      </c>
      <c r="AA39" s="11">
        <f>SUM(AA35:AA38)</f>
        <v>11471</v>
      </c>
      <c r="AB39" s="11">
        <f>SUM(AB35:AB38)</f>
        <v>13152</v>
      </c>
      <c r="AC39" s="11">
        <f>SUM(AC35:AC38)</f>
        <v>24623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64</v>
      </c>
      <c r="D4" s="10">
        <v>128</v>
      </c>
      <c r="E4" s="3"/>
      <c r="F4" s="7">
        <v>30</v>
      </c>
      <c r="G4" s="10">
        <v>91</v>
      </c>
      <c r="H4" s="10">
        <v>89</v>
      </c>
      <c r="I4" s="10">
        <v>180</v>
      </c>
      <c r="J4" s="3"/>
      <c r="K4" s="7">
        <v>60</v>
      </c>
      <c r="L4" s="10">
        <v>264</v>
      </c>
      <c r="M4" s="10">
        <v>207</v>
      </c>
      <c r="N4" s="10">
        <v>471</v>
      </c>
      <c r="O4" s="3"/>
      <c r="P4" s="7">
        <v>90</v>
      </c>
      <c r="Q4" s="10">
        <v>48</v>
      </c>
      <c r="R4" s="10">
        <v>103</v>
      </c>
      <c r="S4" s="10">
        <v>151</v>
      </c>
      <c r="U4" s="4" t="s">
        <v>4</v>
      </c>
      <c r="V4" s="15">
        <f>SUM(B9,B15,B21)</f>
        <v>1143</v>
      </c>
      <c r="W4" s="15">
        <f>SUM(C9,C15,C21)</f>
        <v>1139</v>
      </c>
      <c r="X4" s="15">
        <f>SUM(V4:W4)</f>
        <v>2282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64</v>
      </c>
      <c r="D5" s="10">
        <v>133</v>
      </c>
      <c r="E5" s="3"/>
      <c r="F5" s="7">
        <v>31</v>
      </c>
      <c r="G5" s="10">
        <v>94</v>
      </c>
      <c r="H5" s="10">
        <v>96</v>
      </c>
      <c r="I5" s="10">
        <v>190</v>
      </c>
      <c r="J5" s="3"/>
      <c r="K5" s="7">
        <v>61</v>
      </c>
      <c r="L5" s="10">
        <v>267</v>
      </c>
      <c r="M5" s="10">
        <v>256</v>
      </c>
      <c r="N5" s="10">
        <v>523</v>
      </c>
      <c r="O5" s="3"/>
      <c r="P5" s="7">
        <v>91</v>
      </c>
      <c r="Q5" s="10">
        <v>35</v>
      </c>
      <c r="R5" s="10">
        <v>83</v>
      </c>
      <c r="S5" s="10">
        <v>118</v>
      </c>
      <c r="U5" s="4" t="s">
        <v>5</v>
      </c>
      <c r="V5" s="15">
        <f>SUM(B27,B33,B39,G9,G15,G21,G27,G33,G39,L9)</f>
        <v>6643</v>
      </c>
      <c r="W5" s="15">
        <f>SUM(C27,C33,C39,H9,H15,H21,H27,H33,H39,M9)</f>
        <v>6264</v>
      </c>
      <c r="X5" s="15">
        <f>SUM(V5:W5)</f>
        <v>12907</v>
      </c>
      <c r="Y5" s="2"/>
      <c r="Z5" s="4" t="s">
        <v>25</v>
      </c>
      <c r="AA5" s="10">
        <v>668</v>
      </c>
      <c r="AB5" s="10">
        <v>656</v>
      </c>
      <c r="AC5" s="10">
        <v>1324</v>
      </c>
    </row>
    <row r="6" spans="1:29" ht="15" customHeight="1" x14ac:dyDescent="0.15">
      <c r="A6" s="7">
        <v>2</v>
      </c>
      <c r="B6" s="10">
        <v>72</v>
      </c>
      <c r="C6" s="10">
        <v>74</v>
      </c>
      <c r="D6" s="10">
        <v>146</v>
      </c>
      <c r="E6" s="3"/>
      <c r="F6" s="7">
        <v>32</v>
      </c>
      <c r="G6" s="10">
        <v>107</v>
      </c>
      <c r="H6" s="10">
        <v>104</v>
      </c>
      <c r="I6" s="10">
        <v>211</v>
      </c>
      <c r="J6" s="3"/>
      <c r="K6" s="7">
        <v>62</v>
      </c>
      <c r="L6" s="10">
        <v>274</v>
      </c>
      <c r="M6" s="10">
        <v>252</v>
      </c>
      <c r="N6" s="10">
        <v>526</v>
      </c>
      <c r="O6" s="3"/>
      <c r="P6" s="7">
        <v>92</v>
      </c>
      <c r="Q6" s="10">
        <v>27</v>
      </c>
      <c r="R6" s="10">
        <v>72</v>
      </c>
      <c r="S6" s="10">
        <v>99</v>
      </c>
      <c r="U6" s="8" t="s">
        <v>6</v>
      </c>
      <c r="V6" s="15">
        <f>SUM(L15,L21)</f>
        <v>1552</v>
      </c>
      <c r="W6" s="15">
        <f>SUM(M15,M21)</f>
        <v>2049</v>
      </c>
      <c r="X6" s="15">
        <f>SUM(V6:W6)</f>
        <v>3601</v>
      </c>
      <c r="Z6" s="26" t="s">
        <v>26</v>
      </c>
      <c r="AA6" s="10">
        <v>3818</v>
      </c>
      <c r="AB6" s="10">
        <v>3693</v>
      </c>
      <c r="AC6" s="10">
        <v>7511</v>
      </c>
    </row>
    <row r="7" spans="1:29" ht="15" customHeight="1" x14ac:dyDescent="0.15">
      <c r="A7" s="7">
        <v>3</v>
      </c>
      <c r="B7" s="10">
        <v>69</v>
      </c>
      <c r="C7" s="10">
        <v>81</v>
      </c>
      <c r="D7" s="10">
        <v>150</v>
      </c>
      <c r="E7" s="3"/>
      <c r="F7" s="7">
        <v>33</v>
      </c>
      <c r="G7" s="10">
        <v>112</v>
      </c>
      <c r="H7" s="10">
        <v>107</v>
      </c>
      <c r="I7" s="10">
        <v>219</v>
      </c>
      <c r="J7" s="3"/>
      <c r="K7" s="7">
        <v>63</v>
      </c>
      <c r="L7" s="10">
        <v>276</v>
      </c>
      <c r="M7" s="10">
        <v>249</v>
      </c>
      <c r="N7" s="10">
        <v>525</v>
      </c>
      <c r="O7" s="3"/>
      <c r="P7" s="7">
        <v>93</v>
      </c>
      <c r="Q7" s="10">
        <v>17</v>
      </c>
      <c r="R7" s="10">
        <v>62</v>
      </c>
      <c r="S7" s="10">
        <v>79</v>
      </c>
      <c r="U7" s="4" t="s">
        <v>7</v>
      </c>
      <c r="V7" s="15">
        <f>SUM(L27,L33,L39,Q9,Q15,Q21,Q27,Q33,Q39)</f>
        <v>2305</v>
      </c>
      <c r="W7" s="15">
        <f>SUM(M27,M33,M39,R9,R15,R21,R27,R33,R39)</f>
        <v>3922</v>
      </c>
      <c r="X7" s="15">
        <f>SUM(V7:W7)</f>
        <v>6227</v>
      </c>
      <c r="Z7" s="4" t="s">
        <v>31</v>
      </c>
      <c r="AA7" s="10">
        <v>986</v>
      </c>
      <c r="AB7" s="10">
        <v>1305</v>
      </c>
      <c r="AC7" s="10">
        <v>2291</v>
      </c>
    </row>
    <row r="8" spans="1:29" ht="15" customHeight="1" x14ac:dyDescent="0.15">
      <c r="A8" s="7">
        <v>4</v>
      </c>
      <c r="B8" s="10">
        <v>81</v>
      </c>
      <c r="C8" s="10">
        <v>72</v>
      </c>
      <c r="D8" s="10">
        <v>153</v>
      </c>
      <c r="E8" s="3"/>
      <c r="F8" s="7">
        <v>34</v>
      </c>
      <c r="G8" s="10">
        <v>116</v>
      </c>
      <c r="H8" s="10">
        <v>85</v>
      </c>
      <c r="I8" s="10">
        <v>201</v>
      </c>
      <c r="J8" s="3"/>
      <c r="K8" s="7">
        <v>64</v>
      </c>
      <c r="L8" s="10">
        <v>211</v>
      </c>
      <c r="M8" s="10">
        <v>195</v>
      </c>
      <c r="N8" s="10">
        <v>406</v>
      </c>
      <c r="O8" s="3"/>
      <c r="P8" s="7">
        <v>94</v>
      </c>
      <c r="Q8" s="10">
        <v>13</v>
      </c>
      <c r="R8" s="10">
        <v>49</v>
      </c>
      <c r="S8" s="10">
        <v>62</v>
      </c>
      <c r="U8" s="17" t="s">
        <v>3</v>
      </c>
      <c r="V8" s="12">
        <f>SUM(V4:V7)</f>
        <v>11643</v>
      </c>
      <c r="W8" s="12">
        <f>SUM(W4:W7)</f>
        <v>13374</v>
      </c>
      <c r="X8" s="12">
        <f>SUM(X4:X7)</f>
        <v>25017</v>
      </c>
      <c r="Z8" s="4" t="s">
        <v>7</v>
      </c>
      <c r="AA8" s="10">
        <v>1385</v>
      </c>
      <c r="AB8" s="10">
        <v>2378</v>
      </c>
      <c r="AC8" s="10">
        <v>3763</v>
      </c>
    </row>
    <row r="9" spans="1:29" ht="15" customHeight="1" x14ac:dyDescent="0.15">
      <c r="A9" s="7"/>
      <c r="B9" s="11">
        <v>355</v>
      </c>
      <c r="C9" s="11">
        <v>355</v>
      </c>
      <c r="D9" s="11">
        <v>710</v>
      </c>
      <c r="E9" s="3"/>
      <c r="F9" s="7"/>
      <c r="G9" s="11">
        <v>520</v>
      </c>
      <c r="H9" s="11">
        <v>481</v>
      </c>
      <c r="I9" s="11">
        <v>1001</v>
      </c>
      <c r="J9" s="3"/>
      <c r="K9" s="7"/>
      <c r="L9" s="12">
        <v>1292</v>
      </c>
      <c r="M9" s="12">
        <v>1159</v>
      </c>
      <c r="N9" s="12">
        <v>2451</v>
      </c>
      <c r="O9" s="3"/>
      <c r="P9" s="7"/>
      <c r="Q9" s="11">
        <v>140</v>
      </c>
      <c r="R9" s="11">
        <v>369</v>
      </c>
      <c r="S9" s="11">
        <v>509</v>
      </c>
      <c r="U9" s="4" t="s">
        <v>8</v>
      </c>
      <c r="V9" s="15">
        <f>SUM(G21,G27,G33,G39,L9)</f>
        <v>4092</v>
      </c>
      <c r="W9" s="15">
        <f>SUM(H21,H27,H33,H39,M9)</f>
        <v>3964</v>
      </c>
      <c r="X9" s="18">
        <f t="shared" ref="X9:X20" si="0">SUM(V9:W9)</f>
        <v>8056</v>
      </c>
      <c r="Z9" s="9" t="s">
        <v>24</v>
      </c>
      <c r="AA9" s="11">
        <f t="shared" ref="AA9:AB9" si="1">SUM(AA5:AA8)</f>
        <v>6857</v>
      </c>
      <c r="AB9" s="11">
        <f t="shared" si="1"/>
        <v>8032</v>
      </c>
      <c r="AC9" s="11">
        <f>SUM(AC5:AC8)</f>
        <v>14889</v>
      </c>
    </row>
    <row r="10" spans="1:29" ht="15" customHeight="1" x14ac:dyDescent="0.15">
      <c r="A10" s="7">
        <v>5</v>
      </c>
      <c r="B10" s="10">
        <v>73</v>
      </c>
      <c r="C10" s="10">
        <v>80</v>
      </c>
      <c r="D10" s="10">
        <v>153</v>
      </c>
      <c r="E10" s="3"/>
      <c r="F10" s="7">
        <v>35</v>
      </c>
      <c r="G10" s="10">
        <v>113</v>
      </c>
      <c r="H10" s="10">
        <v>92</v>
      </c>
      <c r="I10" s="10">
        <v>205</v>
      </c>
      <c r="J10" s="3"/>
      <c r="K10" s="7">
        <v>65</v>
      </c>
      <c r="L10" s="10">
        <v>92</v>
      </c>
      <c r="M10" s="10">
        <v>108</v>
      </c>
      <c r="N10" s="10">
        <v>200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7949</v>
      </c>
      <c r="W10" s="15">
        <f>SUM(H21,H27,H33,H39,M9,M15,M21,M27,M33,M39,R9,R15,R21,R27,R33,R39)</f>
        <v>9935</v>
      </c>
      <c r="X10" s="18">
        <f t="shared" si="0"/>
        <v>17884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60</v>
      </c>
      <c r="D11" s="10">
        <v>137</v>
      </c>
      <c r="E11" s="3"/>
      <c r="F11" s="7">
        <v>36</v>
      </c>
      <c r="G11" s="10">
        <v>106</v>
      </c>
      <c r="H11" s="10">
        <v>91</v>
      </c>
      <c r="I11" s="10">
        <v>197</v>
      </c>
      <c r="J11" s="3"/>
      <c r="K11" s="7">
        <v>66</v>
      </c>
      <c r="L11" s="10">
        <v>126</v>
      </c>
      <c r="M11" s="10">
        <v>167</v>
      </c>
      <c r="N11" s="10">
        <v>293</v>
      </c>
      <c r="O11" s="3"/>
      <c r="P11" s="7">
        <v>96</v>
      </c>
      <c r="Q11" s="10">
        <v>3</v>
      </c>
      <c r="R11" s="10">
        <v>44</v>
      </c>
      <c r="S11" s="10">
        <v>47</v>
      </c>
      <c r="U11" s="4" t="s">
        <v>10</v>
      </c>
      <c r="V11" s="15">
        <f>SUM(,G33,G39,L9,L15,L21,L27,L33,L39,Q9,Q15,Q21,Q27,Q33,Q39)</f>
        <v>6941</v>
      </c>
      <c r="W11" s="15">
        <f>SUM(,H33,H39,M9,M15,M21,M27,M33,M39,R9,R15,R21,R27,R33,R39)</f>
        <v>8868</v>
      </c>
      <c r="X11" s="18">
        <f t="shared" si="0"/>
        <v>15809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68</v>
      </c>
      <c r="D12" s="10">
        <v>147</v>
      </c>
      <c r="E12" s="3"/>
      <c r="F12" s="7">
        <v>37</v>
      </c>
      <c r="G12" s="10">
        <v>117</v>
      </c>
      <c r="H12" s="10">
        <v>110</v>
      </c>
      <c r="I12" s="10">
        <v>227</v>
      </c>
      <c r="J12" s="3"/>
      <c r="K12" s="7">
        <v>67</v>
      </c>
      <c r="L12" s="10">
        <v>158</v>
      </c>
      <c r="M12" s="10">
        <v>210</v>
      </c>
      <c r="N12" s="10">
        <v>368</v>
      </c>
      <c r="O12" s="3"/>
      <c r="P12" s="7">
        <v>97</v>
      </c>
      <c r="Q12" s="10">
        <v>10</v>
      </c>
      <c r="R12" s="10">
        <v>27</v>
      </c>
      <c r="S12" s="10">
        <v>37</v>
      </c>
      <c r="U12" s="4" t="s">
        <v>11</v>
      </c>
      <c r="V12" s="15">
        <f>SUM(L9,L15,L21,L27,L33,L39,Q9,Q15,Q21,Q27,Q33,Q39)</f>
        <v>5149</v>
      </c>
      <c r="W12" s="15">
        <f>SUM(M9,M15,M21,M27,M33,M39,R9,R15,R21,R27,R33,R39)</f>
        <v>7130</v>
      </c>
      <c r="X12" s="18">
        <f t="shared" si="0"/>
        <v>12279</v>
      </c>
      <c r="Z12" s="4" t="s">
        <v>25</v>
      </c>
      <c r="AA12" s="10">
        <v>137</v>
      </c>
      <c r="AB12" s="10">
        <v>164</v>
      </c>
      <c r="AC12" s="10">
        <v>301</v>
      </c>
    </row>
    <row r="13" spans="1:29" ht="15" customHeight="1" x14ac:dyDescent="0.15">
      <c r="A13" s="7">
        <v>8</v>
      </c>
      <c r="B13" s="10">
        <v>71</v>
      </c>
      <c r="C13" s="10">
        <v>76</v>
      </c>
      <c r="D13" s="10">
        <v>147</v>
      </c>
      <c r="E13" s="3"/>
      <c r="F13" s="7">
        <v>38</v>
      </c>
      <c r="G13" s="10">
        <v>92</v>
      </c>
      <c r="H13" s="10">
        <v>85</v>
      </c>
      <c r="I13" s="10">
        <v>177</v>
      </c>
      <c r="J13" s="3"/>
      <c r="K13" s="7">
        <v>68</v>
      </c>
      <c r="L13" s="10">
        <v>164</v>
      </c>
      <c r="M13" s="10">
        <v>192</v>
      </c>
      <c r="N13" s="10">
        <v>356</v>
      </c>
      <c r="O13" s="3"/>
      <c r="P13" s="7">
        <v>98</v>
      </c>
      <c r="Q13" s="10">
        <v>5</v>
      </c>
      <c r="R13" s="10">
        <v>24</v>
      </c>
      <c r="S13" s="10">
        <v>29</v>
      </c>
      <c r="U13" s="9" t="s">
        <v>12</v>
      </c>
      <c r="V13" s="12">
        <f>SUM(L15,L21,L27,L33,L39,Q9,Q15,Q21,Q27,Q33,Q39)</f>
        <v>3857</v>
      </c>
      <c r="W13" s="12">
        <f>SUM(M15,M21,M27,M33,M39,R9,R15,R21,R27,R33,R39)</f>
        <v>5971</v>
      </c>
      <c r="X13" s="12">
        <f t="shared" si="0"/>
        <v>9828</v>
      </c>
      <c r="Z13" s="26" t="s">
        <v>26</v>
      </c>
      <c r="AA13" s="10">
        <v>865</v>
      </c>
      <c r="AB13" s="10">
        <v>836</v>
      </c>
      <c r="AC13" s="10">
        <v>1701</v>
      </c>
    </row>
    <row r="14" spans="1:29" ht="15" customHeight="1" x14ac:dyDescent="0.15">
      <c r="A14" s="7">
        <v>9</v>
      </c>
      <c r="B14" s="10">
        <v>68</v>
      </c>
      <c r="C14" s="10">
        <v>76</v>
      </c>
      <c r="D14" s="10">
        <v>144</v>
      </c>
      <c r="E14" s="3"/>
      <c r="F14" s="7">
        <v>39</v>
      </c>
      <c r="G14" s="10">
        <v>105</v>
      </c>
      <c r="H14" s="10">
        <v>98</v>
      </c>
      <c r="I14" s="10">
        <v>203</v>
      </c>
      <c r="J14" s="3"/>
      <c r="K14" s="7">
        <v>69</v>
      </c>
      <c r="L14" s="10">
        <v>162</v>
      </c>
      <c r="M14" s="10">
        <v>238</v>
      </c>
      <c r="N14" s="10">
        <v>400</v>
      </c>
      <c r="O14" s="3"/>
      <c r="P14" s="7">
        <v>99</v>
      </c>
      <c r="Q14" s="10">
        <v>0</v>
      </c>
      <c r="R14" s="10">
        <v>17</v>
      </c>
      <c r="S14" s="10">
        <v>17</v>
      </c>
      <c r="U14" s="4" t="s">
        <v>13</v>
      </c>
      <c r="V14" s="15">
        <f>SUM(L21,L27,L33,L39,Q9,Q15,Q21,Q27,Q33,Q39)</f>
        <v>3155</v>
      </c>
      <c r="W14" s="15">
        <f>SUM(M21,M27,M33,M39,R9,R15,R21,R27,R33,R39)</f>
        <v>5056</v>
      </c>
      <c r="X14" s="18">
        <f t="shared" si="0"/>
        <v>8211</v>
      </c>
      <c r="Z14" s="4" t="s">
        <v>31</v>
      </c>
      <c r="AA14" s="10">
        <v>191</v>
      </c>
      <c r="AB14" s="10">
        <v>254</v>
      </c>
      <c r="AC14" s="10">
        <v>445</v>
      </c>
    </row>
    <row r="15" spans="1:29" ht="15" customHeight="1" x14ac:dyDescent="0.15">
      <c r="A15" s="7"/>
      <c r="B15" s="11">
        <v>368</v>
      </c>
      <c r="C15" s="11">
        <v>360</v>
      </c>
      <c r="D15" s="11">
        <v>728</v>
      </c>
      <c r="E15" s="3"/>
      <c r="F15" s="7"/>
      <c r="G15" s="11">
        <v>533</v>
      </c>
      <c r="H15" s="11">
        <v>476</v>
      </c>
      <c r="I15" s="11">
        <v>1009</v>
      </c>
      <c r="J15" s="3"/>
      <c r="K15" s="7"/>
      <c r="L15" s="11">
        <v>702</v>
      </c>
      <c r="M15" s="11">
        <v>915</v>
      </c>
      <c r="N15" s="11">
        <v>1617</v>
      </c>
      <c r="O15" s="3"/>
      <c r="P15" s="7"/>
      <c r="Q15" s="11">
        <v>31</v>
      </c>
      <c r="R15" s="11">
        <v>154</v>
      </c>
      <c r="S15" s="11">
        <v>185</v>
      </c>
      <c r="U15" s="4" t="s">
        <v>14</v>
      </c>
      <c r="V15" s="15">
        <f>SUM(L27,L33,L39,Q9,Q15,Q21,Q27,Q33,Q39)</f>
        <v>2305</v>
      </c>
      <c r="W15" s="15">
        <f>SUM(M27,M33,M39,R9,R15,R21,R27,R33,R39)</f>
        <v>3922</v>
      </c>
      <c r="X15" s="18">
        <f t="shared" si="0"/>
        <v>6227</v>
      </c>
      <c r="Z15" s="4" t="s">
        <v>7</v>
      </c>
      <c r="AA15" s="10">
        <v>278</v>
      </c>
      <c r="AB15" s="10">
        <v>440</v>
      </c>
      <c r="AC15" s="10">
        <v>718</v>
      </c>
    </row>
    <row r="16" spans="1:29" ht="15" customHeight="1" x14ac:dyDescent="0.15">
      <c r="A16" s="7">
        <v>10</v>
      </c>
      <c r="B16" s="10">
        <v>81</v>
      </c>
      <c r="C16" s="10">
        <v>96</v>
      </c>
      <c r="D16" s="10">
        <v>177</v>
      </c>
      <c r="E16" s="3"/>
      <c r="F16" s="7">
        <v>40</v>
      </c>
      <c r="G16" s="10">
        <v>103</v>
      </c>
      <c r="H16" s="10">
        <v>95</v>
      </c>
      <c r="I16" s="10">
        <v>198</v>
      </c>
      <c r="J16" s="3"/>
      <c r="K16" s="7">
        <v>70</v>
      </c>
      <c r="L16" s="10">
        <v>166</v>
      </c>
      <c r="M16" s="10">
        <v>216</v>
      </c>
      <c r="N16" s="10">
        <v>382</v>
      </c>
      <c r="O16" s="3"/>
      <c r="P16" s="7">
        <v>100</v>
      </c>
      <c r="Q16" s="10">
        <v>3</v>
      </c>
      <c r="R16" s="10">
        <v>5</v>
      </c>
      <c r="S16" s="10">
        <v>8</v>
      </c>
      <c r="U16" s="4" t="s">
        <v>15</v>
      </c>
      <c r="V16" s="15">
        <f>SUM(L33,L39,Q9,Q15,Q21,Q27,Q33,Q39)</f>
        <v>1359</v>
      </c>
      <c r="W16" s="15">
        <f>SUM(M33,M39,R9,R15,R21,R27,R33,R39)</f>
        <v>2602</v>
      </c>
      <c r="X16" s="18">
        <f t="shared" si="0"/>
        <v>3961</v>
      </c>
      <c r="Z16" s="9" t="s">
        <v>24</v>
      </c>
      <c r="AA16" s="11">
        <f t="shared" ref="AA16:AB16" si="2">SUM(AA12:AA15)</f>
        <v>1471</v>
      </c>
      <c r="AB16" s="11">
        <f t="shared" si="2"/>
        <v>1694</v>
      </c>
      <c r="AC16" s="11">
        <f>SUM(AC12:AC15)</f>
        <v>3165</v>
      </c>
    </row>
    <row r="17" spans="1:29" ht="15" customHeight="1" x14ac:dyDescent="0.15">
      <c r="A17" s="7">
        <v>11</v>
      </c>
      <c r="B17" s="10">
        <v>93</v>
      </c>
      <c r="C17" s="10">
        <v>84</v>
      </c>
      <c r="D17" s="10">
        <v>177</v>
      </c>
      <c r="E17" s="3"/>
      <c r="F17" s="7">
        <v>41</v>
      </c>
      <c r="G17" s="10">
        <v>93</v>
      </c>
      <c r="H17" s="10">
        <v>93</v>
      </c>
      <c r="I17" s="10">
        <v>186</v>
      </c>
      <c r="J17" s="3"/>
      <c r="K17" s="7">
        <v>71</v>
      </c>
      <c r="L17" s="10">
        <v>158</v>
      </c>
      <c r="M17" s="10">
        <v>226</v>
      </c>
      <c r="N17" s="10">
        <v>384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566</v>
      </c>
      <c r="W17" s="15">
        <f>SUM(M39,R9,R15,R21,R27,R33,R39)</f>
        <v>1416</v>
      </c>
      <c r="X17" s="18">
        <f t="shared" si="0"/>
        <v>1982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67</v>
      </c>
      <c r="D18" s="10">
        <v>140</v>
      </c>
      <c r="E18" s="3"/>
      <c r="F18" s="7">
        <v>42</v>
      </c>
      <c r="G18" s="10">
        <v>88</v>
      </c>
      <c r="H18" s="10">
        <v>96</v>
      </c>
      <c r="I18" s="10">
        <v>184</v>
      </c>
      <c r="J18" s="3"/>
      <c r="K18" s="7">
        <v>72</v>
      </c>
      <c r="L18" s="10">
        <v>137</v>
      </c>
      <c r="M18" s="10">
        <v>204</v>
      </c>
      <c r="N18" s="13">
        <v>341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175</v>
      </c>
      <c r="W18" s="15">
        <f>SUM(R9,R15,R21,R27,R33,R39)</f>
        <v>541</v>
      </c>
      <c r="X18" s="18">
        <f t="shared" si="0"/>
        <v>716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85</v>
      </c>
      <c r="C19" s="10">
        <v>88</v>
      </c>
      <c r="D19" s="10">
        <v>173</v>
      </c>
      <c r="E19" s="3"/>
      <c r="F19" s="7">
        <v>43</v>
      </c>
      <c r="G19" s="10">
        <v>94</v>
      </c>
      <c r="H19" s="10">
        <v>121</v>
      </c>
      <c r="I19" s="10">
        <v>215</v>
      </c>
      <c r="J19" s="3"/>
      <c r="K19" s="7">
        <v>73</v>
      </c>
      <c r="L19" s="10">
        <v>209</v>
      </c>
      <c r="M19" s="10">
        <v>224</v>
      </c>
      <c r="N19" s="10">
        <v>433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172</v>
      </c>
      <c r="X19" s="18">
        <f t="shared" si="0"/>
        <v>207</v>
      </c>
      <c r="Z19" s="4" t="s">
        <v>25</v>
      </c>
      <c r="AA19" s="10">
        <v>209</v>
      </c>
      <c r="AB19" s="10">
        <v>223</v>
      </c>
      <c r="AC19" s="10">
        <v>432</v>
      </c>
    </row>
    <row r="20" spans="1:29" ht="15" customHeight="1" x14ac:dyDescent="0.15">
      <c r="A20" s="7">
        <v>14</v>
      </c>
      <c r="B20" s="10">
        <v>88</v>
      </c>
      <c r="C20" s="10">
        <v>89</v>
      </c>
      <c r="D20" s="10">
        <v>177</v>
      </c>
      <c r="E20" s="3"/>
      <c r="F20" s="7">
        <v>44</v>
      </c>
      <c r="G20" s="10">
        <v>84</v>
      </c>
      <c r="H20" s="10">
        <v>104</v>
      </c>
      <c r="I20" s="10">
        <v>188</v>
      </c>
      <c r="J20" s="3"/>
      <c r="K20" s="7">
        <v>74</v>
      </c>
      <c r="L20" s="10">
        <v>180</v>
      </c>
      <c r="M20" s="10">
        <v>264</v>
      </c>
      <c r="N20" s="10">
        <v>444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18</v>
      </c>
      <c r="X20" s="18">
        <f t="shared" si="0"/>
        <v>22</v>
      </c>
      <c r="Z20" s="26" t="s">
        <v>26</v>
      </c>
      <c r="AA20" s="10">
        <v>1263</v>
      </c>
      <c r="AB20" s="10">
        <v>1118</v>
      </c>
      <c r="AC20" s="10">
        <v>2381</v>
      </c>
    </row>
    <row r="21" spans="1:29" ht="15" customHeight="1" x14ac:dyDescent="0.15">
      <c r="A21" s="7"/>
      <c r="B21" s="11">
        <v>420</v>
      </c>
      <c r="C21" s="11">
        <v>424</v>
      </c>
      <c r="D21" s="11">
        <v>844</v>
      </c>
      <c r="E21" s="3"/>
      <c r="F21" s="7"/>
      <c r="G21" s="11">
        <v>462</v>
      </c>
      <c r="H21" s="11">
        <v>509</v>
      </c>
      <c r="I21" s="11">
        <v>971</v>
      </c>
      <c r="J21" s="3"/>
      <c r="K21" s="7"/>
      <c r="L21" s="12">
        <v>850</v>
      </c>
      <c r="M21" s="12">
        <v>1134</v>
      </c>
      <c r="N21" s="12">
        <v>1984</v>
      </c>
      <c r="O21" s="24"/>
      <c r="P21" s="7"/>
      <c r="Q21" s="11">
        <v>4</v>
      </c>
      <c r="R21" s="11">
        <v>17</v>
      </c>
      <c r="S21" s="11">
        <v>21</v>
      </c>
      <c r="Z21" s="4" t="s">
        <v>31</v>
      </c>
      <c r="AA21" s="10">
        <v>231</v>
      </c>
      <c r="AB21" s="10">
        <v>298</v>
      </c>
      <c r="AC21" s="10">
        <v>529</v>
      </c>
    </row>
    <row r="22" spans="1:29" ht="15" customHeight="1" x14ac:dyDescent="0.15">
      <c r="A22" s="7">
        <v>15</v>
      </c>
      <c r="B22" s="10">
        <v>107</v>
      </c>
      <c r="C22" s="10">
        <v>84</v>
      </c>
      <c r="D22" s="10">
        <v>191</v>
      </c>
      <c r="E22" s="3"/>
      <c r="F22" s="7">
        <v>45</v>
      </c>
      <c r="G22" s="10">
        <v>96</v>
      </c>
      <c r="H22" s="10">
        <v>75</v>
      </c>
      <c r="I22" s="10">
        <v>171</v>
      </c>
      <c r="J22" s="3"/>
      <c r="K22" s="7">
        <v>75</v>
      </c>
      <c r="L22" s="10">
        <v>188</v>
      </c>
      <c r="M22" s="10">
        <v>255</v>
      </c>
      <c r="N22" s="10">
        <v>443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673</v>
      </c>
      <c r="AC22" s="10">
        <v>1057</v>
      </c>
    </row>
    <row r="23" spans="1:29" ht="15" customHeight="1" x14ac:dyDescent="0.15">
      <c r="A23" s="7">
        <v>16</v>
      </c>
      <c r="B23" s="10">
        <v>121</v>
      </c>
      <c r="C23" s="10">
        <v>105</v>
      </c>
      <c r="D23" s="10">
        <v>226</v>
      </c>
      <c r="E23" s="3"/>
      <c r="F23" s="7">
        <v>46</v>
      </c>
      <c r="G23" s="10">
        <v>99</v>
      </c>
      <c r="H23" s="10">
        <v>114</v>
      </c>
      <c r="I23" s="10">
        <v>213</v>
      </c>
      <c r="J23" s="3"/>
      <c r="K23" s="7">
        <v>76</v>
      </c>
      <c r="L23" s="10">
        <v>176</v>
      </c>
      <c r="M23" s="10">
        <v>263</v>
      </c>
      <c r="N23" s="10">
        <v>439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9.8170574594176756</v>
      </c>
      <c r="W23" s="19">
        <f>W4/$W$8*100</f>
        <v>8.51652459997009</v>
      </c>
      <c r="X23" s="19">
        <f>X4/$X$8*100</f>
        <v>9.1217971779190155</v>
      </c>
      <c r="Z23" s="9" t="s">
        <v>24</v>
      </c>
      <c r="AA23" s="11">
        <f t="shared" ref="AA23:AB23" si="3">SUM(AA19:AA22)</f>
        <v>2087</v>
      </c>
      <c r="AB23" s="11">
        <f t="shared" si="3"/>
        <v>2312</v>
      </c>
      <c r="AC23" s="11">
        <f>SUM(AC19:AC22)</f>
        <v>4399</v>
      </c>
    </row>
    <row r="24" spans="1:29" ht="15" customHeight="1" x14ac:dyDescent="0.15">
      <c r="A24" s="7">
        <v>17</v>
      </c>
      <c r="B24" s="10">
        <v>154</v>
      </c>
      <c r="C24" s="10">
        <v>88</v>
      </c>
      <c r="D24" s="10">
        <v>242</v>
      </c>
      <c r="E24" s="3"/>
      <c r="F24" s="7">
        <v>47</v>
      </c>
      <c r="G24" s="10">
        <v>108</v>
      </c>
      <c r="H24" s="10">
        <v>124</v>
      </c>
      <c r="I24" s="10">
        <v>232</v>
      </c>
      <c r="J24" s="3"/>
      <c r="K24" s="7">
        <v>77</v>
      </c>
      <c r="L24" s="10">
        <v>190</v>
      </c>
      <c r="M24" s="10">
        <v>279</v>
      </c>
      <c r="N24" s="10">
        <v>469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57.055741647341748</v>
      </c>
      <c r="W24" s="19">
        <f>W5/$W$8*100</f>
        <v>46.837146702557206</v>
      </c>
      <c r="X24" s="19">
        <f>X5/$X$8*100</f>
        <v>51.592916816564738</v>
      </c>
      <c r="Z24" s="6" t="s">
        <v>30</v>
      </c>
    </row>
    <row r="25" spans="1:29" ht="15" customHeight="1" x14ac:dyDescent="0.15">
      <c r="A25" s="7">
        <v>18</v>
      </c>
      <c r="B25" s="10">
        <v>83</v>
      </c>
      <c r="C25" s="10">
        <v>91</v>
      </c>
      <c r="D25" s="10">
        <v>174</v>
      </c>
      <c r="E25" s="3"/>
      <c r="F25" s="7">
        <v>48</v>
      </c>
      <c r="G25" s="10">
        <v>111</v>
      </c>
      <c r="H25" s="10">
        <v>111</v>
      </c>
      <c r="I25" s="10">
        <v>222</v>
      </c>
      <c r="J25" s="3"/>
      <c r="K25" s="7">
        <v>78</v>
      </c>
      <c r="L25" s="10">
        <v>212</v>
      </c>
      <c r="M25" s="10">
        <v>249</v>
      </c>
      <c r="N25" s="10">
        <v>461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13.329897792665122</v>
      </c>
      <c r="W25" s="19">
        <f>W6/$W$8*100</f>
        <v>15.32077164647824</v>
      </c>
      <c r="X25" s="19">
        <f>X6/$X$8*100</f>
        <v>14.3942119358836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100</v>
      </c>
      <c r="C26" s="10">
        <v>88</v>
      </c>
      <c r="D26" s="10">
        <v>188</v>
      </c>
      <c r="E26" s="3"/>
      <c r="F26" s="7">
        <v>49</v>
      </c>
      <c r="G26" s="10">
        <v>132</v>
      </c>
      <c r="H26" s="10">
        <v>134</v>
      </c>
      <c r="I26" s="10">
        <v>266</v>
      </c>
      <c r="J26" s="3"/>
      <c r="K26" s="7">
        <v>79</v>
      </c>
      <c r="L26" s="10">
        <v>180</v>
      </c>
      <c r="M26" s="10">
        <v>274</v>
      </c>
      <c r="N26" s="10">
        <v>454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19.797303100575451</v>
      </c>
      <c r="W26" s="19">
        <f>W7/$W$8*100</f>
        <v>29.325557050994465</v>
      </c>
      <c r="X26" s="19">
        <f>X7/$X$8*100</f>
        <v>24.891074069632648</v>
      </c>
      <c r="Z26" s="4" t="s">
        <v>25</v>
      </c>
      <c r="AA26" s="10">
        <v>129</v>
      </c>
      <c r="AB26" s="10">
        <v>96</v>
      </c>
      <c r="AC26" s="10">
        <v>225</v>
      </c>
    </row>
    <row r="27" spans="1:29" ht="15" customHeight="1" x14ac:dyDescent="0.15">
      <c r="A27" s="7"/>
      <c r="B27" s="11">
        <v>565</v>
      </c>
      <c r="C27" s="11">
        <v>456</v>
      </c>
      <c r="D27" s="11">
        <v>1021</v>
      </c>
      <c r="E27" s="3"/>
      <c r="F27" s="7"/>
      <c r="G27" s="11">
        <v>546</v>
      </c>
      <c r="H27" s="11">
        <v>558</v>
      </c>
      <c r="I27" s="11">
        <v>1104</v>
      </c>
      <c r="J27" s="3"/>
      <c r="K27" s="7"/>
      <c r="L27" s="11">
        <v>946</v>
      </c>
      <c r="M27" s="11">
        <v>1320</v>
      </c>
      <c r="N27" s="11">
        <v>2266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697</v>
      </c>
      <c r="AB27" s="10">
        <v>617</v>
      </c>
      <c r="AC27" s="10">
        <v>1314</v>
      </c>
    </row>
    <row r="28" spans="1:29" ht="15" customHeight="1" x14ac:dyDescent="0.15">
      <c r="A28" s="7">
        <v>20</v>
      </c>
      <c r="B28" s="10">
        <v>101</v>
      </c>
      <c r="C28" s="10">
        <v>88</v>
      </c>
      <c r="D28" s="10">
        <v>189</v>
      </c>
      <c r="E28" s="3"/>
      <c r="F28" s="7">
        <v>50</v>
      </c>
      <c r="G28" s="10">
        <v>140</v>
      </c>
      <c r="H28" s="10">
        <v>150</v>
      </c>
      <c r="I28" s="10">
        <v>290</v>
      </c>
      <c r="J28" s="3"/>
      <c r="K28" s="7">
        <v>80</v>
      </c>
      <c r="L28" s="10">
        <v>198</v>
      </c>
      <c r="M28" s="10">
        <v>293</v>
      </c>
      <c r="N28" s="10">
        <v>491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35.145581035815511</v>
      </c>
      <c r="W28" s="19">
        <f t="shared" ref="W28:W39" si="5">W9/$W$8*100</f>
        <v>29.639599222371764</v>
      </c>
      <c r="X28" s="19">
        <f t="shared" ref="X28:X39" si="6">X9/$X$8*100</f>
        <v>32.202102570252229</v>
      </c>
      <c r="Z28" s="4" t="s">
        <v>31</v>
      </c>
      <c r="AA28" s="10">
        <v>144</v>
      </c>
      <c r="AB28" s="10">
        <v>192</v>
      </c>
      <c r="AC28" s="10">
        <v>336</v>
      </c>
    </row>
    <row r="29" spans="1:29" ht="15" customHeight="1" x14ac:dyDescent="0.15">
      <c r="A29" s="7">
        <v>21</v>
      </c>
      <c r="B29" s="10">
        <v>91</v>
      </c>
      <c r="C29" s="10">
        <v>68</v>
      </c>
      <c r="D29" s="10">
        <v>159</v>
      </c>
      <c r="E29" s="3"/>
      <c r="F29" s="7">
        <v>51</v>
      </c>
      <c r="G29" s="10">
        <v>148</v>
      </c>
      <c r="H29" s="10">
        <v>146</v>
      </c>
      <c r="I29" s="10">
        <v>294</v>
      </c>
      <c r="J29" s="3"/>
      <c r="K29" s="7">
        <v>81</v>
      </c>
      <c r="L29" s="10">
        <v>168</v>
      </c>
      <c r="M29" s="10">
        <v>232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68.27278192905608</v>
      </c>
      <c r="W29" s="19">
        <f t="shared" si="5"/>
        <v>74.285927919844468</v>
      </c>
      <c r="X29" s="19">
        <f t="shared" si="6"/>
        <v>71.487388575768477</v>
      </c>
      <c r="Z29" s="4" t="s">
        <v>7</v>
      </c>
      <c r="AA29" s="10">
        <v>258</v>
      </c>
      <c r="AB29" s="10">
        <v>431</v>
      </c>
      <c r="AC29" s="10">
        <v>689</v>
      </c>
    </row>
    <row r="30" spans="1:29" ht="15" customHeight="1" x14ac:dyDescent="0.15">
      <c r="A30" s="7">
        <v>22</v>
      </c>
      <c r="B30" s="10">
        <v>86</v>
      </c>
      <c r="C30" s="10">
        <v>95</v>
      </c>
      <c r="D30" s="10">
        <v>181</v>
      </c>
      <c r="E30" s="3"/>
      <c r="F30" s="7">
        <v>52</v>
      </c>
      <c r="G30" s="10">
        <v>179</v>
      </c>
      <c r="H30" s="10">
        <v>168</v>
      </c>
      <c r="I30" s="10">
        <v>347</v>
      </c>
      <c r="J30" s="3"/>
      <c r="K30" s="7">
        <v>82</v>
      </c>
      <c r="L30" s="10">
        <v>160</v>
      </c>
      <c r="M30" s="10">
        <v>241</v>
      </c>
      <c r="N30" s="10">
        <v>401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59.615219445160186</v>
      </c>
      <c r="W30" s="19">
        <f t="shared" si="5"/>
        <v>66.307761327949748</v>
      </c>
      <c r="X30" s="19">
        <f t="shared" si="6"/>
        <v>63.193028740456491</v>
      </c>
      <c r="Z30" s="9" t="s">
        <v>24</v>
      </c>
      <c r="AA30" s="11">
        <f t="shared" ref="AA30:AB30" si="7">SUM(AA26:AA29)</f>
        <v>1228</v>
      </c>
      <c r="AB30" s="11">
        <f t="shared" si="7"/>
        <v>1336</v>
      </c>
      <c r="AC30" s="11">
        <f>SUM(AC26:AC29)</f>
        <v>2564</v>
      </c>
    </row>
    <row r="31" spans="1:29" ht="15" customHeight="1" x14ac:dyDescent="0.15">
      <c r="A31" s="7">
        <v>23</v>
      </c>
      <c r="B31" s="10">
        <v>99</v>
      </c>
      <c r="C31" s="10">
        <v>103</v>
      </c>
      <c r="D31" s="10">
        <v>202</v>
      </c>
      <c r="E31" s="3"/>
      <c r="F31" s="7">
        <v>53</v>
      </c>
      <c r="G31" s="10">
        <v>156</v>
      </c>
      <c r="H31" s="10">
        <v>168</v>
      </c>
      <c r="I31" s="10">
        <v>324</v>
      </c>
      <c r="J31" s="3"/>
      <c r="K31" s="7">
        <v>83</v>
      </c>
      <c r="L31" s="10">
        <v>138</v>
      </c>
      <c r="M31" s="10">
        <v>209</v>
      </c>
      <c r="N31" s="10">
        <v>347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44.223997251567468</v>
      </c>
      <c r="W31" s="19">
        <f t="shared" si="5"/>
        <v>53.312397188574842</v>
      </c>
      <c r="X31" s="19">
        <f t="shared" si="6"/>
        <v>49.082623815805256</v>
      </c>
      <c r="Z31" s="6"/>
    </row>
    <row r="32" spans="1:29" ht="15" customHeight="1" x14ac:dyDescent="0.15">
      <c r="A32" s="7">
        <v>24</v>
      </c>
      <c r="B32" s="10">
        <v>78</v>
      </c>
      <c r="C32" s="10">
        <v>93</v>
      </c>
      <c r="D32" s="10">
        <v>171</v>
      </c>
      <c r="E32" s="3"/>
      <c r="F32" s="7">
        <v>54</v>
      </c>
      <c r="G32" s="10">
        <v>171</v>
      </c>
      <c r="H32" s="10">
        <v>162</v>
      </c>
      <c r="I32" s="10">
        <v>333</v>
      </c>
      <c r="J32" s="3"/>
      <c r="K32" s="7">
        <v>84</v>
      </c>
      <c r="L32" s="10">
        <v>129</v>
      </c>
      <c r="M32" s="10">
        <v>211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33.12720089324057</v>
      </c>
      <c r="W32" s="20">
        <f t="shared" si="5"/>
        <v>44.646328697472711</v>
      </c>
      <c r="X32" s="20">
        <f t="shared" si="6"/>
        <v>39.285286005516248</v>
      </c>
      <c r="Z32" s="6"/>
      <c r="AA32" s="28"/>
      <c r="AB32" s="27"/>
      <c r="AC32" s="27"/>
    </row>
    <row r="33" spans="1:29" ht="15" customHeight="1" x14ac:dyDescent="0.15">
      <c r="A33" s="7"/>
      <c r="B33" s="11">
        <v>455</v>
      </c>
      <c r="C33" s="11">
        <v>447</v>
      </c>
      <c r="D33" s="11">
        <v>902</v>
      </c>
      <c r="E33" s="3"/>
      <c r="F33" s="7"/>
      <c r="G33" s="11">
        <v>794</v>
      </c>
      <c r="H33" s="11">
        <v>794</v>
      </c>
      <c r="I33" s="11">
        <v>1588</v>
      </c>
      <c r="J33" s="3"/>
      <c r="K33" s="7"/>
      <c r="L33" s="11">
        <v>793</v>
      </c>
      <c r="M33" s="11">
        <v>1186</v>
      </c>
      <c r="N33" s="11">
        <v>1979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27.097827020527355</v>
      </c>
      <c r="W33" s="19">
        <f t="shared" si="5"/>
        <v>37.804695678181545</v>
      </c>
      <c r="X33" s="19">
        <f t="shared" si="6"/>
        <v>32.821681256745414</v>
      </c>
      <c r="Z33" s="6" t="s">
        <v>3</v>
      </c>
    </row>
    <row r="34" spans="1:29" ht="15" customHeight="1" x14ac:dyDescent="0.15">
      <c r="A34" s="7">
        <v>25</v>
      </c>
      <c r="B34" s="10">
        <v>91</v>
      </c>
      <c r="C34" s="10">
        <v>79</v>
      </c>
      <c r="D34" s="10">
        <v>170</v>
      </c>
      <c r="E34" s="3"/>
      <c r="F34" s="7">
        <v>55</v>
      </c>
      <c r="G34" s="10">
        <v>184</v>
      </c>
      <c r="H34" s="10">
        <v>199</v>
      </c>
      <c r="I34" s="10">
        <v>383</v>
      </c>
      <c r="J34" s="3"/>
      <c r="K34" s="7">
        <v>85</v>
      </c>
      <c r="L34" s="10">
        <v>114</v>
      </c>
      <c r="M34" s="10">
        <v>234</v>
      </c>
      <c r="N34" s="10">
        <v>348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19.797303100575451</v>
      </c>
      <c r="W34" s="19">
        <f t="shared" si="5"/>
        <v>29.325557050994465</v>
      </c>
      <c r="X34" s="19">
        <f t="shared" si="6"/>
        <v>24.891074069632648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113</v>
      </c>
      <c r="C35" s="10">
        <v>105</v>
      </c>
      <c r="D35" s="10">
        <v>218</v>
      </c>
      <c r="E35" s="3"/>
      <c r="F35" s="7">
        <v>56</v>
      </c>
      <c r="G35" s="10">
        <v>181</v>
      </c>
      <c r="H35" s="10">
        <v>180</v>
      </c>
      <c r="I35" s="10">
        <v>361</v>
      </c>
      <c r="J35" s="3"/>
      <c r="K35" s="7">
        <v>86</v>
      </c>
      <c r="L35" s="10">
        <v>98</v>
      </c>
      <c r="M35" s="10">
        <v>197</v>
      </c>
      <c r="N35" s="10">
        <v>295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11.672249420252513</v>
      </c>
      <c r="W35" s="19">
        <f t="shared" si="5"/>
        <v>19.45566023627935</v>
      </c>
      <c r="X35" s="19">
        <f t="shared" si="6"/>
        <v>15.833233401287124</v>
      </c>
      <c r="Z35" s="4" t="s">
        <v>25</v>
      </c>
      <c r="AA35" s="10">
        <f>SUM(AA5,AA12,AA19,AA26)</f>
        <v>1143</v>
      </c>
      <c r="AB35" s="10">
        <f t="shared" ref="AA35:AB38" si="8">SUM(AB5,AB12,AB19,AB26)</f>
        <v>1139</v>
      </c>
      <c r="AC35" s="10">
        <f>SUM(AA35:AB35)</f>
        <v>2282</v>
      </c>
    </row>
    <row r="36" spans="1:29" ht="15" customHeight="1" x14ac:dyDescent="0.15">
      <c r="A36" s="7">
        <v>27</v>
      </c>
      <c r="B36" s="10">
        <v>99</v>
      </c>
      <c r="C36" s="10">
        <v>92</v>
      </c>
      <c r="D36" s="10">
        <v>191</v>
      </c>
      <c r="E36" s="3"/>
      <c r="F36" s="7">
        <v>57</v>
      </c>
      <c r="G36" s="10">
        <v>221</v>
      </c>
      <c r="H36" s="10">
        <v>161</v>
      </c>
      <c r="I36" s="10">
        <v>382</v>
      </c>
      <c r="J36" s="3"/>
      <c r="K36" s="7">
        <v>87</v>
      </c>
      <c r="L36" s="10">
        <v>69</v>
      </c>
      <c r="M36" s="10">
        <v>159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4.8612900455209145</v>
      </c>
      <c r="W36" s="19">
        <f t="shared" si="5"/>
        <v>10.587707492148946</v>
      </c>
      <c r="X36" s="19">
        <f t="shared" si="6"/>
        <v>7.922612623416077</v>
      </c>
      <c r="Z36" s="26" t="s">
        <v>26</v>
      </c>
      <c r="AA36" s="10">
        <f t="shared" si="8"/>
        <v>6643</v>
      </c>
      <c r="AB36" s="10">
        <f t="shared" si="8"/>
        <v>6264</v>
      </c>
      <c r="AC36" s="13">
        <f>SUM(AA36:AB36)</f>
        <v>12907</v>
      </c>
    </row>
    <row r="37" spans="1:29" ht="15" customHeight="1" x14ac:dyDescent="0.15">
      <c r="A37" s="7">
        <v>28</v>
      </c>
      <c r="B37" s="10">
        <v>79</v>
      </c>
      <c r="C37" s="10">
        <v>84</v>
      </c>
      <c r="D37" s="10">
        <v>163</v>
      </c>
      <c r="E37" s="3"/>
      <c r="F37" s="7">
        <v>58</v>
      </c>
      <c r="G37" s="10">
        <v>204</v>
      </c>
      <c r="H37" s="10">
        <v>211</v>
      </c>
      <c r="I37" s="10">
        <v>415</v>
      </c>
      <c r="J37" s="3"/>
      <c r="K37" s="7">
        <v>88</v>
      </c>
      <c r="L37" s="10">
        <v>55</v>
      </c>
      <c r="M37" s="10">
        <v>150</v>
      </c>
      <c r="N37" s="10">
        <v>205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1.5030490423430387</v>
      </c>
      <c r="W37" s="19">
        <f t="shared" si="5"/>
        <v>4.0451622551218787</v>
      </c>
      <c r="X37" s="19">
        <f t="shared" si="6"/>
        <v>2.8620538034136787</v>
      </c>
      <c r="Z37" s="4" t="s">
        <v>31</v>
      </c>
      <c r="AA37" s="10">
        <f t="shared" si="8"/>
        <v>1552</v>
      </c>
      <c r="AB37" s="10">
        <f t="shared" si="8"/>
        <v>2049</v>
      </c>
      <c r="AC37" s="13">
        <f>SUM(AA37:AB37)</f>
        <v>3601</v>
      </c>
    </row>
    <row r="38" spans="1:29" ht="15" customHeight="1" x14ac:dyDescent="0.15">
      <c r="A38" s="7">
        <v>29</v>
      </c>
      <c r="B38" s="10">
        <v>96</v>
      </c>
      <c r="C38" s="10">
        <v>80</v>
      </c>
      <c r="D38" s="10">
        <v>176</v>
      </c>
      <c r="E38" s="3"/>
      <c r="F38" s="7">
        <v>59</v>
      </c>
      <c r="G38" s="10">
        <v>208</v>
      </c>
      <c r="H38" s="10">
        <v>193</v>
      </c>
      <c r="I38" s="10">
        <v>401</v>
      </c>
      <c r="J38" s="3"/>
      <c r="K38" s="7">
        <v>89</v>
      </c>
      <c r="L38" s="10">
        <v>55</v>
      </c>
      <c r="M38" s="10">
        <v>135</v>
      </c>
      <c r="N38" s="10">
        <v>190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0.30060980846860774</v>
      </c>
      <c r="W38" s="19">
        <f t="shared" si="5"/>
        <v>1.2860774637356065</v>
      </c>
      <c r="X38" s="19">
        <f t="shared" si="6"/>
        <v>0.82743734260702728</v>
      </c>
      <c r="Z38" s="4" t="s">
        <v>7</v>
      </c>
      <c r="AA38" s="10">
        <f t="shared" si="8"/>
        <v>2305</v>
      </c>
      <c r="AB38" s="10">
        <f t="shared" si="8"/>
        <v>3922</v>
      </c>
      <c r="AC38" s="13">
        <f>SUM(AA38:AB38)</f>
        <v>6227</v>
      </c>
    </row>
    <row r="39" spans="1:29" ht="15" customHeight="1" x14ac:dyDescent="0.15">
      <c r="A39" s="7"/>
      <c r="B39" s="11">
        <v>478</v>
      </c>
      <c r="C39" s="11">
        <v>440</v>
      </c>
      <c r="D39" s="11">
        <v>918</v>
      </c>
      <c r="E39" s="3"/>
      <c r="F39" s="7"/>
      <c r="G39" s="11">
        <v>998</v>
      </c>
      <c r="H39" s="11">
        <v>944</v>
      </c>
      <c r="I39" s="11">
        <v>1942</v>
      </c>
      <c r="J39" s="3"/>
      <c r="K39" s="7"/>
      <c r="L39" s="11">
        <v>391</v>
      </c>
      <c r="M39" s="11">
        <v>875</v>
      </c>
      <c r="N39" s="11">
        <v>1266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3.4355406682126603E-2</v>
      </c>
      <c r="W39" s="19">
        <f t="shared" si="5"/>
        <v>0.13458950201884254</v>
      </c>
      <c r="X39" s="19">
        <f t="shared" si="6"/>
        <v>8.7940200663548795E-2</v>
      </c>
      <c r="Z39" s="9" t="s">
        <v>24</v>
      </c>
      <c r="AA39" s="11">
        <f>SUM(AA35:AA38)</f>
        <v>11643</v>
      </c>
      <c r="AB39" s="11">
        <f>SUM(AB35:AB38)</f>
        <v>13374</v>
      </c>
      <c r="AC39" s="11">
        <f>SUM(AC35:AC38)</f>
        <v>25017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70</v>
      </c>
      <c r="D4" s="10">
        <v>136</v>
      </c>
      <c r="E4" s="3"/>
      <c r="F4" s="7">
        <v>30</v>
      </c>
      <c r="G4" s="10">
        <v>89</v>
      </c>
      <c r="H4" s="10">
        <v>80</v>
      </c>
      <c r="I4" s="10">
        <v>169</v>
      </c>
      <c r="J4" s="3"/>
      <c r="K4" s="7">
        <v>60</v>
      </c>
      <c r="L4" s="10">
        <v>260</v>
      </c>
      <c r="M4" s="10">
        <v>207</v>
      </c>
      <c r="N4" s="10">
        <v>467</v>
      </c>
      <c r="O4" s="3"/>
      <c r="P4" s="7">
        <v>90</v>
      </c>
      <c r="Q4" s="10">
        <v>51</v>
      </c>
      <c r="R4" s="10">
        <v>102</v>
      </c>
      <c r="S4" s="10">
        <v>153</v>
      </c>
      <c r="U4" s="4" t="s">
        <v>4</v>
      </c>
      <c r="V4" s="15">
        <f>SUM(B9,B15,B21)</f>
        <v>1145</v>
      </c>
      <c r="W4" s="15">
        <f>SUM(C9,C15,C21)</f>
        <v>1143</v>
      </c>
      <c r="X4" s="15">
        <f>SUM(V4:W4)</f>
        <v>2288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61</v>
      </c>
      <c r="D5" s="10">
        <v>130</v>
      </c>
      <c r="E5" s="3"/>
      <c r="F5" s="7">
        <v>31</v>
      </c>
      <c r="G5" s="10">
        <v>98</v>
      </c>
      <c r="H5" s="10">
        <v>99</v>
      </c>
      <c r="I5" s="10">
        <v>197</v>
      </c>
      <c r="J5" s="3"/>
      <c r="K5" s="7">
        <v>61</v>
      </c>
      <c r="L5" s="10">
        <v>262</v>
      </c>
      <c r="M5" s="10">
        <v>248</v>
      </c>
      <c r="N5" s="10">
        <v>510</v>
      </c>
      <c r="O5" s="3"/>
      <c r="P5" s="7">
        <v>91</v>
      </c>
      <c r="Q5" s="10">
        <v>35</v>
      </c>
      <c r="R5" s="10">
        <v>82</v>
      </c>
      <c r="S5" s="10">
        <v>117</v>
      </c>
      <c r="U5" s="4" t="s">
        <v>5</v>
      </c>
      <c r="V5" s="15">
        <f>SUM(B27,B33,B39,G9,G15,G21,G27,G33,G39,L9)</f>
        <v>6625</v>
      </c>
      <c r="W5" s="15">
        <f>SUM(C27,C33,C39,H9,H15,H21,H27,H33,H39,M9)</f>
        <v>6270</v>
      </c>
      <c r="X5" s="15">
        <f>SUM(V5:W5)</f>
        <v>12895</v>
      </c>
      <c r="Y5" s="2"/>
      <c r="Z5" s="4" t="s">
        <v>25</v>
      </c>
      <c r="AA5" s="10">
        <v>671</v>
      </c>
      <c r="AB5" s="10">
        <v>657</v>
      </c>
      <c r="AC5" s="10">
        <v>1328</v>
      </c>
    </row>
    <row r="6" spans="1:29" ht="15" customHeight="1" x14ac:dyDescent="0.15">
      <c r="A6" s="7">
        <v>2</v>
      </c>
      <c r="B6" s="10">
        <v>69</v>
      </c>
      <c r="C6" s="10">
        <v>75</v>
      </c>
      <c r="D6" s="10">
        <v>144</v>
      </c>
      <c r="E6" s="3"/>
      <c r="F6" s="7">
        <v>32</v>
      </c>
      <c r="G6" s="10">
        <v>106</v>
      </c>
      <c r="H6" s="10">
        <v>95</v>
      </c>
      <c r="I6" s="10">
        <v>201</v>
      </c>
      <c r="J6" s="3"/>
      <c r="K6" s="7">
        <v>62</v>
      </c>
      <c r="L6" s="10">
        <v>281</v>
      </c>
      <c r="M6" s="10">
        <v>264</v>
      </c>
      <c r="N6" s="10">
        <v>545</v>
      </c>
      <c r="O6" s="3"/>
      <c r="P6" s="7">
        <v>92</v>
      </c>
      <c r="Q6" s="10">
        <v>26</v>
      </c>
      <c r="R6" s="10">
        <v>72</v>
      </c>
      <c r="S6" s="10">
        <v>98</v>
      </c>
      <c r="U6" s="8" t="s">
        <v>6</v>
      </c>
      <c r="V6" s="15">
        <f>SUM(L15,L21)</f>
        <v>1555</v>
      </c>
      <c r="W6" s="15">
        <f>SUM(M15,M21)</f>
        <v>2042</v>
      </c>
      <c r="X6" s="15">
        <f>SUM(V6:W6)</f>
        <v>3597</v>
      </c>
      <c r="Z6" s="26" t="s">
        <v>26</v>
      </c>
      <c r="AA6" s="10">
        <v>3806</v>
      </c>
      <c r="AB6" s="10">
        <v>3690</v>
      </c>
      <c r="AC6" s="10">
        <v>7496</v>
      </c>
    </row>
    <row r="7" spans="1:29" ht="15" customHeight="1" x14ac:dyDescent="0.15">
      <c r="A7" s="7">
        <v>3</v>
      </c>
      <c r="B7" s="10">
        <v>69</v>
      </c>
      <c r="C7" s="10">
        <v>83</v>
      </c>
      <c r="D7" s="10">
        <v>152</v>
      </c>
      <c r="E7" s="3"/>
      <c r="F7" s="7">
        <v>33</v>
      </c>
      <c r="G7" s="10">
        <v>110</v>
      </c>
      <c r="H7" s="10">
        <v>111</v>
      </c>
      <c r="I7" s="10">
        <v>221</v>
      </c>
      <c r="J7" s="3"/>
      <c r="K7" s="7">
        <v>63</v>
      </c>
      <c r="L7" s="10">
        <v>266</v>
      </c>
      <c r="M7" s="10">
        <v>245</v>
      </c>
      <c r="N7" s="10">
        <v>511</v>
      </c>
      <c r="O7" s="3"/>
      <c r="P7" s="7">
        <v>93</v>
      </c>
      <c r="Q7" s="10">
        <v>18</v>
      </c>
      <c r="R7" s="10">
        <v>59</v>
      </c>
      <c r="S7" s="10">
        <v>77</v>
      </c>
      <c r="U7" s="4" t="s">
        <v>7</v>
      </c>
      <c r="V7" s="15">
        <f>SUM(L27,L33,L39,Q9,Q15,Q21,Q27,Q33,Q39)</f>
        <v>2295</v>
      </c>
      <c r="W7" s="15">
        <f>SUM(M27,M33,M39,R9,R15,R21,R27,R33,R39)</f>
        <v>3914</v>
      </c>
      <c r="X7" s="15">
        <f>SUM(V7:W7)</f>
        <v>6209</v>
      </c>
      <c r="Z7" s="4" t="s">
        <v>31</v>
      </c>
      <c r="AA7" s="10">
        <v>987</v>
      </c>
      <c r="AB7" s="10">
        <v>1303</v>
      </c>
      <c r="AC7" s="10">
        <v>2290</v>
      </c>
    </row>
    <row r="8" spans="1:29" ht="15" customHeight="1" x14ac:dyDescent="0.15">
      <c r="A8" s="7">
        <v>4</v>
      </c>
      <c r="B8" s="10">
        <v>81</v>
      </c>
      <c r="C8" s="10">
        <v>71</v>
      </c>
      <c r="D8" s="10">
        <v>152</v>
      </c>
      <c r="E8" s="3"/>
      <c r="F8" s="7">
        <v>34</v>
      </c>
      <c r="G8" s="10">
        <v>113</v>
      </c>
      <c r="H8" s="10">
        <v>89</v>
      </c>
      <c r="I8" s="10">
        <v>202</v>
      </c>
      <c r="J8" s="3"/>
      <c r="K8" s="7">
        <v>64</v>
      </c>
      <c r="L8" s="10">
        <v>224</v>
      </c>
      <c r="M8" s="10">
        <v>206</v>
      </c>
      <c r="N8" s="10">
        <v>430</v>
      </c>
      <c r="O8" s="3"/>
      <c r="P8" s="7">
        <v>94</v>
      </c>
      <c r="Q8" s="10">
        <v>12</v>
      </c>
      <c r="R8" s="10">
        <v>50</v>
      </c>
      <c r="S8" s="10">
        <v>62</v>
      </c>
      <c r="U8" s="17" t="s">
        <v>3</v>
      </c>
      <c r="V8" s="12">
        <f>SUM(V4:V7)</f>
        <v>11620</v>
      </c>
      <c r="W8" s="12">
        <f>SUM(W4:W7)</f>
        <v>13369</v>
      </c>
      <c r="X8" s="12">
        <f>SUM(X4:X7)</f>
        <v>24989</v>
      </c>
      <c r="Z8" s="4" t="s">
        <v>7</v>
      </c>
      <c r="AA8" s="10">
        <v>1377</v>
      </c>
      <c r="AB8" s="10">
        <v>2371</v>
      </c>
      <c r="AC8" s="10">
        <v>3748</v>
      </c>
    </row>
    <row r="9" spans="1:29" ht="15" customHeight="1" x14ac:dyDescent="0.15">
      <c r="A9" s="7"/>
      <c r="B9" s="11">
        <v>354</v>
      </c>
      <c r="C9" s="11">
        <v>360</v>
      </c>
      <c r="D9" s="11">
        <v>714</v>
      </c>
      <c r="E9" s="3"/>
      <c r="F9" s="7"/>
      <c r="G9" s="11">
        <v>516</v>
      </c>
      <c r="H9" s="11">
        <v>474</v>
      </c>
      <c r="I9" s="11">
        <v>990</v>
      </c>
      <c r="J9" s="3"/>
      <c r="K9" s="7"/>
      <c r="L9" s="12">
        <v>1293</v>
      </c>
      <c r="M9" s="12">
        <v>1170</v>
      </c>
      <c r="N9" s="12">
        <v>2463</v>
      </c>
      <c r="O9" s="3"/>
      <c r="P9" s="7"/>
      <c r="Q9" s="11">
        <v>142</v>
      </c>
      <c r="R9" s="11">
        <v>365</v>
      </c>
      <c r="S9" s="11">
        <v>507</v>
      </c>
      <c r="U9" s="4" t="s">
        <v>8</v>
      </c>
      <c r="V9" s="15">
        <f>SUM(G21,G27,G33,G39,L9)</f>
        <v>4083</v>
      </c>
      <c r="W9" s="15">
        <f>SUM(H21,H27,H33,H39,M9)</f>
        <v>3963</v>
      </c>
      <c r="X9" s="18">
        <f t="shared" ref="X9:X20" si="0">SUM(V9:W9)</f>
        <v>8046</v>
      </c>
      <c r="Z9" s="9" t="s">
        <v>24</v>
      </c>
      <c r="AA9" s="11">
        <f t="shared" ref="AA9:AB9" si="1">SUM(AA5:AA8)</f>
        <v>6841</v>
      </c>
      <c r="AB9" s="11">
        <f t="shared" si="1"/>
        <v>8021</v>
      </c>
      <c r="AC9" s="11">
        <f>SUM(AC5:AC8)</f>
        <v>14862</v>
      </c>
    </row>
    <row r="10" spans="1:29" ht="15" customHeight="1" x14ac:dyDescent="0.15">
      <c r="A10" s="7">
        <v>5</v>
      </c>
      <c r="B10" s="10">
        <v>77</v>
      </c>
      <c r="C10" s="10">
        <v>84</v>
      </c>
      <c r="D10" s="10">
        <v>161</v>
      </c>
      <c r="E10" s="3"/>
      <c r="F10" s="7">
        <v>35</v>
      </c>
      <c r="G10" s="10">
        <v>118</v>
      </c>
      <c r="H10" s="10">
        <v>92</v>
      </c>
      <c r="I10" s="10">
        <v>210</v>
      </c>
      <c r="J10" s="3"/>
      <c r="K10" s="7">
        <v>65</v>
      </c>
      <c r="L10" s="10">
        <v>96</v>
      </c>
      <c r="M10" s="10">
        <v>99</v>
      </c>
      <c r="N10" s="10">
        <v>195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7933</v>
      </c>
      <c r="W10" s="15">
        <f>SUM(H21,H27,H33,H39,M9,M15,M21,M27,M33,M39,R9,R15,R21,R27,R33,R39)</f>
        <v>9919</v>
      </c>
      <c r="X10" s="18">
        <f t="shared" si="0"/>
        <v>17852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57</v>
      </c>
      <c r="D11" s="10">
        <v>135</v>
      </c>
      <c r="E11" s="3"/>
      <c r="F11" s="7">
        <v>36</v>
      </c>
      <c r="G11" s="10">
        <v>107</v>
      </c>
      <c r="H11" s="10">
        <v>89</v>
      </c>
      <c r="I11" s="10">
        <v>196</v>
      </c>
      <c r="J11" s="3"/>
      <c r="K11" s="7">
        <v>66</v>
      </c>
      <c r="L11" s="10">
        <v>129</v>
      </c>
      <c r="M11" s="10">
        <v>169</v>
      </c>
      <c r="N11" s="10">
        <v>298</v>
      </c>
      <c r="O11" s="3"/>
      <c r="P11" s="7">
        <v>96</v>
      </c>
      <c r="Q11" s="10">
        <v>4</v>
      </c>
      <c r="R11" s="10">
        <v>43</v>
      </c>
      <c r="S11" s="10">
        <v>47</v>
      </c>
      <c r="U11" s="4" t="s">
        <v>10</v>
      </c>
      <c r="V11" s="15">
        <f>SUM(,G33,G39,L9,L15,L21,L27,L33,L39,Q9,Q15,Q21,Q27,Q33,Q39)</f>
        <v>6933</v>
      </c>
      <c r="W11" s="15">
        <f>SUM(,H33,H39,M9,M15,M21,M27,M33,M39,R9,R15,R21,R27,R33,R39)</f>
        <v>8864</v>
      </c>
      <c r="X11" s="18">
        <f t="shared" si="0"/>
        <v>15797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63</v>
      </c>
      <c r="D12" s="10">
        <v>140</v>
      </c>
      <c r="E12" s="3"/>
      <c r="F12" s="7">
        <v>37</v>
      </c>
      <c r="G12" s="10">
        <v>110</v>
      </c>
      <c r="H12" s="10">
        <v>116</v>
      </c>
      <c r="I12" s="10">
        <v>226</v>
      </c>
      <c r="J12" s="3"/>
      <c r="K12" s="7">
        <v>67</v>
      </c>
      <c r="L12" s="10">
        <v>150</v>
      </c>
      <c r="M12" s="10">
        <v>216</v>
      </c>
      <c r="N12" s="10">
        <v>366</v>
      </c>
      <c r="O12" s="3"/>
      <c r="P12" s="7">
        <v>97</v>
      </c>
      <c r="Q12" s="10">
        <v>9</v>
      </c>
      <c r="R12" s="10">
        <v>26</v>
      </c>
      <c r="S12" s="10">
        <v>35</v>
      </c>
      <c r="U12" s="4" t="s">
        <v>11</v>
      </c>
      <c r="V12" s="15">
        <f>SUM(L9,L15,L21,L27,L33,L39,Q9,Q15,Q21,Q27,Q33,Q39)</f>
        <v>5143</v>
      </c>
      <c r="W12" s="15">
        <f>SUM(M9,M15,M21,M27,M33,M39,R9,R15,R21,R27,R33,R39)</f>
        <v>7126</v>
      </c>
      <c r="X12" s="18">
        <f t="shared" si="0"/>
        <v>12269</v>
      </c>
      <c r="Z12" s="4" t="s">
        <v>25</v>
      </c>
      <c r="AA12" s="10">
        <v>138</v>
      </c>
      <c r="AB12" s="10">
        <v>167</v>
      </c>
      <c r="AC12" s="10">
        <v>305</v>
      </c>
    </row>
    <row r="13" spans="1:29" ht="15" customHeight="1" x14ac:dyDescent="0.15">
      <c r="A13" s="7">
        <v>8</v>
      </c>
      <c r="B13" s="10">
        <v>71</v>
      </c>
      <c r="C13" s="10">
        <v>77</v>
      </c>
      <c r="D13" s="10">
        <v>148</v>
      </c>
      <c r="E13" s="3"/>
      <c r="F13" s="7">
        <v>38</v>
      </c>
      <c r="G13" s="10">
        <v>93</v>
      </c>
      <c r="H13" s="10">
        <v>81</v>
      </c>
      <c r="I13" s="10">
        <v>174</v>
      </c>
      <c r="J13" s="3"/>
      <c r="K13" s="7">
        <v>68</v>
      </c>
      <c r="L13" s="10">
        <v>164</v>
      </c>
      <c r="M13" s="10">
        <v>185</v>
      </c>
      <c r="N13" s="10">
        <v>349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3850</v>
      </c>
      <c r="W13" s="12">
        <f>SUM(M15,M21,M27,M33,M39,R9,R15,R21,R27,R33,R39)</f>
        <v>5956</v>
      </c>
      <c r="X13" s="12">
        <f t="shared" si="0"/>
        <v>9806</v>
      </c>
      <c r="Z13" s="26" t="s">
        <v>26</v>
      </c>
      <c r="AA13" s="10">
        <v>862</v>
      </c>
      <c r="AB13" s="10">
        <v>837</v>
      </c>
      <c r="AC13" s="10">
        <v>1699</v>
      </c>
    </row>
    <row r="14" spans="1:29" ht="15" customHeight="1" x14ac:dyDescent="0.15">
      <c r="A14" s="7">
        <v>9</v>
      </c>
      <c r="B14" s="10">
        <v>63</v>
      </c>
      <c r="C14" s="10">
        <v>80</v>
      </c>
      <c r="D14" s="10">
        <v>143</v>
      </c>
      <c r="E14" s="3"/>
      <c r="F14" s="7">
        <v>39</v>
      </c>
      <c r="G14" s="10">
        <v>110</v>
      </c>
      <c r="H14" s="10">
        <v>105</v>
      </c>
      <c r="I14" s="10">
        <v>215</v>
      </c>
      <c r="J14" s="3"/>
      <c r="K14" s="7">
        <v>69</v>
      </c>
      <c r="L14" s="10">
        <v>167</v>
      </c>
      <c r="M14" s="10">
        <v>232</v>
      </c>
      <c r="N14" s="10">
        <v>399</v>
      </c>
      <c r="O14" s="3"/>
      <c r="P14" s="7">
        <v>99</v>
      </c>
      <c r="Q14" s="10">
        <v>0</v>
      </c>
      <c r="R14" s="10">
        <v>16</v>
      </c>
      <c r="S14" s="10">
        <v>16</v>
      </c>
      <c r="U14" s="4" t="s">
        <v>13</v>
      </c>
      <c r="V14" s="15">
        <f>SUM(L21,L27,L33,L39,Q9,Q15,Q21,Q27,Q33,Q39)</f>
        <v>3144</v>
      </c>
      <c r="W14" s="15">
        <f>SUM(M21,M27,M33,M39,R9,R15,R21,R27,R33,R39)</f>
        <v>5055</v>
      </c>
      <c r="X14" s="18">
        <f t="shared" si="0"/>
        <v>8199</v>
      </c>
      <c r="Z14" s="4" t="s">
        <v>31</v>
      </c>
      <c r="AA14" s="10">
        <v>191</v>
      </c>
      <c r="AB14" s="10">
        <v>251</v>
      </c>
      <c r="AC14" s="10">
        <v>442</v>
      </c>
    </row>
    <row r="15" spans="1:29" ht="15" customHeight="1" x14ac:dyDescent="0.15">
      <c r="A15" s="7"/>
      <c r="B15" s="11">
        <v>366</v>
      </c>
      <c r="C15" s="11">
        <v>361</v>
      </c>
      <c r="D15" s="11">
        <v>727</v>
      </c>
      <c r="E15" s="3"/>
      <c r="F15" s="7"/>
      <c r="G15" s="11">
        <v>538</v>
      </c>
      <c r="H15" s="11">
        <v>483</v>
      </c>
      <c r="I15" s="11">
        <v>1021</v>
      </c>
      <c r="J15" s="3"/>
      <c r="K15" s="7"/>
      <c r="L15" s="11">
        <v>706</v>
      </c>
      <c r="M15" s="11">
        <v>901</v>
      </c>
      <c r="N15" s="11">
        <v>1607</v>
      </c>
      <c r="O15" s="3"/>
      <c r="P15" s="7"/>
      <c r="Q15" s="11">
        <v>31</v>
      </c>
      <c r="R15" s="11">
        <v>152</v>
      </c>
      <c r="S15" s="11">
        <v>183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3914</v>
      </c>
      <c r="X15" s="18">
        <f t="shared" si="0"/>
        <v>6209</v>
      </c>
      <c r="Z15" s="4" t="s">
        <v>7</v>
      </c>
      <c r="AA15" s="10">
        <v>278</v>
      </c>
      <c r="AB15" s="10">
        <v>442</v>
      </c>
      <c r="AC15" s="10">
        <v>720</v>
      </c>
    </row>
    <row r="16" spans="1:29" ht="15" customHeight="1" x14ac:dyDescent="0.15">
      <c r="A16" s="7">
        <v>10</v>
      </c>
      <c r="B16" s="10">
        <v>83</v>
      </c>
      <c r="C16" s="10">
        <v>88</v>
      </c>
      <c r="D16" s="10">
        <v>171</v>
      </c>
      <c r="E16" s="3"/>
      <c r="F16" s="7">
        <v>40</v>
      </c>
      <c r="G16" s="10">
        <v>100</v>
      </c>
      <c r="H16" s="10">
        <v>95</v>
      </c>
      <c r="I16" s="10">
        <v>195</v>
      </c>
      <c r="J16" s="3"/>
      <c r="K16" s="7">
        <v>70</v>
      </c>
      <c r="L16" s="10">
        <v>166</v>
      </c>
      <c r="M16" s="10">
        <v>224</v>
      </c>
      <c r="N16" s="10">
        <v>390</v>
      </c>
      <c r="O16" s="3"/>
      <c r="P16" s="7">
        <v>100</v>
      </c>
      <c r="Q16" s="10">
        <v>3</v>
      </c>
      <c r="R16" s="10">
        <v>6</v>
      </c>
      <c r="S16" s="10">
        <v>9</v>
      </c>
      <c r="U16" s="4" t="s">
        <v>15</v>
      </c>
      <c r="V16" s="15">
        <f>SUM(L33,L39,Q9,Q15,Q21,Q27,Q33,Q39)</f>
        <v>1353</v>
      </c>
      <c r="W16" s="15">
        <f>SUM(M33,M39,R9,R15,R21,R27,R33,R39)</f>
        <v>2597</v>
      </c>
      <c r="X16" s="18">
        <f t="shared" si="0"/>
        <v>3950</v>
      </c>
      <c r="Z16" s="9" t="s">
        <v>24</v>
      </c>
      <c r="AA16" s="11">
        <f t="shared" ref="AA16:AB16" si="2">SUM(AA12:AA15)</f>
        <v>1469</v>
      </c>
      <c r="AB16" s="11">
        <f t="shared" si="2"/>
        <v>1697</v>
      </c>
      <c r="AC16" s="11">
        <f>SUM(AC12:AC15)</f>
        <v>3166</v>
      </c>
    </row>
    <row r="17" spans="1:29" ht="15" customHeight="1" x14ac:dyDescent="0.15">
      <c r="A17" s="7">
        <v>11</v>
      </c>
      <c r="B17" s="10">
        <v>93</v>
      </c>
      <c r="C17" s="10">
        <v>87</v>
      </c>
      <c r="D17" s="10">
        <v>180</v>
      </c>
      <c r="E17" s="3"/>
      <c r="F17" s="7">
        <v>41</v>
      </c>
      <c r="G17" s="10">
        <v>95</v>
      </c>
      <c r="H17" s="10">
        <v>80</v>
      </c>
      <c r="I17" s="10">
        <v>175</v>
      </c>
      <c r="J17" s="3"/>
      <c r="K17" s="7">
        <v>71</v>
      </c>
      <c r="L17" s="10">
        <v>156</v>
      </c>
      <c r="M17" s="10">
        <v>215</v>
      </c>
      <c r="N17" s="10">
        <v>371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569</v>
      </c>
      <c r="W17" s="15">
        <f>SUM(M39,R9,R15,R21,R27,R33,R39)</f>
        <v>1416</v>
      </c>
      <c r="X17" s="18">
        <f t="shared" si="0"/>
        <v>1985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71</v>
      </c>
      <c r="D18" s="10">
        <v>145</v>
      </c>
      <c r="E18" s="3"/>
      <c r="F18" s="7">
        <v>42</v>
      </c>
      <c r="G18" s="10">
        <v>93</v>
      </c>
      <c r="H18" s="10">
        <v>106</v>
      </c>
      <c r="I18" s="10">
        <v>199</v>
      </c>
      <c r="J18" s="3"/>
      <c r="K18" s="7">
        <v>72</v>
      </c>
      <c r="L18" s="10">
        <v>141</v>
      </c>
      <c r="M18" s="10">
        <v>206</v>
      </c>
      <c r="N18" s="13">
        <v>347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177</v>
      </c>
      <c r="W18" s="15">
        <f>SUM(R9,R15,R21,R27,R33,R39)</f>
        <v>536</v>
      </c>
      <c r="X18" s="18">
        <f t="shared" si="0"/>
        <v>713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87</v>
      </c>
      <c r="C19" s="10">
        <v>90</v>
      </c>
      <c r="D19" s="10">
        <v>177</v>
      </c>
      <c r="E19" s="3"/>
      <c r="F19" s="7">
        <v>43</v>
      </c>
      <c r="G19" s="10">
        <v>87</v>
      </c>
      <c r="H19" s="10">
        <v>116</v>
      </c>
      <c r="I19" s="10">
        <v>203</v>
      </c>
      <c r="J19" s="3"/>
      <c r="K19" s="7">
        <v>73</v>
      </c>
      <c r="L19" s="10">
        <v>201</v>
      </c>
      <c r="M19" s="10">
        <v>229</v>
      </c>
      <c r="N19" s="10">
        <v>430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171</v>
      </c>
      <c r="X19" s="18">
        <f t="shared" si="0"/>
        <v>206</v>
      </c>
      <c r="Z19" s="4" t="s">
        <v>25</v>
      </c>
      <c r="AA19" s="10">
        <v>209</v>
      </c>
      <c r="AB19" s="10">
        <v>221</v>
      </c>
      <c r="AC19" s="10">
        <v>430</v>
      </c>
    </row>
    <row r="20" spans="1:29" ht="15" customHeight="1" x14ac:dyDescent="0.15">
      <c r="A20" s="7">
        <v>14</v>
      </c>
      <c r="B20" s="10">
        <v>88</v>
      </c>
      <c r="C20" s="10">
        <v>86</v>
      </c>
      <c r="D20" s="10">
        <v>174</v>
      </c>
      <c r="E20" s="3"/>
      <c r="F20" s="7">
        <v>44</v>
      </c>
      <c r="G20" s="10">
        <v>86</v>
      </c>
      <c r="H20" s="10">
        <v>111</v>
      </c>
      <c r="I20" s="10">
        <v>197</v>
      </c>
      <c r="J20" s="3"/>
      <c r="K20" s="7">
        <v>74</v>
      </c>
      <c r="L20" s="10">
        <v>185</v>
      </c>
      <c r="M20" s="10">
        <v>267</v>
      </c>
      <c r="N20" s="10">
        <v>452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19</v>
      </c>
      <c r="X20" s="18">
        <f t="shared" si="0"/>
        <v>23</v>
      </c>
      <c r="Z20" s="26" t="s">
        <v>26</v>
      </c>
      <c r="AA20" s="10">
        <v>1261</v>
      </c>
      <c r="AB20" s="10">
        <v>1121</v>
      </c>
      <c r="AC20" s="10">
        <v>2382</v>
      </c>
    </row>
    <row r="21" spans="1:29" ht="15" customHeight="1" x14ac:dyDescent="0.15">
      <c r="A21" s="7"/>
      <c r="B21" s="11">
        <v>425</v>
      </c>
      <c r="C21" s="11">
        <v>422</v>
      </c>
      <c r="D21" s="11">
        <v>847</v>
      </c>
      <c r="E21" s="3"/>
      <c r="F21" s="7"/>
      <c r="G21" s="11">
        <v>461</v>
      </c>
      <c r="H21" s="11">
        <v>508</v>
      </c>
      <c r="I21" s="11">
        <v>969</v>
      </c>
      <c r="J21" s="3"/>
      <c r="K21" s="7"/>
      <c r="L21" s="12">
        <v>849</v>
      </c>
      <c r="M21" s="12">
        <v>1141</v>
      </c>
      <c r="N21" s="12">
        <v>1990</v>
      </c>
      <c r="O21" s="24"/>
      <c r="P21" s="7"/>
      <c r="Q21" s="11">
        <v>4</v>
      </c>
      <c r="R21" s="11">
        <v>18</v>
      </c>
      <c r="S21" s="11">
        <v>22</v>
      </c>
      <c r="Z21" s="4" t="s">
        <v>31</v>
      </c>
      <c r="AA21" s="10">
        <v>231</v>
      </c>
      <c r="AB21" s="10">
        <v>297</v>
      </c>
      <c r="AC21" s="10">
        <v>528</v>
      </c>
    </row>
    <row r="22" spans="1:29" ht="15" customHeight="1" x14ac:dyDescent="0.15">
      <c r="A22" s="7">
        <v>15</v>
      </c>
      <c r="B22" s="10">
        <v>107</v>
      </c>
      <c r="C22" s="10">
        <v>86</v>
      </c>
      <c r="D22" s="10">
        <v>193</v>
      </c>
      <c r="E22" s="3"/>
      <c r="F22" s="7">
        <v>45</v>
      </c>
      <c r="G22" s="10">
        <v>92</v>
      </c>
      <c r="H22" s="10">
        <v>68</v>
      </c>
      <c r="I22" s="10">
        <v>160</v>
      </c>
      <c r="J22" s="3"/>
      <c r="K22" s="7">
        <v>75</v>
      </c>
      <c r="L22" s="10">
        <v>184</v>
      </c>
      <c r="M22" s="10">
        <v>251</v>
      </c>
      <c r="N22" s="10">
        <v>435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671</v>
      </c>
      <c r="AC22" s="10">
        <v>1055</v>
      </c>
    </row>
    <row r="23" spans="1:29" ht="15" customHeight="1" x14ac:dyDescent="0.15">
      <c r="A23" s="7">
        <v>16</v>
      </c>
      <c r="B23" s="10">
        <v>119</v>
      </c>
      <c r="C23" s="10">
        <v>102</v>
      </c>
      <c r="D23" s="10">
        <v>221</v>
      </c>
      <c r="E23" s="3"/>
      <c r="F23" s="7">
        <v>46</v>
      </c>
      <c r="G23" s="10">
        <v>98</v>
      </c>
      <c r="H23" s="10">
        <v>117</v>
      </c>
      <c r="I23" s="10">
        <v>215</v>
      </c>
      <c r="J23" s="3"/>
      <c r="K23" s="7">
        <v>76</v>
      </c>
      <c r="L23" s="10">
        <v>176</v>
      </c>
      <c r="M23" s="10">
        <v>257</v>
      </c>
      <c r="N23" s="10">
        <v>433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9.8537005163511182</v>
      </c>
      <c r="W23" s="19">
        <f>W4/$W$8*100</f>
        <v>8.5496297404443116</v>
      </c>
      <c r="X23" s="19">
        <f>X4/$X$8*100</f>
        <v>9.1560286526071462</v>
      </c>
      <c r="Z23" s="9" t="s">
        <v>24</v>
      </c>
      <c r="AA23" s="11">
        <f t="shared" ref="AA23:AB23" si="3">SUM(AA19:AA22)</f>
        <v>2085</v>
      </c>
      <c r="AB23" s="11">
        <f t="shared" si="3"/>
        <v>2310</v>
      </c>
      <c r="AC23" s="11">
        <f>SUM(AC19:AC22)</f>
        <v>4395</v>
      </c>
    </row>
    <row r="24" spans="1:29" ht="15" customHeight="1" x14ac:dyDescent="0.15">
      <c r="A24" s="7">
        <v>17</v>
      </c>
      <c r="B24" s="10">
        <v>150</v>
      </c>
      <c r="C24" s="10">
        <v>92</v>
      </c>
      <c r="D24" s="10">
        <v>242</v>
      </c>
      <c r="E24" s="3"/>
      <c r="F24" s="7">
        <v>47</v>
      </c>
      <c r="G24" s="10">
        <v>111</v>
      </c>
      <c r="H24" s="10">
        <v>121</v>
      </c>
      <c r="I24" s="10">
        <v>232</v>
      </c>
      <c r="J24" s="3"/>
      <c r="K24" s="7">
        <v>77</v>
      </c>
      <c r="L24" s="10">
        <v>186</v>
      </c>
      <c r="M24" s="10">
        <v>286</v>
      </c>
      <c r="N24" s="10">
        <v>472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57.013769363166958</v>
      </c>
      <c r="W24" s="19">
        <f>W5/$W$8*100</f>
        <v>46.899543720547534</v>
      </c>
      <c r="X24" s="19">
        <f>X5/$X$8*100</f>
        <v>51.602705190283729</v>
      </c>
      <c r="Z24" s="6" t="s">
        <v>30</v>
      </c>
    </row>
    <row r="25" spans="1:29" ht="15" customHeight="1" x14ac:dyDescent="0.15">
      <c r="A25" s="7">
        <v>18</v>
      </c>
      <c r="B25" s="10">
        <v>82</v>
      </c>
      <c r="C25" s="10">
        <v>90</v>
      </c>
      <c r="D25" s="10">
        <v>172</v>
      </c>
      <c r="E25" s="3"/>
      <c r="F25" s="7">
        <v>48</v>
      </c>
      <c r="G25" s="10">
        <v>115</v>
      </c>
      <c r="H25" s="10">
        <v>116</v>
      </c>
      <c r="I25" s="10">
        <v>231</v>
      </c>
      <c r="J25" s="3"/>
      <c r="K25" s="7">
        <v>78</v>
      </c>
      <c r="L25" s="10">
        <v>205</v>
      </c>
      <c r="M25" s="10">
        <v>247</v>
      </c>
      <c r="N25" s="10">
        <v>452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13.382099827882959</v>
      </c>
      <c r="W25" s="19">
        <f>W6/$W$8*100</f>
        <v>15.274141671029994</v>
      </c>
      <c r="X25" s="19">
        <f>X6/$X$8*100</f>
        <v>14.394333506742967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104</v>
      </c>
      <c r="C26" s="10">
        <v>87</v>
      </c>
      <c r="D26" s="10">
        <v>191</v>
      </c>
      <c r="E26" s="3"/>
      <c r="F26" s="7">
        <v>49</v>
      </c>
      <c r="G26" s="10">
        <v>123</v>
      </c>
      <c r="H26" s="10">
        <v>125</v>
      </c>
      <c r="I26" s="10">
        <v>248</v>
      </c>
      <c r="J26" s="3"/>
      <c r="K26" s="7">
        <v>79</v>
      </c>
      <c r="L26" s="10">
        <v>191</v>
      </c>
      <c r="M26" s="10">
        <v>276</v>
      </c>
      <c r="N26" s="10">
        <v>467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19.750430292598967</v>
      </c>
      <c r="W26" s="19">
        <f>W7/$W$8*100</f>
        <v>29.276684867978158</v>
      </c>
      <c r="X26" s="19">
        <f>X7/$X$8*100</f>
        <v>24.84693265036616</v>
      </c>
      <c r="Z26" s="4" t="s">
        <v>25</v>
      </c>
      <c r="AA26" s="10">
        <v>127</v>
      </c>
      <c r="AB26" s="10">
        <v>98</v>
      </c>
      <c r="AC26" s="10">
        <v>225</v>
      </c>
    </row>
    <row r="27" spans="1:29" ht="15" customHeight="1" x14ac:dyDescent="0.15">
      <c r="A27" s="7"/>
      <c r="B27" s="11">
        <v>562</v>
      </c>
      <c r="C27" s="11">
        <v>457</v>
      </c>
      <c r="D27" s="11">
        <v>1019</v>
      </c>
      <c r="E27" s="3"/>
      <c r="F27" s="7"/>
      <c r="G27" s="11">
        <v>539</v>
      </c>
      <c r="H27" s="11">
        <v>547</v>
      </c>
      <c r="I27" s="11">
        <v>1086</v>
      </c>
      <c r="J27" s="3"/>
      <c r="K27" s="7"/>
      <c r="L27" s="11">
        <v>942</v>
      </c>
      <c r="M27" s="11">
        <v>1317</v>
      </c>
      <c r="N27" s="11">
        <v>2259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696</v>
      </c>
      <c r="AB27" s="10">
        <v>622</v>
      </c>
      <c r="AC27" s="10">
        <v>1318</v>
      </c>
    </row>
    <row r="28" spans="1:29" ht="15" customHeight="1" x14ac:dyDescent="0.15">
      <c r="A28" s="7">
        <v>20</v>
      </c>
      <c r="B28" s="10">
        <v>103</v>
      </c>
      <c r="C28" s="10">
        <v>88</v>
      </c>
      <c r="D28" s="10">
        <v>191</v>
      </c>
      <c r="E28" s="3"/>
      <c r="F28" s="7">
        <v>50</v>
      </c>
      <c r="G28" s="10">
        <v>144</v>
      </c>
      <c r="H28" s="10">
        <v>152</v>
      </c>
      <c r="I28" s="10">
        <v>296</v>
      </c>
      <c r="J28" s="3"/>
      <c r="K28" s="7">
        <v>80</v>
      </c>
      <c r="L28" s="10">
        <v>188</v>
      </c>
      <c r="M28" s="10">
        <v>286</v>
      </c>
      <c r="N28" s="10">
        <v>474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35.137693631669535</v>
      </c>
      <c r="W28" s="19">
        <f t="shared" ref="W28:W39" si="5">W9/$W$8*100</f>
        <v>29.643204428154686</v>
      </c>
      <c r="X28" s="19">
        <f t="shared" ref="X28:X39" si="6">X9/$X$8*100</f>
        <v>32.198167193565169</v>
      </c>
      <c r="Z28" s="4" t="s">
        <v>31</v>
      </c>
      <c r="AA28" s="10">
        <v>146</v>
      </c>
      <c r="AB28" s="10">
        <v>191</v>
      </c>
      <c r="AC28" s="10">
        <v>337</v>
      </c>
    </row>
    <row r="29" spans="1:29" ht="15" customHeight="1" x14ac:dyDescent="0.15">
      <c r="A29" s="7">
        <v>21</v>
      </c>
      <c r="B29" s="10">
        <v>87</v>
      </c>
      <c r="C29" s="10">
        <v>68</v>
      </c>
      <c r="D29" s="10">
        <v>155</v>
      </c>
      <c r="E29" s="3"/>
      <c r="F29" s="7">
        <v>51</v>
      </c>
      <c r="G29" s="10">
        <v>148</v>
      </c>
      <c r="H29" s="10">
        <v>147</v>
      </c>
      <c r="I29" s="10">
        <v>295</v>
      </c>
      <c r="J29" s="3"/>
      <c r="K29" s="7">
        <v>81</v>
      </c>
      <c r="L29" s="10">
        <v>174</v>
      </c>
      <c r="M29" s="10">
        <v>237</v>
      </c>
      <c r="N29" s="10">
        <v>411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68.270223752151466</v>
      </c>
      <c r="W29" s="19">
        <f t="shared" si="5"/>
        <v>74.194030967162831</v>
      </c>
      <c r="X29" s="19">
        <f t="shared" si="6"/>
        <v>71.439433350674292</v>
      </c>
      <c r="Z29" s="4" t="s">
        <v>7</v>
      </c>
      <c r="AA29" s="10">
        <v>256</v>
      </c>
      <c r="AB29" s="10">
        <v>430</v>
      </c>
      <c r="AC29" s="10">
        <v>686</v>
      </c>
    </row>
    <row r="30" spans="1:29" ht="15" customHeight="1" x14ac:dyDescent="0.15">
      <c r="A30" s="7">
        <v>22</v>
      </c>
      <c r="B30" s="10">
        <v>86</v>
      </c>
      <c r="C30" s="10">
        <v>100</v>
      </c>
      <c r="D30" s="10">
        <v>186</v>
      </c>
      <c r="E30" s="3"/>
      <c r="F30" s="7">
        <v>52</v>
      </c>
      <c r="G30" s="10">
        <v>181</v>
      </c>
      <c r="H30" s="10">
        <v>171</v>
      </c>
      <c r="I30" s="10">
        <v>352</v>
      </c>
      <c r="J30" s="3"/>
      <c r="K30" s="7">
        <v>82</v>
      </c>
      <c r="L30" s="10">
        <v>162</v>
      </c>
      <c r="M30" s="10">
        <v>236</v>
      </c>
      <c r="N30" s="10">
        <v>398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59.664371772805502</v>
      </c>
      <c r="W30" s="19">
        <f t="shared" si="5"/>
        <v>66.302640436831467</v>
      </c>
      <c r="X30" s="19">
        <f t="shared" si="6"/>
        <v>63.215814958581774</v>
      </c>
      <c r="Z30" s="9" t="s">
        <v>24</v>
      </c>
      <c r="AA30" s="11">
        <f t="shared" ref="AA30:AB30" si="7">SUM(AA26:AA29)</f>
        <v>1225</v>
      </c>
      <c r="AB30" s="11">
        <f t="shared" si="7"/>
        <v>1341</v>
      </c>
      <c r="AC30" s="11">
        <f>SUM(AC26:AC29)</f>
        <v>2566</v>
      </c>
    </row>
    <row r="31" spans="1:29" ht="15" customHeight="1" x14ac:dyDescent="0.15">
      <c r="A31" s="7">
        <v>23</v>
      </c>
      <c r="B31" s="10">
        <v>99</v>
      </c>
      <c r="C31" s="10">
        <v>96</v>
      </c>
      <c r="D31" s="10">
        <v>195</v>
      </c>
      <c r="E31" s="3"/>
      <c r="F31" s="7">
        <v>53</v>
      </c>
      <c r="G31" s="10">
        <v>149</v>
      </c>
      <c r="H31" s="10">
        <v>166</v>
      </c>
      <c r="I31" s="10">
        <v>315</v>
      </c>
      <c r="J31" s="3"/>
      <c r="K31" s="7">
        <v>83</v>
      </c>
      <c r="L31" s="10">
        <v>135</v>
      </c>
      <c r="M31" s="10">
        <v>214</v>
      </c>
      <c r="N31" s="10">
        <v>349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44.259896729776251</v>
      </c>
      <c r="W31" s="19">
        <f t="shared" si="5"/>
        <v>53.302416037100755</v>
      </c>
      <c r="X31" s="19">
        <f t="shared" si="6"/>
        <v>49.097602945295932</v>
      </c>
      <c r="Z31" s="6"/>
    </row>
    <row r="32" spans="1:29" ht="15" customHeight="1" x14ac:dyDescent="0.15">
      <c r="A32" s="7">
        <v>24</v>
      </c>
      <c r="B32" s="10">
        <v>78</v>
      </c>
      <c r="C32" s="10">
        <v>93</v>
      </c>
      <c r="D32" s="10">
        <v>171</v>
      </c>
      <c r="E32" s="3"/>
      <c r="F32" s="7">
        <v>54</v>
      </c>
      <c r="G32" s="10">
        <v>177</v>
      </c>
      <c r="H32" s="10">
        <v>161</v>
      </c>
      <c r="I32" s="10">
        <v>338</v>
      </c>
      <c r="J32" s="3"/>
      <c r="K32" s="7">
        <v>84</v>
      </c>
      <c r="L32" s="10">
        <v>125</v>
      </c>
      <c r="M32" s="10">
        <v>208</v>
      </c>
      <c r="N32" s="10">
        <v>333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33.132530120481931</v>
      </c>
      <c r="W32" s="20">
        <f t="shared" si="5"/>
        <v>44.550826539008156</v>
      </c>
      <c r="X32" s="20">
        <f t="shared" si="6"/>
        <v>39.241266157109131</v>
      </c>
      <c r="Z32" s="6"/>
      <c r="AA32" s="28"/>
      <c r="AB32" s="27"/>
      <c r="AC32" s="27"/>
    </row>
    <row r="33" spans="1:29" ht="15" customHeight="1" x14ac:dyDescent="0.15">
      <c r="A33" s="7"/>
      <c r="B33" s="11">
        <v>453</v>
      </c>
      <c r="C33" s="11">
        <v>445</v>
      </c>
      <c r="D33" s="11">
        <v>898</v>
      </c>
      <c r="E33" s="3"/>
      <c r="F33" s="7"/>
      <c r="G33" s="11">
        <v>799</v>
      </c>
      <c r="H33" s="11">
        <v>797</v>
      </c>
      <c r="I33" s="11">
        <v>1596</v>
      </c>
      <c r="J33" s="3"/>
      <c r="K33" s="7"/>
      <c r="L33" s="11">
        <v>784</v>
      </c>
      <c r="M33" s="11">
        <v>1181</v>
      </c>
      <c r="N33" s="11">
        <v>1965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27.056798623063681</v>
      </c>
      <c r="W33" s="19">
        <f t="shared" si="5"/>
        <v>37.811354626374452</v>
      </c>
      <c r="X33" s="19">
        <f t="shared" si="6"/>
        <v>32.810436592100523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79</v>
      </c>
      <c r="D34" s="10">
        <v>166</v>
      </c>
      <c r="E34" s="3"/>
      <c r="F34" s="7">
        <v>55</v>
      </c>
      <c r="G34" s="10">
        <v>181</v>
      </c>
      <c r="H34" s="10">
        <v>201</v>
      </c>
      <c r="I34" s="10">
        <v>382</v>
      </c>
      <c r="J34" s="3"/>
      <c r="K34" s="7">
        <v>85</v>
      </c>
      <c r="L34" s="10">
        <v>117</v>
      </c>
      <c r="M34" s="10">
        <v>236</v>
      </c>
      <c r="N34" s="10">
        <v>353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19.750430292598967</v>
      </c>
      <c r="W34" s="19">
        <f t="shared" si="5"/>
        <v>29.276684867978158</v>
      </c>
      <c r="X34" s="19">
        <f t="shared" si="6"/>
        <v>24.84693265036616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114</v>
      </c>
      <c r="C35" s="10">
        <v>109</v>
      </c>
      <c r="D35" s="10">
        <v>223</v>
      </c>
      <c r="E35" s="3"/>
      <c r="F35" s="7">
        <v>56</v>
      </c>
      <c r="G35" s="10">
        <v>183</v>
      </c>
      <c r="H35" s="10">
        <v>180</v>
      </c>
      <c r="I35" s="10">
        <v>363</v>
      </c>
      <c r="J35" s="3"/>
      <c r="K35" s="7">
        <v>86</v>
      </c>
      <c r="L35" s="10">
        <v>100</v>
      </c>
      <c r="M35" s="10">
        <v>201</v>
      </c>
      <c r="N35" s="10">
        <v>301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11.643717728055078</v>
      </c>
      <c r="W35" s="19">
        <f t="shared" si="5"/>
        <v>19.425536689355972</v>
      </c>
      <c r="X35" s="19">
        <f t="shared" si="6"/>
        <v>15.8069550602265</v>
      </c>
      <c r="Z35" s="4" t="s">
        <v>25</v>
      </c>
      <c r="AA35" s="10">
        <f>SUM(AA5,AA12,AA19,AA26)</f>
        <v>1145</v>
      </c>
      <c r="AB35" s="10">
        <f t="shared" ref="AA35:AB38" si="8">SUM(AB5,AB12,AB19,AB26)</f>
        <v>1143</v>
      </c>
      <c r="AC35" s="10">
        <f>SUM(AA35:AB35)</f>
        <v>2288</v>
      </c>
    </row>
    <row r="36" spans="1:29" ht="15" customHeight="1" x14ac:dyDescent="0.15">
      <c r="A36" s="7">
        <v>27</v>
      </c>
      <c r="B36" s="10">
        <v>101</v>
      </c>
      <c r="C36" s="10">
        <v>88</v>
      </c>
      <c r="D36" s="10">
        <v>189</v>
      </c>
      <c r="E36" s="3"/>
      <c r="F36" s="7">
        <v>57</v>
      </c>
      <c r="G36" s="10">
        <v>212</v>
      </c>
      <c r="H36" s="10">
        <v>159</v>
      </c>
      <c r="I36" s="10">
        <v>371</v>
      </c>
      <c r="J36" s="3"/>
      <c r="K36" s="7">
        <v>87</v>
      </c>
      <c r="L36" s="10">
        <v>68</v>
      </c>
      <c r="M36" s="10">
        <v>157</v>
      </c>
      <c r="N36" s="10">
        <v>225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4.8967297762478479</v>
      </c>
      <c r="W36" s="19">
        <f t="shared" si="5"/>
        <v>10.591667289999251</v>
      </c>
      <c r="X36" s="19">
        <f t="shared" si="6"/>
        <v>7.9434951378606584</v>
      </c>
      <c r="Z36" s="26" t="s">
        <v>26</v>
      </c>
      <c r="AA36" s="10">
        <f t="shared" si="8"/>
        <v>6625</v>
      </c>
      <c r="AB36" s="10">
        <f t="shared" si="8"/>
        <v>6270</v>
      </c>
      <c r="AC36" s="13">
        <f>SUM(AA36:AB36)</f>
        <v>12895</v>
      </c>
    </row>
    <row r="37" spans="1:29" ht="15" customHeight="1" x14ac:dyDescent="0.15">
      <c r="A37" s="7">
        <v>28</v>
      </c>
      <c r="B37" s="10">
        <v>77</v>
      </c>
      <c r="C37" s="10">
        <v>87</v>
      </c>
      <c r="D37" s="10">
        <v>164</v>
      </c>
      <c r="E37" s="3"/>
      <c r="F37" s="7">
        <v>58</v>
      </c>
      <c r="G37" s="10">
        <v>208</v>
      </c>
      <c r="H37" s="10">
        <v>213</v>
      </c>
      <c r="I37" s="10">
        <v>421</v>
      </c>
      <c r="J37" s="3"/>
      <c r="K37" s="7">
        <v>88</v>
      </c>
      <c r="L37" s="10">
        <v>56</v>
      </c>
      <c r="M37" s="10">
        <v>148</v>
      </c>
      <c r="N37" s="10">
        <v>204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1.5232358003442341</v>
      </c>
      <c r="W37" s="19">
        <f t="shared" si="5"/>
        <v>4.0092751888697737</v>
      </c>
      <c r="X37" s="19">
        <f t="shared" si="6"/>
        <v>2.8532554323902519</v>
      </c>
      <c r="Z37" s="4" t="s">
        <v>31</v>
      </c>
      <c r="AA37" s="10">
        <f t="shared" si="8"/>
        <v>1555</v>
      </c>
      <c r="AB37" s="10">
        <f t="shared" si="8"/>
        <v>2042</v>
      </c>
      <c r="AC37" s="13">
        <f>SUM(AA37:AB37)</f>
        <v>3597</v>
      </c>
    </row>
    <row r="38" spans="1:29" ht="15" customHeight="1" x14ac:dyDescent="0.15">
      <c r="A38" s="7">
        <v>29</v>
      </c>
      <c r="B38" s="10">
        <v>94</v>
      </c>
      <c r="C38" s="10">
        <v>85</v>
      </c>
      <c r="D38" s="10">
        <v>179</v>
      </c>
      <c r="E38" s="3"/>
      <c r="F38" s="7">
        <v>59</v>
      </c>
      <c r="G38" s="10">
        <v>207</v>
      </c>
      <c r="H38" s="10">
        <v>188</v>
      </c>
      <c r="I38" s="10">
        <v>395</v>
      </c>
      <c r="J38" s="3"/>
      <c r="K38" s="7">
        <v>89</v>
      </c>
      <c r="L38" s="10">
        <v>51</v>
      </c>
      <c r="M38" s="10">
        <v>138</v>
      </c>
      <c r="N38" s="10">
        <v>189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0.30120481927710846</v>
      </c>
      <c r="W38" s="19">
        <f t="shared" si="5"/>
        <v>1.2790784651058418</v>
      </c>
      <c r="X38" s="19">
        <f t="shared" si="6"/>
        <v>0.82436271959662255</v>
      </c>
      <c r="Z38" s="4" t="s">
        <v>7</v>
      </c>
      <c r="AA38" s="10">
        <f t="shared" si="8"/>
        <v>2295</v>
      </c>
      <c r="AB38" s="10">
        <f t="shared" si="8"/>
        <v>3914</v>
      </c>
      <c r="AC38" s="13">
        <f>SUM(AA38:AB38)</f>
        <v>6209</v>
      </c>
    </row>
    <row r="39" spans="1:29" ht="15" customHeight="1" x14ac:dyDescent="0.15">
      <c r="A39" s="7"/>
      <c r="B39" s="11">
        <v>473</v>
      </c>
      <c r="C39" s="11">
        <v>448</v>
      </c>
      <c r="D39" s="11">
        <v>921</v>
      </c>
      <c r="E39" s="3"/>
      <c r="F39" s="7"/>
      <c r="G39" s="11">
        <v>991</v>
      </c>
      <c r="H39" s="11">
        <v>941</v>
      </c>
      <c r="I39" s="11">
        <v>1932</v>
      </c>
      <c r="J39" s="3"/>
      <c r="K39" s="7"/>
      <c r="L39" s="11">
        <v>392</v>
      </c>
      <c r="M39" s="11">
        <v>880</v>
      </c>
      <c r="N39" s="11">
        <v>1272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3.4423407917383825E-2</v>
      </c>
      <c r="W39" s="19">
        <f t="shared" si="5"/>
        <v>0.14211982945620463</v>
      </c>
      <c r="X39" s="19">
        <f t="shared" si="6"/>
        <v>9.2040497819040376E-2</v>
      </c>
      <c r="Z39" s="9" t="s">
        <v>24</v>
      </c>
      <c r="AA39" s="11">
        <f>SUM(AA35:AA38)</f>
        <v>11620</v>
      </c>
      <c r="AB39" s="11">
        <f>SUM(AB35:AB38)</f>
        <v>13369</v>
      </c>
      <c r="AC39" s="11">
        <f>SUM(AC35:AC38)</f>
        <v>24989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70</v>
      </c>
      <c r="C4" s="10">
        <v>69</v>
      </c>
      <c r="D4" s="10">
        <v>139</v>
      </c>
      <c r="E4" s="3"/>
      <c r="F4" s="7">
        <v>30</v>
      </c>
      <c r="G4" s="10">
        <v>95</v>
      </c>
      <c r="H4" s="10">
        <v>81</v>
      </c>
      <c r="I4" s="10">
        <v>176</v>
      </c>
      <c r="J4" s="3"/>
      <c r="K4" s="7">
        <v>60</v>
      </c>
      <c r="L4" s="10">
        <v>250</v>
      </c>
      <c r="M4" s="10">
        <v>202</v>
      </c>
      <c r="N4" s="10">
        <v>452</v>
      </c>
      <c r="O4" s="3"/>
      <c r="P4" s="7">
        <v>90</v>
      </c>
      <c r="Q4" s="10">
        <v>51</v>
      </c>
      <c r="R4" s="10">
        <v>111</v>
      </c>
      <c r="S4" s="10">
        <v>162</v>
      </c>
      <c r="U4" s="4" t="s">
        <v>4</v>
      </c>
      <c r="V4" s="15">
        <f>SUM(B9,B15,B21)</f>
        <v>1145</v>
      </c>
      <c r="W4" s="15">
        <f>SUM(C9,C15,C21)</f>
        <v>1138</v>
      </c>
      <c r="X4" s="15">
        <f>SUM(V4:W4)</f>
        <v>2283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59</v>
      </c>
      <c r="D5" s="10">
        <v>125</v>
      </c>
      <c r="E5" s="3"/>
      <c r="F5" s="7">
        <v>31</v>
      </c>
      <c r="G5" s="10">
        <v>97</v>
      </c>
      <c r="H5" s="10">
        <v>93</v>
      </c>
      <c r="I5" s="10">
        <v>190</v>
      </c>
      <c r="J5" s="3"/>
      <c r="K5" s="7">
        <v>61</v>
      </c>
      <c r="L5" s="10">
        <v>274</v>
      </c>
      <c r="M5" s="10">
        <v>234</v>
      </c>
      <c r="N5" s="10">
        <v>508</v>
      </c>
      <c r="O5" s="3"/>
      <c r="P5" s="7">
        <v>91</v>
      </c>
      <c r="Q5" s="10">
        <v>36</v>
      </c>
      <c r="R5" s="10">
        <v>82</v>
      </c>
      <c r="S5" s="10">
        <v>118</v>
      </c>
      <c r="U5" s="4" t="s">
        <v>5</v>
      </c>
      <c r="V5" s="15">
        <f>SUM(B27,B33,B39,G9,G15,G21,G27,G33,G39,L9)</f>
        <v>6617</v>
      </c>
      <c r="W5" s="15">
        <f>SUM(C27,C33,C39,H9,H15,H21,H27,H33,H39,M9)</f>
        <v>6261</v>
      </c>
      <c r="X5" s="15">
        <f>SUM(V5:W5)</f>
        <v>12878</v>
      </c>
      <c r="Y5" s="2"/>
      <c r="Z5" s="4" t="s">
        <v>25</v>
      </c>
      <c r="AA5" s="10">
        <v>671</v>
      </c>
      <c r="AB5" s="10">
        <v>651</v>
      </c>
      <c r="AC5" s="10">
        <v>1322</v>
      </c>
    </row>
    <row r="6" spans="1:29" ht="15" customHeight="1" x14ac:dyDescent="0.15">
      <c r="A6" s="7">
        <v>2</v>
      </c>
      <c r="B6" s="10">
        <v>70</v>
      </c>
      <c r="C6" s="10">
        <v>73</v>
      </c>
      <c r="D6" s="10">
        <v>143</v>
      </c>
      <c r="E6" s="3"/>
      <c r="F6" s="7">
        <v>32</v>
      </c>
      <c r="G6" s="10">
        <v>105</v>
      </c>
      <c r="H6" s="10">
        <v>96</v>
      </c>
      <c r="I6" s="10">
        <v>201</v>
      </c>
      <c r="J6" s="3"/>
      <c r="K6" s="7">
        <v>62</v>
      </c>
      <c r="L6" s="10">
        <v>275</v>
      </c>
      <c r="M6" s="10">
        <v>277</v>
      </c>
      <c r="N6" s="10">
        <v>552</v>
      </c>
      <c r="O6" s="3"/>
      <c r="P6" s="7">
        <v>92</v>
      </c>
      <c r="Q6" s="10">
        <v>27</v>
      </c>
      <c r="R6" s="10">
        <v>68</v>
      </c>
      <c r="S6" s="10">
        <v>95</v>
      </c>
      <c r="U6" s="8" t="s">
        <v>6</v>
      </c>
      <c r="V6" s="15">
        <f>SUM(L15,L21)</f>
        <v>1556</v>
      </c>
      <c r="W6" s="15">
        <f>SUM(M15,M21)</f>
        <v>2038</v>
      </c>
      <c r="X6" s="15">
        <f>SUM(V6:W6)</f>
        <v>3594</v>
      </c>
      <c r="Z6" s="26" t="s">
        <v>26</v>
      </c>
      <c r="AA6" s="10">
        <v>3797</v>
      </c>
      <c r="AB6" s="10">
        <v>3686</v>
      </c>
      <c r="AC6" s="10">
        <v>7483</v>
      </c>
    </row>
    <row r="7" spans="1:29" ht="15" customHeight="1" x14ac:dyDescent="0.15">
      <c r="A7" s="7">
        <v>3</v>
      </c>
      <c r="B7" s="10">
        <v>70</v>
      </c>
      <c r="C7" s="10">
        <v>81</v>
      </c>
      <c r="D7" s="10">
        <v>151</v>
      </c>
      <c r="E7" s="3"/>
      <c r="F7" s="7">
        <v>33</v>
      </c>
      <c r="G7" s="10">
        <v>111</v>
      </c>
      <c r="H7" s="10">
        <v>110</v>
      </c>
      <c r="I7" s="10">
        <v>221</v>
      </c>
      <c r="J7" s="3"/>
      <c r="K7" s="7">
        <v>63</v>
      </c>
      <c r="L7" s="10">
        <v>261</v>
      </c>
      <c r="M7" s="10">
        <v>244</v>
      </c>
      <c r="N7" s="10">
        <v>505</v>
      </c>
      <c r="O7" s="3"/>
      <c r="P7" s="7">
        <v>93</v>
      </c>
      <c r="Q7" s="10">
        <v>16</v>
      </c>
      <c r="R7" s="10">
        <v>61</v>
      </c>
      <c r="S7" s="10">
        <v>77</v>
      </c>
      <c r="U7" s="4" t="s">
        <v>7</v>
      </c>
      <c r="V7" s="15">
        <f>SUM(L27,L33,L39,Q9,Q15,Q21,Q27,Q33,Q39)</f>
        <v>2295</v>
      </c>
      <c r="W7" s="15">
        <f>SUM(M27,M33,M39,R9,R15,R21,R27,R33,R39)</f>
        <v>3910</v>
      </c>
      <c r="X7" s="15">
        <f>SUM(V7:W7)</f>
        <v>6205</v>
      </c>
      <c r="Z7" s="4" t="s">
        <v>31</v>
      </c>
      <c r="AA7" s="10">
        <v>988</v>
      </c>
      <c r="AB7" s="10">
        <v>1300</v>
      </c>
      <c r="AC7" s="10">
        <v>2288</v>
      </c>
    </row>
    <row r="8" spans="1:29" ht="15" customHeight="1" x14ac:dyDescent="0.15">
      <c r="A8" s="7">
        <v>4</v>
      </c>
      <c r="B8" s="10">
        <v>74</v>
      </c>
      <c r="C8" s="10">
        <v>71</v>
      </c>
      <c r="D8" s="10">
        <v>145</v>
      </c>
      <c r="E8" s="3"/>
      <c r="F8" s="7">
        <v>34</v>
      </c>
      <c r="G8" s="10">
        <v>110</v>
      </c>
      <c r="H8" s="10">
        <v>89</v>
      </c>
      <c r="I8" s="10">
        <v>199</v>
      </c>
      <c r="J8" s="3"/>
      <c r="K8" s="7">
        <v>64</v>
      </c>
      <c r="L8" s="10">
        <v>239</v>
      </c>
      <c r="M8" s="10">
        <v>210</v>
      </c>
      <c r="N8" s="10">
        <v>449</v>
      </c>
      <c r="O8" s="3"/>
      <c r="P8" s="7">
        <v>94</v>
      </c>
      <c r="Q8" s="10">
        <v>13</v>
      </c>
      <c r="R8" s="10">
        <v>47</v>
      </c>
      <c r="S8" s="10">
        <v>60</v>
      </c>
      <c r="U8" s="17" t="s">
        <v>3</v>
      </c>
      <c r="V8" s="12">
        <f>SUM(V4:V7)</f>
        <v>11613</v>
      </c>
      <c r="W8" s="12">
        <f>SUM(W4:W7)</f>
        <v>13347</v>
      </c>
      <c r="X8" s="12">
        <f>SUM(X4:X7)</f>
        <v>24960</v>
      </c>
      <c r="Z8" s="4" t="s">
        <v>7</v>
      </c>
      <c r="AA8" s="10">
        <v>1377</v>
      </c>
      <c r="AB8" s="10">
        <v>2368</v>
      </c>
      <c r="AC8" s="10">
        <v>3745</v>
      </c>
    </row>
    <row r="9" spans="1:29" ht="15" customHeight="1" x14ac:dyDescent="0.15">
      <c r="A9" s="7"/>
      <c r="B9" s="11">
        <v>350</v>
      </c>
      <c r="C9" s="11">
        <v>353</v>
      </c>
      <c r="D9" s="11">
        <v>703</v>
      </c>
      <c r="E9" s="3"/>
      <c r="F9" s="7"/>
      <c r="G9" s="11">
        <v>518</v>
      </c>
      <c r="H9" s="11">
        <v>469</v>
      </c>
      <c r="I9" s="11">
        <v>987</v>
      </c>
      <c r="J9" s="3"/>
      <c r="K9" s="7"/>
      <c r="L9" s="12">
        <v>1299</v>
      </c>
      <c r="M9" s="12">
        <v>1167</v>
      </c>
      <c r="N9" s="12">
        <v>2466</v>
      </c>
      <c r="O9" s="3"/>
      <c r="P9" s="7"/>
      <c r="Q9" s="11">
        <v>143</v>
      </c>
      <c r="R9" s="11">
        <v>369</v>
      </c>
      <c r="S9" s="11">
        <v>512</v>
      </c>
      <c r="U9" s="4" t="s">
        <v>8</v>
      </c>
      <c r="V9" s="15">
        <f>SUM(G21,G27,G33,G39,L9)</f>
        <v>4084</v>
      </c>
      <c r="W9" s="15">
        <f>SUM(H21,H27,H33,H39,M9)</f>
        <v>3956</v>
      </c>
      <c r="X9" s="18">
        <f t="shared" ref="X9:X20" si="0">SUM(V9:W9)</f>
        <v>8040</v>
      </c>
      <c r="Z9" s="9" t="s">
        <v>24</v>
      </c>
      <c r="AA9" s="11">
        <f>SUM(AA5:AA8)</f>
        <v>6833</v>
      </c>
      <c r="AB9" s="11">
        <f t="shared" ref="AB9:AC9" si="1">SUM(AB5:AB8)</f>
        <v>8005</v>
      </c>
      <c r="AC9" s="11">
        <f t="shared" si="1"/>
        <v>14838</v>
      </c>
    </row>
    <row r="10" spans="1:29" ht="15" customHeight="1" x14ac:dyDescent="0.15">
      <c r="A10" s="7">
        <v>5</v>
      </c>
      <c r="B10" s="10">
        <v>85</v>
      </c>
      <c r="C10" s="10">
        <v>85</v>
      </c>
      <c r="D10" s="10">
        <v>170</v>
      </c>
      <c r="E10" s="3"/>
      <c r="F10" s="7">
        <v>35</v>
      </c>
      <c r="G10" s="10">
        <v>114</v>
      </c>
      <c r="H10" s="10">
        <v>89</v>
      </c>
      <c r="I10" s="10">
        <v>203</v>
      </c>
      <c r="J10" s="3"/>
      <c r="K10" s="7">
        <v>65</v>
      </c>
      <c r="L10" s="10">
        <v>95</v>
      </c>
      <c r="M10" s="10">
        <v>105</v>
      </c>
      <c r="N10" s="10">
        <v>200</v>
      </c>
      <c r="O10" s="3"/>
      <c r="P10" s="7">
        <v>95</v>
      </c>
      <c r="Q10" s="10">
        <v>14</v>
      </c>
      <c r="R10" s="10">
        <v>43</v>
      </c>
      <c r="S10" s="10">
        <v>57</v>
      </c>
      <c r="U10" s="4" t="s">
        <v>9</v>
      </c>
      <c r="V10" s="15">
        <f>SUM(G21,G27,G33,G39,L9,L15,L21,L27,L33,L39,Q9,Q15,Q21,Q27,Q33,Q39)</f>
        <v>7935</v>
      </c>
      <c r="W10" s="15">
        <f>SUM(H21,H27,H33,H39,M9,M15,M21,M27,M33,M39,R9,R15,R21,R27,R33,R39)</f>
        <v>9904</v>
      </c>
      <c r="X10" s="18">
        <f t="shared" si="0"/>
        <v>17839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58</v>
      </c>
      <c r="D11" s="10">
        <v>134</v>
      </c>
      <c r="E11" s="3"/>
      <c r="F11" s="7">
        <v>36</v>
      </c>
      <c r="G11" s="10">
        <v>108</v>
      </c>
      <c r="H11" s="10">
        <v>94</v>
      </c>
      <c r="I11" s="10">
        <v>202</v>
      </c>
      <c r="J11" s="3"/>
      <c r="K11" s="7">
        <v>66</v>
      </c>
      <c r="L11" s="10">
        <v>138</v>
      </c>
      <c r="M11" s="10">
        <v>163</v>
      </c>
      <c r="N11" s="10">
        <v>301</v>
      </c>
      <c r="O11" s="3"/>
      <c r="P11" s="7">
        <v>96</v>
      </c>
      <c r="Q11" s="10">
        <v>4</v>
      </c>
      <c r="R11" s="10">
        <v>42</v>
      </c>
      <c r="S11" s="10">
        <v>46</v>
      </c>
      <c r="U11" s="4" t="s">
        <v>10</v>
      </c>
      <c r="V11" s="15">
        <f>SUM(,G33,G39,L9,L15,L21,L27,L33,L39,Q9,Q15,Q21,Q27,Q33,Q39)</f>
        <v>6934</v>
      </c>
      <c r="W11" s="15">
        <f>SUM(,H33,H39,M9,M15,M21,M27,M33,M39,R9,R15,R21,R27,R33,R39)</f>
        <v>8849</v>
      </c>
      <c r="X11" s="18">
        <f t="shared" si="0"/>
        <v>15783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63</v>
      </c>
      <c r="D12" s="10">
        <v>139</v>
      </c>
      <c r="E12" s="3"/>
      <c r="F12" s="7">
        <v>37</v>
      </c>
      <c r="G12" s="10">
        <v>109</v>
      </c>
      <c r="H12" s="10">
        <v>117</v>
      </c>
      <c r="I12" s="10">
        <v>226</v>
      </c>
      <c r="J12" s="3"/>
      <c r="K12" s="7">
        <v>67</v>
      </c>
      <c r="L12" s="10">
        <v>140</v>
      </c>
      <c r="M12" s="10">
        <v>208</v>
      </c>
      <c r="N12" s="10">
        <v>348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5150</v>
      </c>
      <c r="W12" s="15">
        <f>SUM(M9,M15,M21,M27,M33,M39,R9,R15,R21,R27,R33,R39)</f>
        <v>7115</v>
      </c>
      <c r="X12" s="18">
        <f t="shared" si="0"/>
        <v>12265</v>
      </c>
      <c r="Z12" s="4" t="s">
        <v>25</v>
      </c>
      <c r="AA12" s="10">
        <v>138</v>
      </c>
      <c r="AB12" s="10">
        <v>167</v>
      </c>
      <c r="AC12" s="10">
        <v>305</v>
      </c>
    </row>
    <row r="13" spans="1:29" ht="15" customHeight="1" x14ac:dyDescent="0.15">
      <c r="A13" s="7">
        <v>8</v>
      </c>
      <c r="B13" s="10">
        <v>70</v>
      </c>
      <c r="C13" s="10">
        <v>72</v>
      </c>
      <c r="D13" s="10">
        <v>142</v>
      </c>
      <c r="E13" s="3"/>
      <c r="F13" s="7">
        <v>38</v>
      </c>
      <c r="G13" s="10">
        <v>97</v>
      </c>
      <c r="H13" s="10">
        <v>80</v>
      </c>
      <c r="I13" s="10">
        <v>177</v>
      </c>
      <c r="J13" s="3"/>
      <c r="K13" s="7">
        <v>68</v>
      </c>
      <c r="L13" s="10">
        <v>164</v>
      </c>
      <c r="M13" s="10">
        <v>200</v>
      </c>
      <c r="N13" s="10">
        <v>364</v>
      </c>
      <c r="O13" s="3"/>
      <c r="P13" s="7">
        <v>98</v>
      </c>
      <c r="Q13" s="10">
        <v>6</v>
      </c>
      <c r="R13" s="10">
        <v>23</v>
      </c>
      <c r="S13" s="10">
        <v>29</v>
      </c>
      <c r="U13" s="9" t="s">
        <v>12</v>
      </c>
      <c r="V13" s="12">
        <f>SUM(L15,L21,L27,L33,L39,Q9,Q15,Q21,Q27,Q33,Q39)</f>
        <v>3851</v>
      </c>
      <c r="W13" s="12">
        <f>SUM(M15,M21,M27,M33,M39,R9,R15,R21,R27,R33,R39)</f>
        <v>5948</v>
      </c>
      <c r="X13" s="12">
        <f t="shared" si="0"/>
        <v>9799</v>
      </c>
      <c r="Z13" s="26" t="s">
        <v>26</v>
      </c>
      <c r="AA13" s="10">
        <v>864</v>
      </c>
      <c r="AB13" s="10">
        <v>835</v>
      </c>
      <c r="AC13" s="10">
        <v>1699</v>
      </c>
    </row>
    <row r="14" spans="1:29" ht="15" customHeight="1" x14ac:dyDescent="0.15">
      <c r="A14" s="7">
        <v>9</v>
      </c>
      <c r="B14" s="10">
        <v>65</v>
      </c>
      <c r="C14" s="10">
        <v>86</v>
      </c>
      <c r="D14" s="10">
        <v>151</v>
      </c>
      <c r="E14" s="3"/>
      <c r="F14" s="7">
        <v>39</v>
      </c>
      <c r="G14" s="10">
        <v>109</v>
      </c>
      <c r="H14" s="10">
        <v>104</v>
      </c>
      <c r="I14" s="10">
        <v>213</v>
      </c>
      <c r="J14" s="3"/>
      <c r="K14" s="7">
        <v>69</v>
      </c>
      <c r="L14" s="10">
        <v>167</v>
      </c>
      <c r="M14" s="10">
        <v>227</v>
      </c>
      <c r="N14" s="10">
        <v>394</v>
      </c>
      <c r="O14" s="3"/>
      <c r="P14" s="7">
        <v>99</v>
      </c>
      <c r="Q14" s="10">
        <v>0</v>
      </c>
      <c r="R14" s="10">
        <v>18</v>
      </c>
      <c r="S14" s="10">
        <v>18</v>
      </c>
      <c r="U14" s="4" t="s">
        <v>13</v>
      </c>
      <c r="V14" s="15">
        <f>SUM(L21,L27,L33,L39,Q9,Q15,Q21,Q27,Q33,Q39)</f>
        <v>3147</v>
      </c>
      <c r="W14" s="15">
        <f>SUM(M21,M27,M33,M39,R9,R15,R21,R27,R33,R39)</f>
        <v>5045</v>
      </c>
      <c r="X14" s="18">
        <f t="shared" si="0"/>
        <v>8192</v>
      </c>
      <c r="Z14" s="4" t="s">
        <v>31</v>
      </c>
      <c r="AA14" s="10">
        <v>189</v>
      </c>
      <c r="AB14" s="10">
        <v>253</v>
      </c>
      <c r="AC14" s="10">
        <v>442</v>
      </c>
    </row>
    <row r="15" spans="1:29" ht="15" customHeight="1" x14ac:dyDescent="0.15">
      <c r="A15" s="7"/>
      <c r="B15" s="11">
        <v>372</v>
      </c>
      <c r="C15" s="11">
        <v>364</v>
      </c>
      <c r="D15" s="11">
        <v>736</v>
      </c>
      <c r="E15" s="3"/>
      <c r="F15" s="7"/>
      <c r="G15" s="11">
        <v>537</v>
      </c>
      <c r="H15" s="11">
        <v>484</v>
      </c>
      <c r="I15" s="11">
        <v>1021</v>
      </c>
      <c r="J15" s="3"/>
      <c r="K15" s="7"/>
      <c r="L15" s="11">
        <v>704</v>
      </c>
      <c r="M15" s="11">
        <v>903</v>
      </c>
      <c r="N15" s="11">
        <v>1607</v>
      </c>
      <c r="O15" s="3"/>
      <c r="P15" s="7"/>
      <c r="Q15" s="11">
        <v>32</v>
      </c>
      <c r="R15" s="11">
        <v>149</v>
      </c>
      <c r="S15" s="11">
        <v>181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3910</v>
      </c>
      <c r="X15" s="18">
        <f t="shared" si="0"/>
        <v>6205</v>
      </c>
      <c r="Z15" s="4" t="s">
        <v>7</v>
      </c>
      <c r="AA15" s="10">
        <v>279</v>
      </c>
      <c r="AB15" s="10">
        <v>443</v>
      </c>
      <c r="AC15" s="10">
        <v>722</v>
      </c>
    </row>
    <row r="16" spans="1:29" ht="15" customHeight="1" x14ac:dyDescent="0.15">
      <c r="A16" s="7">
        <v>10</v>
      </c>
      <c r="B16" s="10">
        <v>80</v>
      </c>
      <c r="C16" s="10">
        <v>87</v>
      </c>
      <c r="D16" s="10">
        <v>167</v>
      </c>
      <c r="E16" s="3"/>
      <c r="F16" s="7">
        <v>40</v>
      </c>
      <c r="G16" s="10">
        <v>97</v>
      </c>
      <c r="H16" s="10">
        <v>90</v>
      </c>
      <c r="I16" s="10">
        <v>187</v>
      </c>
      <c r="J16" s="3"/>
      <c r="K16" s="7">
        <v>70</v>
      </c>
      <c r="L16" s="10">
        <v>165</v>
      </c>
      <c r="M16" s="10">
        <v>221</v>
      </c>
      <c r="N16" s="10">
        <v>386</v>
      </c>
      <c r="O16" s="3"/>
      <c r="P16" s="7">
        <v>100</v>
      </c>
      <c r="Q16" s="10">
        <v>3</v>
      </c>
      <c r="R16" s="10">
        <v>4</v>
      </c>
      <c r="S16" s="10">
        <v>7</v>
      </c>
      <c r="U16" s="4" t="s">
        <v>15</v>
      </c>
      <c r="V16" s="15">
        <f>SUM(L33,L39,Q9,Q15,Q21,Q27,Q33,Q39)</f>
        <v>1362</v>
      </c>
      <c r="W16" s="15">
        <f>SUM(M33,M39,R9,R15,R21,R27,R33,R39)</f>
        <v>2592</v>
      </c>
      <c r="X16" s="18">
        <f t="shared" si="0"/>
        <v>3954</v>
      </c>
      <c r="Z16" s="9" t="s">
        <v>24</v>
      </c>
      <c r="AA16" s="11">
        <f t="shared" ref="AA16:AB16" si="2">SUM(AA12:AA15)</f>
        <v>1470</v>
      </c>
      <c r="AB16" s="11">
        <f t="shared" si="2"/>
        <v>1698</v>
      </c>
      <c r="AC16" s="11">
        <f>SUM(AC12:AC15)</f>
        <v>3168</v>
      </c>
    </row>
    <row r="17" spans="1:29" ht="15" customHeight="1" x14ac:dyDescent="0.15">
      <c r="A17" s="7">
        <v>11</v>
      </c>
      <c r="B17" s="10">
        <v>91</v>
      </c>
      <c r="C17" s="10">
        <v>90</v>
      </c>
      <c r="D17" s="10">
        <v>181</v>
      </c>
      <c r="E17" s="3"/>
      <c r="F17" s="7">
        <v>41</v>
      </c>
      <c r="G17" s="10">
        <v>94</v>
      </c>
      <c r="H17" s="10">
        <v>84</v>
      </c>
      <c r="I17" s="10">
        <v>178</v>
      </c>
      <c r="J17" s="3"/>
      <c r="K17" s="7">
        <v>71</v>
      </c>
      <c r="L17" s="10">
        <v>148</v>
      </c>
      <c r="M17" s="10">
        <v>212</v>
      </c>
      <c r="N17" s="10">
        <v>360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572</v>
      </c>
      <c r="W17" s="15">
        <f>SUM(M39,R9,R15,R21,R27,R33,R39)</f>
        <v>1415</v>
      </c>
      <c r="X17" s="18">
        <f t="shared" si="0"/>
        <v>1987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72</v>
      </c>
      <c r="D18" s="10">
        <v>149</v>
      </c>
      <c r="E18" s="3"/>
      <c r="F18" s="7">
        <v>42</v>
      </c>
      <c r="G18" s="10">
        <v>97</v>
      </c>
      <c r="H18" s="10">
        <v>110</v>
      </c>
      <c r="I18" s="10">
        <v>207</v>
      </c>
      <c r="J18" s="3"/>
      <c r="K18" s="7">
        <v>72</v>
      </c>
      <c r="L18" s="10">
        <v>150</v>
      </c>
      <c r="M18" s="10">
        <v>215</v>
      </c>
      <c r="N18" s="13">
        <v>365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179</v>
      </c>
      <c r="W18" s="15">
        <f>SUM(R9,R15,R21,R27,R33,R39)</f>
        <v>537</v>
      </c>
      <c r="X18" s="18">
        <f t="shared" si="0"/>
        <v>716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86</v>
      </c>
      <c r="D19" s="10">
        <v>169</v>
      </c>
      <c r="E19" s="3"/>
      <c r="F19" s="7">
        <v>43</v>
      </c>
      <c r="G19" s="10">
        <v>88</v>
      </c>
      <c r="H19" s="10">
        <v>110</v>
      </c>
      <c r="I19" s="10">
        <v>198</v>
      </c>
      <c r="J19" s="3"/>
      <c r="K19" s="7">
        <v>73</v>
      </c>
      <c r="L19" s="10">
        <v>196</v>
      </c>
      <c r="M19" s="10">
        <v>221</v>
      </c>
      <c r="N19" s="10">
        <v>417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168</v>
      </c>
      <c r="X19" s="18">
        <f t="shared" si="0"/>
        <v>204</v>
      </c>
      <c r="Z19" s="4" t="s">
        <v>25</v>
      </c>
      <c r="AA19" s="10">
        <v>208</v>
      </c>
      <c r="AB19" s="10">
        <v>221</v>
      </c>
      <c r="AC19" s="10">
        <v>429</v>
      </c>
    </row>
    <row r="20" spans="1:29" ht="15" customHeight="1" x14ac:dyDescent="0.15">
      <c r="A20" s="7">
        <v>14</v>
      </c>
      <c r="B20" s="10">
        <v>92</v>
      </c>
      <c r="C20" s="10">
        <v>86</v>
      </c>
      <c r="D20" s="10">
        <v>178</v>
      </c>
      <c r="E20" s="3"/>
      <c r="F20" s="7">
        <v>44</v>
      </c>
      <c r="G20" s="10">
        <v>87</v>
      </c>
      <c r="H20" s="10">
        <v>117</v>
      </c>
      <c r="I20" s="10">
        <v>204</v>
      </c>
      <c r="J20" s="3"/>
      <c r="K20" s="7">
        <v>74</v>
      </c>
      <c r="L20" s="10">
        <v>193</v>
      </c>
      <c r="M20" s="10">
        <v>266</v>
      </c>
      <c r="N20" s="10">
        <v>459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19</v>
      </c>
      <c r="X20" s="18">
        <f t="shared" si="0"/>
        <v>23</v>
      </c>
      <c r="Z20" s="26" t="s">
        <v>26</v>
      </c>
      <c r="AA20" s="10">
        <v>1263</v>
      </c>
      <c r="AB20" s="10">
        <v>1121</v>
      </c>
      <c r="AC20" s="10">
        <v>2384</v>
      </c>
    </row>
    <row r="21" spans="1:29" ht="15" customHeight="1" x14ac:dyDescent="0.15">
      <c r="A21" s="7"/>
      <c r="B21" s="11">
        <v>423</v>
      </c>
      <c r="C21" s="11">
        <v>421</v>
      </c>
      <c r="D21" s="11">
        <v>844</v>
      </c>
      <c r="E21" s="3"/>
      <c r="F21" s="7"/>
      <c r="G21" s="11">
        <v>463</v>
      </c>
      <c r="H21" s="11">
        <v>511</v>
      </c>
      <c r="I21" s="11">
        <v>974</v>
      </c>
      <c r="J21" s="3"/>
      <c r="K21" s="7"/>
      <c r="L21" s="12">
        <v>852</v>
      </c>
      <c r="M21" s="12">
        <v>1135</v>
      </c>
      <c r="N21" s="12">
        <v>1987</v>
      </c>
      <c r="O21" s="24"/>
      <c r="P21" s="7"/>
      <c r="Q21" s="11">
        <v>4</v>
      </c>
      <c r="R21" s="11">
        <v>18</v>
      </c>
      <c r="S21" s="11">
        <v>22</v>
      </c>
      <c r="Z21" s="4" t="s">
        <v>31</v>
      </c>
      <c r="AA21" s="10">
        <v>230</v>
      </c>
      <c r="AB21" s="10">
        <v>295</v>
      </c>
      <c r="AC21" s="10">
        <v>525</v>
      </c>
    </row>
    <row r="22" spans="1:29" ht="15" customHeight="1" x14ac:dyDescent="0.15">
      <c r="A22" s="7">
        <v>15</v>
      </c>
      <c r="B22" s="10">
        <v>104</v>
      </c>
      <c r="C22" s="10">
        <v>85</v>
      </c>
      <c r="D22" s="10">
        <v>189</v>
      </c>
      <c r="E22" s="3"/>
      <c r="F22" s="7">
        <v>45</v>
      </c>
      <c r="G22" s="10">
        <v>91</v>
      </c>
      <c r="H22" s="10">
        <v>65</v>
      </c>
      <c r="I22" s="10">
        <v>156</v>
      </c>
      <c r="J22" s="3"/>
      <c r="K22" s="7">
        <v>75</v>
      </c>
      <c r="L22" s="10">
        <v>175</v>
      </c>
      <c r="M22" s="10">
        <v>250</v>
      </c>
      <c r="N22" s="10">
        <v>425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669</v>
      </c>
      <c r="AC22" s="10">
        <v>1053</v>
      </c>
    </row>
    <row r="23" spans="1:29" ht="15" customHeight="1" x14ac:dyDescent="0.15">
      <c r="A23" s="7">
        <v>16</v>
      </c>
      <c r="B23" s="10">
        <v>116</v>
      </c>
      <c r="C23" s="10">
        <v>96</v>
      </c>
      <c r="D23" s="10">
        <v>212</v>
      </c>
      <c r="E23" s="3"/>
      <c r="F23" s="7">
        <v>46</v>
      </c>
      <c r="G23" s="10">
        <v>99</v>
      </c>
      <c r="H23" s="10">
        <v>112</v>
      </c>
      <c r="I23" s="10">
        <v>211</v>
      </c>
      <c r="J23" s="3"/>
      <c r="K23" s="7">
        <v>76</v>
      </c>
      <c r="L23" s="10">
        <v>178</v>
      </c>
      <c r="M23" s="10">
        <v>262</v>
      </c>
      <c r="N23" s="10">
        <v>440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9.8596400585550672</v>
      </c>
      <c r="W23" s="19">
        <f>W4/$W$8*100</f>
        <v>8.5262605829025251</v>
      </c>
      <c r="X23" s="19">
        <f>X4/$X$8*100</f>
        <v>9.146634615384615</v>
      </c>
      <c r="Z23" s="9" t="s">
        <v>24</v>
      </c>
      <c r="AA23" s="11">
        <f t="shared" ref="AA23:AB23" si="3">SUM(AA19:AA22)</f>
        <v>2085</v>
      </c>
      <c r="AB23" s="11">
        <f t="shared" si="3"/>
        <v>2306</v>
      </c>
      <c r="AC23" s="11">
        <f>SUM(AC19:AC22)</f>
        <v>4391</v>
      </c>
    </row>
    <row r="24" spans="1:29" ht="15" customHeight="1" x14ac:dyDescent="0.15">
      <c r="A24" s="7">
        <v>17</v>
      </c>
      <c r="B24" s="10">
        <v>144</v>
      </c>
      <c r="C24" s="10">
        <v>100</v>
      </c>
      <c r="D24" s="10">
        <v>244</v>
      </c>
      <c r="E24" s="3"/>
      <c r="F24" s="7">
        <v>47</v>
      </c>
      <c r="G24" s="10">
        <v>105</v>
      </c>
      <c r="H24" s="10">
        <v>129</v>
      </c>
      <c r="I24" s="10">
        <v>234</v>
      </c>
      <c r="J24" s="3"/>
      <c r="K24" s="7">
        <v>77</v>
      </c>
      <c r="L24" s="10">
        <v>186</v>
      </c>
      <c r="M24" s="10">
        <v>278</v>
      </c>
      <c r="N24" s="10">
        <v>464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56.979247395160591</v>
      </c>
      <c r="W24" s="19">
        <f>W5/$W$8*100</f>
        <v>46.909417846707122</v>
      </c>
      <c r="X24" s="19">
        <f>X5/$X$8*100</f>
        <v>51.594551282051285</v>
      </c>
      <c r="Z24" s="6" t="s">
        <v>30</v>
      </c>
    </row>
    <row r="25" spans="1:29" ht="15" customHeight="1" x14ac:dyDescent="0.15">
      <c r="A25" s="7">
        <v>18</v>
      </c>
      <c r="B25" s="10">
        <v>91</v>
      </c>
      <c r="C25" s="10">
        <v>88</v>
      </c>
      <c r="D25" s="10">
        <v>179</v>
      </c>
      <c r="E25" s="3"/>
      <c r="F25" s="7">
        <v>48</v>
      </c>
      <c r="G25" s="10">
        <v>122</v>
      </c>
      <c r="H25" s="10">
        <v>117</v>
      </c>
      <c r="I25" s="10">
        <v>239</v>
      </c>
      <c r="J25" s="3"/>
      <c r="K25" s="7">
        <v>78</v>
      </c>
      <c r="L25" s="10">
        <v>204</v>
      </c>
      <c r="M25" s="10">
        <v>256</v>
      </c>
      <c r="N25" s="10">
        <v>460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13.398777232411952</v>
      </c>
      <c r="W25" s="19">
        <f>W6/$W$8*100</f>
        <v>15.269348917359707</v>
      </c>
      <c r="X25" s="19">
        <f>X6/$X$8*100</f>
        <v>14.39903846153846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99</v>
      </c>
      <c r="C26" s="10">
        <v>87</v>
      </c>
      <c r="D26" s="10">
        <v>186</v>
      </c>
      <c r="E26" s="3"/>
      <c r="F26" s="7">
        <v>49</v>
      </c>
      <c r="G26" s="10">
        <v>121</v>
      </c>
      <c r="H26" s="10">
        <v>121</v>
      </c>
      <c r="I26" s="10">
        <v>242</v>
      </c>
      <c r="J26" s="3"/>
      <c r="K26" s="7">
        <v>79</v>
      </c>
      <c r="L26" s="10">
        <v>190</v>
      </c>
      <c r="M26" s="10">
        <v>272</v>
      </c>
      <c r="N26" s="10">
        <v>462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19.762335313872384</v>
      </c>
      <c r="W26" s="19">
        <f>W7/$W$8*100</f>
        <v>29.294972653030644</v>
      </c>
      <c r="X26" s="19">
        <f>X7/$X$8*100</f>
        <v>24.859775641025642</v>
      </c>
      <c r="Z26" s="4" t="s">
        <v>25</v>
      </c>
      <c r="AA26" s="10">
        <v>128</v>
      </c>
      <c r="AB26" s="10">
        <v>99</v>
      </c>
      <c r="AC26" s="10">
        <v>227</v>
      </c>
    </row>
    <row r="27" spans="1:29" ht="15" customHeight="1" x14ac:dyDescent="0.15">
      <c r="A27" s="7"/>
      <c r="B27" s="11">
        <v>554</v>
      </c>
      <c r="C27" s="11">
        <v>456</v>
      </c>
      <c r="D27" s="11">
        <v>1010</v>
      </c>
      <c r="E27" s="3"/>
      <c r="F27" s="7"/>
      <c r="G27" s="11">
        <v>538</v>
      </c>
      <c r="H27" s="11">
        <v>544</v>
      </c>
      <c r="I27" s="11">
        <v>1082</v>
      </c>
      <c r="J27" s="3"/>
      <c r="K27" s="7"/>
      <c r="L27" s="11">
        <v>933</v>
      </c>
      <c r="M27" s="11">
        <v>1318</v>
      </c>
      <c r="N27" s="11">
        <v>2251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693</v>
      </c>
      <c r="AB27" s="10">
        <v>619</v>
      </c>
      <c r="AC27" s="10">
        <v>1312</v>
      </c>
    </row>
    <row r="28" spans="1:29" ht="15" customHeight="1" x14ac:dyDescent="0.15">
      <c r="A28" s="7">
        <v>20</v>
      </c>
      <c r="B28" s="10">
        <v>109</v>
      </c>
      <c r="C28" s="10">
        <v>89</v>
      </c>
      <c r="D28" s="10">
        <v>198</v>
      </c>
      <c r="E28" s="3"/>
      <c r="F28" s="7">
        <v>50</v>
      </c>
      <c r="G28" s="10">
        <v>144</v>
      </c>
      <c r="H28" s="10">
        <v>149</v>
      </c>
      <c r="I28" s="10">
        <v>293</v>
      </c>
      <c r="J28" s="3"/>
      <c r="K28" s="7">
        <v>80</v>
      </c>
      <c r="L28" s="10">
        <v>186</v>
      </c>
      <c r="M28" s="10">
        <v>279</v>
      </c>
      <c r="N28" s="10">
        <v>465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35.167484715405152</v>
      </c>
      <c r="W28" s="19">
        <f t="shared" ref="W28:W39" si="5">W9/$W$8*100</f>
        <v>29.639619390125123</v>
      </c>
      <c r="X28" s="19">
        <f t="shared" ref="X28:X39" si="6">X9/$X$8*100</f>
        <v>32.211538461538467</v>
      </c>
      <c r="Z28" s="4" t="s">
        <v>31</v>
      </c>
      <c r="AA28" s="10">
        <v>149</v>
      </c>
      <c r="AB28" s="10">
        <v>190</v>
      </c>
      <c r="AC28" s="10">
        <v>339</v>
      </c>
    </row>
    <row r="29" spans="1:29" ht="15" customHeight="1" x14ac:dyDescent="0.15">
      <c r="A29" s="7">
        <v>21</v>
      </c>
      <c r="B29" s="10">
        <v>84</v>
      </c>
      <c r="C29" s="10">
        <v>67</v>
      </c>
      <c r="D29" s="10">
        <v>151</v>
      </c>
      <c r="E29" s="3"/>
      <c r="F29" s="7">
        <v>51</v>
      </c>
      <c r="G29" s="10">
        <v>146</v>
      </c>
      <c r="H29" s="10">
        <v>148</v>
      </c>
      <c r="I29" s="10">
        <v>294</v>
      </c>
      <c r="J29" s="3"/>
      <c r="K29" s="7">
        <v>81</v>
      </c>
      <c r="L29" s="10">
        <v>177</v>
      </c>
      <c r="M29" s="10">
        <v>245</v>
      </c>
      <c r="N29" s="10">
        <v>422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68.328597261689481</v>
      </c>
      <c r="W29" s="19">
        <f t="shared" si="5"/>
        <v>74.203940960515467</v>
      </c>
      <c r="X29" s="19">
        <f t="shared" si="6"/>
        <v>71.470352564102569</v>
      </c>
      <c r="Z29" s="4" t="s">
        <v>7</v>
      </c>
      <c r="AA29" s="10">
        <v>255</v>
      </c>
      <c r="AB29" s="10">
        <v>430</v>
      </c>
      <c r="AC29" s="10">
        <v>685</v>
      </c>
    </row>
    <row r="30" spans="1:29" ht="15" customHeight="1" x14ac:dyDescent="0.15">
      <c r="A30" s="7">
        <v>22</v>
      </c>
      <c r="B30" s="10">
        <v>90</v>
      </c>
      <c r="C30" s="10">
        <v>102</v>
      </c>
      <c r="D30" s="10">
        <v>192</v>
      </c>
      <c r="E30" s="3"/>
      <c r="F30" s="7">
        <v>52</v>
      </c>
      <c r="G30" s="10">
        <v>181</v>
      </c>
      <c r="H30" s="10">
        <v>169</v>
      </c>
      <c r="I30" s="10">
        <v>350</v>
      </c>
      <c r="J30" s="3"/>
      <c r="K30" s="7">
        <v>82</v>
      </c>
      <c r="L30" s="10">
        <v>159</v>
      </c>
      <c r="M30" s="10">
        <v>228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59.708946869887193</v>
      </c>
      <c r="W30" s="19">
        <f t="shared" si="5"/>
        <v>66.299542968457331</v>
      </c>
      <c r="X30" s="19">
        <f t="shared" si="6"/>
        <v>63.23317307692308</v>
      </c>
      <c r="Z30" s="9" t="s">
        <v>24</v>
      </c>
      <c r="AA30" s="11">
        <f t="shared" ref="AA30:AB30" si="7">SUM(AA26:AA29)</f>
        <v>1225</v>
      </c>
      <c r="AB30" s="11">
        <f t="shared" si="7"/>
        <v>1338</v>
      </c>
      <c r="AC30" s="11">
        <f>SUM(AC26:AC29)</f>
        <v>2563</v>
      </c>
    </row>
    <row r="31" spans="1:29" ht="15" customHeight="1" x14ac:dyDescent="0.15">
      <c r="A31" s="7">
        <v>23</v>
      </c>
      <c r="B31" s="10">
        <v>95</v>
      </c>
      <c r="C31" s="10">
        <v>96</v>
      </c>
      <c r="D31" s="10">
        <v>191</v>
      </c>
      <c r="E31" s="3"/>
      <c r="F31" s="7">
        <v>53</v>
      </c>
      <c r="G31" s="10">
        <v>152</v>
      </c>
      <c r="H31" s="10">
        <v>164</v>
      </c>
      <c r="I31" s="10">
        <v>316</v>
      </c>
      <c r="J31" s="3"/>
      <c r="K31" s="7">
        <v>83</v>
      </c>
      <c r="L31" s="10">
        <v>137</v>
      </c>
      <c r="M31" s="10">
        <v>223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44.346852665116678</v>
      </c>
      <c r="W31" s="19">
        <f t="shared" si="5"/>
        <v>53.307859444069827</v>
      </c>
      <c r="X31" s="19">
        <f t="shared" si="6"/>
        <v>49.138621794871796</v>
      </c>
      <c r="Z31" s="6"/>
    </row>
    <row r="32" spans="1:29" ht="15" customHeight="1" x14ac:dyDescent="0.15">
      <c r="A32" s="7">
        <v>24</v>
      </c>
      <c r="B32" s="10">
        <v>77</v>
      </c>
      <c r="C32" s="10">
        <v>91</v>
      </c>
      <c r="D32" s="10">
        <v>168</v>
      </c>
      <c r="E32" s="3"/>
      <c r="F32" s="7">
        <v>54</v>
      </c>
      <c r="G32" s="10">
        <v>175</v>
      </c>
      <c r="H32" s="10">
        <v>164</v>
      </c>
      <c r="I32" s="10">
        <v>339</v>
      </c>
      <c r="J32" s="3"/>
      <c r="K32" s="7">
        <v>84</v>
      </c>
      <c r="L32" s="10">
        <v>131</v>
      </c>
      <c r="M32" s="10">
        <v>202</v>
      </c>
      <c r="N32" s="10">
        <v>333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33.161112546284336</v>
      </c>
      <c r="W32" s="20">
        <f t="shared" si="5"/>
        <v>44.564321570390348</v>
      </c>
      <c r="X32" s="20">
        <f t="shared" si="6"/>
        <v>39.258814102564102</v>
      </c>
      <c r="Z32" s="6"/>
      <c r="AA32" s="28"/>
      <c r="AB32" s="27"/>
      <c r="AC32" s="27"/>
    </row>
    <row r="33" spans="1:29" ht="15" customHeight="1" x14ac:dyDescent="0.15">
      <c r="A33" s="7"/>
      <c r="B33" s="11">
        <v>455</v>
      </c>
      <c r="C33" s="11">
        <v>445</v>
      </c>
      <c r="D33" s="11">
        <v>900</v>
      </c>
      <c r="E33" s="3"/>
      <c r="F33" s="7"/>
      <c r="G33" s="11">
        <v>798</v>
      </c>
      <c r="H33" s="11">
        <v>794</v>
      </c>
      <c r="I33" s="11">
        <v>1592</v>
      </c>
      <c r="J33" s="3"/>
      <c r="K33" s="7"/>
      <c r="L33" s="11">
        <v>790</v>
      </c>
      <c r="M33" s="11">
        <v>1177</v>
      </c>
      <c r="N33" s="11">
        <v>1967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27.098940842159646</v>
      </c>
      <c r="W33" s="19">
        <f t="shared" si="5"/>
        <v>37.798756274818309</v>
      </c>
      <c r="X33" s="19">
        <f t="shared" si="6"/>
        <v>32.820512820512818</v>
      </c>
      <c r="Z33" s="6" t="s">
        <v>3</v>
      </c>
    </row>
    <row r="34" spans="1:29" ht="15" customHeight="1" x14ac:dyDescent="0.15">
      <c r="A34" s="7">
        <v>25</v>
      </c>
      <c r="B34" s="10">
        <v>83</v>
      </c>
      <c r="C34" s="10">
        <v>79</v>
      </c>
      <c r="D34" s="10">
        <v>162</v>
      </c>
      <c r="E34" s="3"/>
      <c r="F34" s="7">
        <v>55</v>
      </c>
      <c r="G34" s="10">
        <v>178</v>
      </c>
      <c r="H34" s="10">
        <v>194</v>
      </c>
      <c r="I34" s="10">
        <v>372</v>
      </c>
      <c r="J34" s="3"/>
      <c r="K34" s="7">
        <v>85</v>
      </c>
      <c r="L34" s="10">
        <v>108</v>
      </c>
      <c r="M34" s="10">
        <v>239</v>
      </c>
      <c r="N34" s="10">
        <v>347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19.762335313872384</v>
      </c>
      <c r="W34" s="19">
        <f t="shared" si="5"/>
        <v>29.294972653030644</v>
      </c>
      <c r="X34" s="19">
        <f t="shared" si="6"/>
        <v>24.859775641025642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117</v>
      </c>
      <c r="C35" s="10">
        <v>100</v>
      </c>
      <c r="D35" s="10">
        <v>217</v>
      </c>
      <c r="E35" s="3"/>
      <c r="F35" s="7">
        <v>56</v>
      </c>
      <c r="G35" s="10">
        <v>185</v>
      </c>
      <c r="H35" s="10">
        <v>178</v>
      </c>
      <c r="I35" s="10">
        <v>363</v>
      </c>
      <c r="J35" s="3"/>
      <c r="K35" s="7">
        <v>86</v>
      </c>
      <c r="L35" s="10">
        <v>104</v>
      </c>
      <c r="M35" s="10">
        <v>203</v>
      </c>
      <c r="N35" s="10">
        <v>307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11.728235598036683</v>
      </c>
      <c r="W35" s="19">
        <f t="shared" si="5"/>
        <v>19.420094403236682</v>
      </c>
      <c r="X35" s="19">
        <f t="shared" si="6"/>
        <v>15.841346153846153</v>
      </c>
      <c r="Z35" s="4" t="s">
        <v>25</v>
      </c>
      <c r="AA35" s="10">
        <f>SUM(AA5,AA12,AA19,AA26)</f>
        <v>1145</v>
      </c>
      <c r="AB35" s="10">
        <f t="shared" ref="AA35:AB38" si="8">SUM(AB5,AB12,AB19,AB26)</f>
        <v>1138</v>
      </c>
      <c r="AC35" s="10">
        <f>SUM(AA35:AB35)</f>
        <v>2283</v>
      </c>
    </row>
    <row r="36" spans="1:29" ht="15" customHeight="1" x14ac:dyDescent="0.15">
      <c r="A36" s="7">
        <v>27</v>
      </c>
      <c r="B36" s="10">
        <v>99</v>
      </c>
      <c r="C36" s="10">
        <v>98</v>
      </c>
      <c r="D36" s="10">
        <v>197</v>
      </c>
      <c r="E36" s="3"/>
      <c r="F36" s="7">
        <v>57</v>
      </c>
      <c r="G36" s="10">
        <v>202</v>
      </c>
      <c r="H36" s="10">
        <v>162</v>
      </c>
      <c r="I36" s="10">
        <v>364</v>
      </c>
      <c r="J36" s="3"/>
      <c r="K36" s="7">
        <v>87</v>
      </c>
      <c r="L36" s="10">
        <v>74</v>
      </c>
      <c r="M36" s="10">
        <v>159</v>
      </c>
      <c r="N36" s="10">
        <v>233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4.9255145096013084</v>
      </c>
      <c r="W36" s="19">
        <f t="shared" si="5"/>
        <v>10.601633325841012</v>
      </c>
      <c r="X36" s="19">
        <f t="shared" si="6"/>
        <v>7.9607371794871788</v>
      </c>
      <c r="Z36" s="26" t="s">
        <v>26</v>
      </c>
      <c r="AA36" s="10">
        <f t="shared" si="8"/>
        <v>6617</v>
      </c>
      <c r="AB36" s="10">
        <f t="shared" si="8"/>
        <v>6261</v>
      </c>
      <c r="AC36" s="13">
        <f>SUM(AA36:AB36)</f>
        <v>12878</v>
      </c>
    </row>
    <row r="37" spans="1:29" ht="15" customHeight="1" x14ac:dyDescent="0.15">
      <c r="A37" s="7">
        <v>28</v>
      </c>
      <c r="B37" s="10">
        <v>80</v>
      </c>
      <c r="C37" s="10">
        <v>89</v>
      </c>
      <c r="D37" s="10">
        <v>169</v>
      </c>
      <c r="E37" s="3"/>
      <c r="F37" s="7">
        <v>58</v>
      </c>
      <c r="G37" s="10">
        <v>215</v>
      </c>
      <c r="H37" s="10">
        <v>208</v>
      </c>
      <c r="I37" s="10">
        <v>423</v>
      </c>
      <c r="J37" s="3"/>
      <c r="K37" s="7">
        <v>88</v>
      </c>
      <c r="L37" s="10">
        <v>54</v>
      </c>
      <c r="M37" s="10">
        <v>144</v>
      </c>
      <c r="N37" s="10">
        <v>198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1.5413760440885214</v>
      </c>
      <c r="W37" s="19">
        <f t="shared" si="5"/>
        <v>4.0233760395594516</v>
      </c>
      <c r="X37" s="19">
        <f t="shared" si="6"/>
        <v>2.8685897435897436</v>
      </c>
      <c r="Z37" s="4" t="s">
        <v>31</v>
      </c>
      <c r="AA37" s="10">
        <f t="shared" si="8"/>
        <v>1556</v>
      </c>
      <c r="AB37" s="10">
        <f t="shared" si="8"/>
        <v>2038</v>
      </c>
      <c r="AC37" s="13">
        <f>SUM(AA37:AB37)</f>
        <v>3594</v>
      </c>
    </row>
    <row r="38" spans="1:29" ht="15" customHeight="1" x14ac:dyDescent="0.15">
      <c r="A38" s="7">
        <v>29</v>
      </c>
      <c r="B38" s="10">
        <v>90</v>
      </c>
      <c r="C38" s="10">
        <v>85</v>
      </c>
      <c r="D38" s="10">
        <v>175</v>
      </c>
      <c r="E38" s="3"/>
      <c r="F38" s="7">
        <v>59</v>
      </c>
      <c r="G38" s="10">
        <v>206</v>
      </c>
      <c r="H38" s="10">
        <v>198</v>
      </c>
      <c r="I38" s="10">
        <v>404</v>
      </c>
      <c r="J38" s="3"/>
      <c r="K38" s="7">
        <v>89</v>
      </c>
      <c r="L38" s="10">
        <v>53</v>
      </c>
      <c r="M38" s="10">
        <v>133</v>
      </c>
      <c r="N38" s="10">
        <v>186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0.3099974166881943</v>
      </c>
      <c r="W38" s="19">
        <f t="shared" si="5"/>
        <v>1.2587098224320072</v>
      </c>
      <c r="X38" s="19">
        <f t="shared" si="6"/>
        <v>0.8173076923076924</v>
      </c>
      <c r="Z38" s="4" t="s">
        <v>7</v>
      </c>
      <c r="AA38" s="10">
        <f t="shared" si="8"/>
        <v>2295</v>
      </c>
      <c r="AB38" s="10">
        <f t="shared" si="8"/>
        <v>3910</v>
      </c>
      <c r="AC38" s="13">
        <f>SUM(AA38:AB38)</f>
        <v>6205</v>
      </c>
    </row>
    <row r="39" spans="1:29" ht="15" customHeight="1" x14ac:dyDescent="0.15">
      <c r="A39" s="7"/>
      <c r="B39" s="11">
        <v>469</v>
      </c>
      <c r="C39" s="11">
        <v>451</v>
      </c>
      <c r="D39" s="11">
        <v>920</v>
      </c>
      <c r="E39" s="3"/>
      <c r="F39" s="7"/>
      <c r="G39" s="11">
        <v>986</v>
      </c>
      <c r="H39" s="11">
        <v>940</v>
      </c>
      <c r="I39" s="11">
        <v>1926</v>
      </c>
      <c r="J39" s="3"/>
      <c r="K39" s="7"/>
      <c r="L39" s="11">
        <v>393</v>
      </c>
      <c r="M39" s="11">
        <v>878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3.4444157409799364E-2</v>
      </c>
      <c r="W39" s="19">
        <f t="shared" si="5"/>
        <v>0.14235408706076272</v>
      </c>
      <c r="X39" s="19">
        <f t="shared" si="6"/>
        <v>9.2147435897435889E-2</v>
      </c>
      <c r="Z39" s="9" t="s">
        <v>24</v>
      </c>
      <c r="AA39" s="11">
        <f>SUM(AA35:AA38)</f>
        <v>11613</v>
      </c>
      <c r="AB39" s="11">
        <f>SUM(AB35:AB38)</f>
        <v>13347</v>
      </c>
      <c r="AC39" s="11">
        <f>SUM(AC35:AC38)</f>
        <v>24960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65</v>
      </c>
      <c r="D4" s="10">
        <v>136</v>
      </c>
      <c r="E4" s="3"/>
      <c r="F4" s="7">
        <v>30</v>
      </c>
      <c r="G4" s="10">
        <v>93</v>
      </c>
      <c r="H4" s="10">
        <v>76</v>
      </c>
      <c r="I4" s="10">
        <v>169</v>
      </c>
      <c r="J4" s="3"/>
      <c r="K4" s="7">
        <v>60</v>
      </c>
      <c r="L4" s="10">
        <v>256</v>
      </c>
      <c r="M4" s="10">
        <v>205</v>
      </c>
      <c r="N4" s="10">
        <v>461</v>
      </c>
      <c r="O4" s="3"/>
      <c r="P4" s="7">
        <v>90</v>
      </c>
      <c r="Q4" s="10">
        <v>50</v>
      </c>
      <c r="R4" s="10">
        <v>117</v>
      </c>
      <c r="S4" s="10">
        <v>167</v>
      </c>
      <c r="U4" s="4" t="s">
        <v>4</v>
      </c>
      <c r="V4" s="15">
        <f>SUM(B9,B15,B21)</f>
        <v>1149</v>
      </c>
      <c r="W4" s="15">
        <f>SUM(C9,C15,C21)</f>
        <v>1131</v>
      </c>
      <c r="X4" s="15">
        <f>SUM(V4:W4)</f>
        <v>2280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65</v>
      </c>
      <c r="D5" s="10">
        <v>130</v>
      </c>
      <c r="E5" s="3"/>
      <c r="F5" s="7">
        <v>31</v>
      </c>
      <c r="G5" s="10">
        <v>98</v>
      </c>
      <c r="H5" s="10">
        <v>99</v>
      </c>
      <c r="I5" s="10">
        <v>197</v>
      </c>
      <c r="J5" s="3"/>
      <c r="K5" s="7">
        <v>61</v>
      </c>
      <c r="L5" s="10">
        <v>267</v>
      </c>
      <c r="M5" s="10">
        <v>234</v>
      </c>
      <c r="N5" s="10">
        <v>501</v>
      </c>
      <c r="O5" s="3"/>
      <c r="P5" s="7">
        <v>91</v>
      </c>
      <c r="Q5" s="10">
        <v>36</v>
      </c>
      <c r="R5" s="10">
        <v>79</v>
      </c>
      <c r="S5" s="10">
        <v>115</v>
      </c>
      <c r="U5" s="4" t="s">
        <v>5</v>
      </c>
      <c r="V5" s="15">
        <f>SUM(B27,B33,B39,G9,G15,G21,G27,G33,G39,L9)</f>
        <v>6603</v>
      </c>
      <c r="W5" s="15">
        <f>SUM(C27,C33,C39,H9,H15,H21,H27,H33,H39,M9)</f>
        <v>6255</v>
      </c>
      <c r="X5" s="15">
        <f>SUM(V5:W5)</f>
        <v>12858</v>
      </c>
      <c r="Y5" s="2"/>
      <c r="Z5" s="4" t="s">
        <v>25</v>
      </c>
      <c r="AA5" s="10">
        <v>668</v>
      </c>
      <c r="AB5" s="10">
        <v>642</v>
      </c>
      <c r="AC5" s="10">
        <v>1310</v>
      </c>
    </row>
    <row r="6" spans="1:29" ht="15" customHeight="1" x14ac:dyDescent="0.15">
      <c r="A6" s="7">
        <v>2</v>
      </c>
      <c r="B6" s="10">
        <v>71</v>
      </c>
      <c r="C6" s="10">
        <v>67</v>
      </c>
      <c r="D6" s="10">
        <v>138</v>
      </c>
      <c r="E6" s="3"/>
      <c r="F6" s="7">
        <v>32</v>
      </c>
      <c r="G6" s="10">
        <v>97</v>
      </c>
      <c r="H6" s="10">
        <v>90</v>
      </c>
      <c r="I6" s="10">
        <v>187</v>
      </c>
      <c r="J6" s="3"/>
      <c r="K6" s="7">
        <v>62</v>
      </c>
      <c r="L6" s="10">
        <v>283</v>
      </c>
      <c r="M6" s="10">
        <v>272</v>
      </c>
      <c r="N6" s="10">
        <v>555</v>
      </c>
      <c r="O6" s="3"/>
      <c r="P6" s="7">
        <v>92</v>
      </c>
      <c r="Q6" s="10">
        <v>27</v>
      </c>
      <c r="R6" s="10">
        <v>72</v>
      </c>
      <c r="S6" s="10">
        <v>99</v>
      </c>
      <c r="U6" s="8" t="s">
        <v>6</v>
      </c>
      <c r="V6" s="15">
        <f>SUM(L15,L21)</f>
        <v>1558</v>
      </c>
      <c r="W6" s="15">
        <f>SUM(M15,M21)</f>
        <v>2037</v>
      </c>
      <c r="X6" s="15">
        <f>SUM(V6:W6)</f>
        <v>3595</v>
      </c>
      <c r="Z6" s="26" t="s">
        <v>26</v>
      </c>
      <c r="AA6" s="10">
        <v>3789</v>
      </c>
      <c r="AB6" s="10">
        <v>3683</v>
      </c>
      <c r="AC6" s="10">
        <v>7472</v>
      </c>
    </row>
    <row r="7" spans="1:29" ht="15" customHeight="1" x14ac:dyDescent="0.15">
      <c r="A7" s="7">
        <v>3</v>
      </c>
      <c r="B7" s="10">
        <v>69</v>
      </c>
      <c r="C7" s="10">
        <v>85</v>
      </c>
      <c r="D7" s="10">
        <v>154</v>
      </c>
      <c r="E7" s="3"/>
      <c r="F7" s="7">
        <v>33</v>
      </c>
      <c r="G7" s="10">
        <v>117</v>
      </c>
      <c r="H7" s="10">
        <v>107</v>
      </c>
      <c r="I7" s="10">
        <v>224</v>
      </c>
      <c r="J7" s="3"/>
      <c r="K7" s="7">
        <v>63</v>
      </c>
      <c r="L7" s="10">
        <v>253</v>
      </c>
      <c r="M7" s="10">
        <v>237</v>
      </c>
      <c r="N7" s="10">
        <v>490</v>
      </c>
      <c r="O7" s="3"/>
      <c r="P7" s="7">
        <v>93</v>
      </c>
      <c r="Q7" s="10">
        <v>17</v>
      </c>
      <c r="R7" s="10">
        <v>60</v>
      </c>
      <c r="S7" s="10">
        <v>77</v>
      </c>
      <c r="U7" s="4" t="s">
        <v>7</v>
      </c>
      <c r="V7" s="15">
        <f>SUM(L27,L33,L39,Q9,Q15,Q21,Q27,Q33,Q39)</f>
        <v>2295</v>
      </c>
      <c r="W7" s="15">
        <f>SUM(M27,M33,M39,R9,R15,R21,R27,R33,R39)</f>
        <v>3907</v>
      </c>
      <c r="X7" s="15">
        <f>SUM(V7:W7)</f>
        <v>6202</v>
      </c>
      <c r="Z7" s="4" t="s">
        <v>31</v>
      </c>
      <c r="AA7" s="10">
        <v>993</v>
      </c>
      <c r="AB7" s="10">
        <v>1298</v>
      </c>
      <c r="AC7" s="10">
        <v>2291</v>
      </c>
    </row>
    <row r="8" spans="1:29" ht="15" customHeight="1" x14ac:dyDescent="0.15">
      <c r="A8" s="7">
        <v>4</v>
      </c>
      <c r="B8" s="10">
        <v>76</v>
      </c>
      <c r="C8" s="10">
        <v>70</v>
      </c>
      <c r="D8" s="10">
        <v>146</v>
      </c>
      <c r="E8" s="3"/>
      <c r="F8" s="7">
        <v>34</v>
      </c>
      <c r="G8" s="10">
        <v>108</v>
      </c>
      <c r="H8" s="10">
        <v>93</v>
      </c>
      <c r="I8" s="10">
        <v>201</v>
      </c>
      <c r="J8" s="3"/>
      <c r="K8" s="7">
        <v>64</v>
      </c>
      <c r="L8" s="10">
        <v>246</v>
      </c>
      <c r="M8" s="10">
        <v>217</v>
      </c>
      <c r="N8" s="10">
        <v>463</v>
      </c>
      <c r="O8" s="3"/>
      <c r="P8" s="7">
        <v>94</v>
      </c>
      <c r="Q8" s="10">
        <v>11</v>
      </c>
      <c r="R8" s="10">
        <v>46</v>
      </c>
      <c r="S8" s="10">
        <v>57</v>
      </c>
      <c r="U8" s="17" t="s">
        <v>3</v>
      </c>
      <c r="V8" s="12">
        <f>SUM(V4:V7)</f>
        <v>11605</v>
      </c>
      <c r="W8" s="12">
        <f>SUM(W4:W7)</f>
        <v>13330</v>
      </c>
      <c r="X8" s="12">
        <f>SUM(X4:X7)</f>
        <v>24935</v>
      </c>
      <c r="Z8" s="4" t="s">
        <v>7</v>
      </c>
      <c r="AA8" s="10">
        <v>1376</v>
      </c>
      <c r="AB8" s="10">
        <v>2363</v>
      </c>
      <c r="AC8" s="10">
        <v>3739</v>
      </c>
    </row>
    <row r="9" spans="1:29" ht="15" customHeight="1" x14ac:dyDescent="0.15">
      <c r="A9" s="7"/>
      <c r="B9" s="29">
        <v>352</v>
      </c>
      <c r="C9" s="29">
        <v>352</v>
      </c>
      <c r="D9" s="29">
        <v>704</v>
      </c>
      <c r="E9" s="3"/>
      <c r="F9" s="7"/>
      <c r="G9" s="29">
        <v>513</v>
      </c>
      <c r="H9" s="29">
        <v>465</v>
      </c>
      <c r="I9" s="29">
        <v>978</v>
      </c>
      <c r="J9" s="3"/>
      <c r="K9" s="7"/>
      <c r="L9" s="29">
        <v>1305</v>
      </c>
      <c r="M9" s="29">
        <v>1165</v>
      </c>
      <c r="N9" s="29">
        <v>2470</v>
      </c>
      <c r="O9" s="3"/>
      <c r="P9" s="7"/>
      <c r="Q9" s="29">
        <v>141</v>
      </c>
      <c r="R9" s="29">
        <v>374</v>
      </c>
      <c r="S9" s="29">
        <v>515</v>
      </c>
      <c r="U9" s="4" t="s">
        <v>8</v>
      </c>
      <c r="V9" s="15">
        <f>SUM(G21,G27,G33,G39,L9)</f>
        <v>4079</v>
      </c>
      <c r="W9" s="15">
        <f>SUM(H21,H27,H33,H39,M9)</f>
        <v>3942</v>
      </c>
      <c r="X9" s="18">
        <f t="shared" ref="X9:X20" si="0">SUM(V9:W9)</f>
        <v>8021</v>
      </c>
      <c r="Z9" s="9" t="s">
        <v>24</v>
      </c>
      <c r="AA9" s="11">
        <f>SUM(AA5:AA8)</f>
        <v>6826</v>
      </c>
      <c r="AB9" s="11">
        <f t="shared" ref="AB9:AC9" si="1">SUM(AB5:AB8)</f>
        <v>7986</v>
      </c>
      <c r="AC9" s="11">
        <f t="shared" si="1"/>
        <v>14812</v>
      </c>
    </row>
    <row r="10" spans="1:29" ht="15" customHeight="1" x14ac:dyDescent="0.15">
      <c r="A10" s="7">
        <v>5</v>
      </c>
      <c r="B10" s="10">
        <v>79</v>
      </c>
      <c r="C10" s="10">
        <v>87</v>
      </c>
      <c r="D10" s="10">
        <v>166</v>
      </c>
      <c r="E10" s="3"/>
      <c r="F10" s="7">
        <v>35</v>
      </c>
      <c r="G10" s="10">
        <v>114</v>
      </c>
      <c r="H10" s="10">
        <v>90</v>
      </c>
      <c r="I10" s="10">
        <v>204</v>
      </c>
      <c r="J10" s="3"/>
      <c r="K10" s="7">
        <v>65</v>
      </c>
      <c r="L10" s="10">
        <v>104</v>
      </c>
      <c r="M10" s="10">
        <v>115</v>
      </c>
      <c r="N10" s="10">
        <v>219</v>
      </c>
      <c r="O10" s="3"/>
      <c r="P10" s="7">
        <v>95</v>
      </c>
      <c r="Q10" s="10">
        <v>16</v>
      </c>
      <c r="R10" s="10">
        <v>45</v>
      </c>
      <c r="S10" s="10">
        <v>61</v>
      </c>
      <c r="U10" s="4" t="s">
        <v>9</v>
      </c>
      <c r="V10" s="15">
        <f>SUM(G21,G27,G33,G39,L9,L15,L21,L27,L33,L39,Q9,Q15,Q21,Q27,Q33,Q39)</f>
        <v>7932</v>
      </c>
      <c r="W10" s="15">
        <f>SUM(H21,H27,H33,H39,M9,M15,M21,M27,M33,M39,R9,R15,R21,R27,R33,R39)</f>
        <v>9886</v>
      </c>
      <c r="X10" s="18">
        <f t="shared" si="0"/>
        <v>17818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57</v>
      </c>
      <c r="D11" s="10">
        <v>131</v>
      </c>
      <c r="E11" s="3"/>
      <c r="F11" s="7">
        <v>36</v>
      </c>
      <c r="G11" s="10">
        <v>101</v>
      </c>
      <c r="H11" s="10">
        <v>90</v>
      </c>
      <c r="I11" s="10">
        <v>191</v>
      </c>
      <c r="J11" s="3"/>
      <c r="K11" s="7">
        <v>66</v>
      </c>
      <c r="L11" s="10">
        <v>135</v>
      </c>
      <c r="M11" s="10">
        <v>155</v>
      </c>
      <c r="N11" s="10">
        <v>290</v>
      </c>
      <c r="O11" s="3"/>
      <c r="P11" s="7">
        <v>96</v>
      </c>
      <c r="Q11" s="10">
        <v>5</v>
      </c>
      <c r="R11" s="10">
        <v>41</v>
      </c>
      <c r="S11" s="10">
        <v>46</v>
      </c>
      <c r="U11" s="4" t="s">
        <v>10</v>
      </c>
      <c r="V11" s="15">
        <f>SUM(,G33,G39,L9,L15,L21,L27,L33,L39,Q9,Q15,Q21,Q27,Q33,Q39)</f>
        <v>6934</v>
      </c>
      <c r="W11" s="15">
        <f>SUM(,H33,H39,M9,M15,M21,M27,M33,M39,R9,R15,R21,R27,R33,R39)</f>
        <v>8838</v>
      </c>
      <c r="X11" s="18">
        <f t="shared" si="0"/>
        <v>15772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62</v>
      </c>
      <c r="D12" s="10">
        <v>138</v>
      </c>
      <c r="E12" s="3"/>
      <c r="F12" s="7">
        <v>37</v>
      </c>
      <c r="G12" s="10">
        <v>119</v>
      </c>
      <c r="H12" s="10">
        <v>123</v>
      </c>
      <c r="I12" s="10">
        <v>242</v>
      </c>
      <c r="J12" s="3"/>
      <c r="K12" s="7">
        <v>67</v>
      </c>
      <c r="L12" s="10">
        <v>135</v>
      </c>
      <c r="M12" s="10">
        <v>204</v>
      </c>
      <c r="N12" s="10">
        <v>339</v>
      </c>
      <c r="O12" s="3"/>
      <c r="P12" s="7">
        <v>97</v>
      </c>
      <c r="Q12" s="10">
        <v>7</v>
      </c>
      <c r="R12" s="10">
        <v>25</v>
      </c>
      <c r="S12" s="10">
        <v>32</v>
      </c>
      <c r="U12" s="4" t="s">
        <v>11</v>
      </c>
      <c r="V12" s="15">
        <f>SUM(L9,L15,L21,L27,L33,L39,Q9,Q15,Q21,Q27,Q33,Q39)</f>
        <v>5158</v>
      </c>
      <c r="W12" s="15">
        <f>SUM(M9,M15,M21,M27,M33,M39,R9,R15,R21,R27,R33,R39)</f>
        <v>7109</v>
      </c>
      <c r="X12" s="18">
        <f t="shared" si="0"/>
        <v>12267</v>
      </c>
      <c r="Z12" s="4" t="s">
        <v>25</v>
      </c>
      <c r="AA12" s="10">
        <v>141</v>
      </c>
      <c r="AB12" s="10">
        <v>171</v>
      </c>
      <c r="AC12" s="10">
        <v>312</v>
      </c>
    </row>
    <row r="13" spans="1:29" ht="15" customHeight="1" x14ac:dyDescent="0.15">
      <c r="A13" s="7">
        <v>8</v>
      </c>
      <c r="B13" s="10">
        <v>72</v>
      </c>
      <c r="C13" s="10">
        <v>71</v>
      </c>
      <c r="D13" s="10">
        <v>143</v>
      </c>
      <c r="E13" s="3"/>
      <c r="F13" s="7">
        <v>38</v>
      </c>
      <c r="G13" s="10">
        <v>100</v>
      </c>
      <c r="H13" s="10">
        <v>78</v>
      </c>
      <c r="I13" s="10">
        <v>178</v>
      </c>
      <c r="J13" s="3"/>
      <c r="K13" s="7">
        <v>68</v>
      </c>
      <c r="L13" s="10">
        <v>167</v>
      </c>
      <c r="M13" s="10">
        <v>199</v>
      </c>
      <c r="N13" s="10">
        <v>366</v>
      </c>
      <c r="O13" s="3"/>
      <c r="P13" s="7">
        <v>98</v>
      </c>
      <c r="Q13" s="10">
        <v>6</v>
      </c>
      <c r="R13" s="10">
        <v>23</v>
      </c>
      <c r="S13" s="10">
        <v>29</v>
      </c>
      <c r="U13" s="9" t="s">
        <v>12</v>
      </c>
      <c r="V13" s="12">
        <f>SUM(L15,L21,L27,L33,L39,Q9,Q15,Q21,Q27,Q33,Q39)</f>
        <v>3853</v>
      </c>
      <c r="W13" s="12">
        <f>SUM(M15,M21,M27,M33,M39,R9,R15,R21,R27,R33,R39)</f>
        <v>5944</v>
      </c>
      <c r="X13" s="12">
        <f t="shared" si="0"/>
        <v>9797</v>
      </c>
      <c r="Z13" s="26" t="s">
        <v>26</v>
      </c>
      <c r="AA13" s="10">
        <v>862</v>
      </c>
      <c r="AB13" s="10">
        <v>832</v>
      </c>
      <c r="AC13" s="10">
        <v>1694</v>
      </c>
    </row>
    <row r="14" spans="1:29" ht="15" customHeight="1" x14ac:dyDescent="0.15">
      <c r="A14" s="7">
        <v>9</v>
      </c>
      <c r="B14" s="10">
        <v>66</v>
      </c>
      <c r="C14" s="10">
        <v>84</v>
      </c>
      <c r="D14" s="10">
        <v>150</v>
      </c>
      <c r="E14" s="3"/>
      <c r="F14" s="7">
        <v>39</v>
      </c>
      <c r="G14" s="10">
        <v>104</v>
      </c>
      <c r="H14" s="10">
        <v>107</v>
      </c>
      <c r="I14" s="10">
        <v>211</v>
      </c>
      <c r="J14" s="3"/>
      <c r="K14" s="7">
        <v>69</v>
      </c>
      <c r="L14" s="10">
        <v>166</v>
      </c>
      <c r="M14" s="10">
        <v>225</v>
      </c>
      <c r="N14" s="10">
        <v>391</v>
      </c>
      <c r="O14" s="3"/>
      <c r="P14" s="7">
        <v>99</v>
      </c>
      <c r="Q14" s="10">
        <v>0</v>
      </c>
      <c r="R14" s="10">
        <v>17</v>
      </c>
      <c r="S14" s="10">
        <v>17</v>
      </c>
      <c r="U14" s="4" t="s">
        <v>13</v>
      </c>
      <c r="V14" s="15">
        <f>SUM(L21,L27,L33,L39,Q9,Q15,Q21,Q27,Q33,Q39)</f>
        <v>3146</v>
      </c>
      <c r="W14" s="15">
        <f>SUM(M21,M27,M33,M39,R9,R15,R21,R27,R33,R39)</f>
        <v>5046</v>
      </c>
      <c r="X14" s="18">
        <f t="shared" si="0"/>
        <v>8192</v>
      </c>
      <c r="Z14" s="4" t="s">
        <v>31</v>
      </c>
      <c r="AA14" s="10">
        <v>186</v>
      </c>
      <c r="AB14" s="10">
        <v>253</v>
      </c>
      <c r="AC14" s="10">
        <v>439</v>
      </c>
    </row>
    <row r="15" spans="1:29" ht="15" customHeight="1" x14ac:dyDescent="0.15">
      <c r="A15" s="7"/>
      <c r="B15" s="29">
        <v>367</v>
      </c>
      <c r="C15" s="29">
        <v>361</v>
      </c>
      <c r="D15" s="29">
        <v>728</v>
      </c>
      <c r="E15" s="3"/>
      <c r="F15" s="7"/>
      <c r="G15" s="29">
        <v>538</v>
      </c>
      <c r="H15" s="29">
        <v>488</v>
      </c>
      <c r="I15" s="29">
        <v>1026</v>
      </c>
      <c r="J15" s="3"/>
      <c r="K15" s="7"/>
      <c r="L15" s="29">
        <v>707</v>
      </c>
      <c r="M15" s="29">
        <v>898</v>
      </c>
      <c r="N15" s="29">
        <v>1605</v>
      </c>
      <c r="O15" s="3"/>
      <c r="P15" s="7"/>
      <c r="Q15" s="29">
        <v>34</v>
      </c>
      <c r="R15" s="29">
        <v>151</v>
      </c>
      <c r="S15" s="29">
        <v>185</v>
      </c>
      <c r="U15" s="4" t="s">
        <v>14</v>
      </c>
      <c r="V15" s="15">
        <f>SUM(L27,L33,L39,Q9,Q15,Q21,Q27,Q33,Q39)</f>
        <v>2295</v>
      </c>
      <c r="W15" s="15">
        <f>SUM(M27,M33,M39,R9,R15,R21,R27,R33,R39)</f>
        <v>3907</v>
      </c>
      <c r="X15" s="18">
        <f t="shared" si="0"/>
        <v>6202</v>
      </c>
      <c r="Z15" s="4" t="s">
        <v>7</v>
      </c>
      <c r="AA15" s="10">
        <v>280</v>
      </c>
      <c r="AB15" s="10">
        <v>445</v>
      </c>
      <c r="AC15" s="10">
        <v>725</v>
      </c>
    </row>
    <row r="16" spans="1:29" ht="15" customHeight="1" x14ac:dyDescent="0.15">
      <c r="A16" s="7">
        <v>10</v>
      </c>
      <c r="B16" s="10">
        <v>76</v>
      </c>
      <c r="C16" s="10">
        <v>88</v>
      </c>
      <c r="D16" s="10">
        <v>164</v>
      </c>
      <c r="E16" s="3"/>
      <c r="F16" s="7">
        <v>40</v>
      </c>
      <c r="G16" s="10">
        <v>100</v>
      </c>
      <c r="H16" s="10">
        <v>85</v>
      </c>
      <c r="I16" s="10">
        <v>185</v>
      </c>
      <c r="J16" s="3"/>
      <c r="K16" s="7">
        <v>70</v>
      </c>
      <c r="L16" s="10">
        <v>161</v>
      </c>
      <c r="M16" s="10">
        <v>229</v>
      </c>
      <c r="N16" s="10">
        <v>390</v>
      </c>
      <c r="O16" s="3"/>
      <c r="P16" s="7">
        <v>100</v>
      </c>
      <c r="Q16" s="10">
        <v>2</v>
      </c>
      <c r="R16" s="10">
        <v>4</v>
      </c>
      <c r="S16" s="10">
        <v>6</v>
      </c>
      <c r="U16" s="4" t="s">
        <v>15</v>
      </c>
      <c r="V16" s="15">
        <f>SUM(L33,L39,Q9,Q15,Q21,Q27,Q33,Q39)</f>
        <v>1365</v>
      </c>
      <c r="W16" s="15">
        <f>SUM(M33,M39,R9,R15,R21,R27,R33,R39)</f>
        <v>2604</v>
      </c>
      <c r="X16" s="18">
        <f t="shared" si="0"/>
        <v>3969</v>
      </c>
      <c r="Z16" s="9" t="s">
        <v>24</v>
      </c>
      <c r="AA16" s="11">
        <f t="shared" ref="AA16:AB16" si="2">SUM(AA12:AA15)</f>
        <v>1469</v>
      </c>
      <c r="AB16" s="11">
        <f t="shared" si="2"/>
        <v>1701</v>
      </c>
      <c r="AC16" s="11">
        <f>SUM(AC12:AC15)</f>
        <v>3170</v>
      </c>
    </row>
    <row r="17" spans="1:29" ht="15" customHeight="1" x14ac:dyDescent="0.15">
      <c r="A17" s="7">
        <v>11</v>
      </c>
      <c r="B17" s="10">
        <v>97</v>
      </c>
      <c r="C17" s="10">
        <v>88</v>
      </c>
      <c r="D17" s="10">
        <v>185</v>
      </c>
      <c r="E17" s="3"/>
      <c r="F17" s="7">
        <v>41</v>
      </c>
      <c r="G17" s="10">
        <v>95</v>
      </c>
      <c r="H17" s="10">
        <v>86</v>
      </c>
      <c r="I17" s="10">
        <v>181</v>
      </c>
      <c r="J17" s="3"/>
      <c r="K17" s="7">
        <v>71</v>
      </c>
      <c r="L17" s="10">
        <v>153</v>
      </c>
      <c r="M17" s="10">
        <v>201</v>
      </c>
      <c r="N17" s="10">
        <v>354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572</v>
      </c>
      <c r="W17" s="15">
        <f>SUM(M39,R9,R15,R21,R27,R33,R39)</f>
        <v>1414</v>
      </c>
      <c r="X17" s="18">
        <f t="shared" si="0"/>
        <v>1986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79</v>
      </c>
      <c r="D18" s="10">
        <v>152</v>
      </c>
      <c r="E18" s="3"/>
      <c r="F18" s="7">
        <v>42</v>
      </c>
      <c r="G18" s="10">
        <v>99</v>
      </c>
      <c r="H18" s="10">
        <v>105</v>
      </c>
      <c r="I18" s="10">
        <v>204</v>
      </c>
      <c r="J18" s="3"/>
      <c r="K18" s="7">
        <v>72</v>
      </c>
      <c r="L18" s="10">
        <v>154</v>
      </c>
      <c r="M18" s="10">
        <v>224</v>
      </c>
      <c r="N18" s="13">
        <v>378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178</v>
      </c>
      <c r="W18" s="15">
        <f>SUM(R9,R15,R21,R27,R33,R39)</f>
        <v>543</v>
      </c>
      <c r="X18" s="18">
        <f t="shared" si="0"/>
        <v>721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84</v>
      </c>
      <c r="C19" s="10">
        <v>81</v>
      </c>
      <c r="D19" s="10">
        <v>165</v>
      </c>
      <c r="E19" s="3"/>
      <c r="F19" s="7">
        <v>43</v>
      </c>
      <c r="G19" s="10">
        <v>83</v>
      </c>
      <c r="H19" s="10">
        <v>111</v>
      </c>
      <c r="I19" s="10">
        <v>194</v>
      </c>
      <c r="J19" s="3"/>
      <c r="K19" s="7">
        <v>73</v>
      </c>
      <c r="L19" s="10">
        <v>191</v>
      </c>
      <c r="M19" s="10">
        <v>217</v>
      </c>
      <c r="N19" s="10">
        <v>408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37</v>
      </c>
      <c r="W19" s="15">
        <f>SUM(R15,R21,R27,R33,R39)</f>
        <v>169</v>
      </c>
      <c r="X19" s="18">
        <f t="shared" si="0"/>
        <v>206</v>
      </c>
      <c r="Z19" s="4" t="s">
        <v>25</v>
      </c>
      <c r="AA19" s="10">
        <v>211</v>
      </c>
      <c r="AB19" s="10">
        <v>220</v>
      </c>
      <c r="AC19" s="10">
        <v>431</v>
      </c>
    </row>
    <row r="20" spans="1:29" ht="15" customHeight="1" x14ac:dyDescent="0.15">
      <c r="A20" s="7">
        <v>14</v>
      </c>
      <c r="B20" s="10">
        <v>100</v>
      </c>
      <c r="C20" s="10">
        <v>82</v>
      </c>
      <c r="D20" s="10">
        <v>182</v>
      </c>
      <c r="E20" s="3"/>
      <c r="F20" s="7">
        <v>44</v>
      </c>
      <c r="G20" s="10">
        <v>91</v>
      </c>
      <c r="H20" s="10">
        <v>121</v>
      </c>
      <c r="I20" s="10">
        <v>212</v>
      </c>
      <c r="J20" s="3"/>
      <c r="K20" s="7">
        <v>74</v>
      </c>
      <c r="L20" s="10">
        <v>192</v>
      </c>
      <c r="M20" s="10">
        <v>268</v>
      </c>
      <c r="N20" s="10">
        <v>460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18</v>
      </c>
      <c r="X20" s="18">
        <f t="shared" si="0"/>
        <v>21</v>
      </c>
      <c r="Z20" s="26" t="s">
        <v>26</v>
      </c>
      <c r="AA20" s="10">
        <v>1260</v>
      </c>
      <c r="AB20" s="10">
        <v>1121</v>
      </c>
      <c r="AC20" s="10">
        <v>2381</v>
      </c>
    </row>
    <row r="21" spans="1:29" ht="15" customHeight="1" x14ac:dyDescent="0.15">
      <c r="A21" s="7"/>
      <c r="B21" s="29">
        <v>430</v>
      </c>
      <c r="C21" s="29">
        <v>418</v>
      </c>
      <c r="D21" s="29">
        <v>848</v>
      </c>
      <c r="E21" s="3"/>
      <c r="F21" s="7"/>
      <c r="G21" s="29">
        <v>468</v>
      </c>
      <c r="H21" s="29">
        <v>508</v>
      </c>
      <c r="I21" s="29">
        <v>976</v>
      </c>
      <c r="J21" s="3"/>
      <c r="K21" s="7"/>
      <c r="L21" s="29">
        <v>851</v>
      </c>
      <c r="M21" s="29">
        <v>1139</v>
      </c>
      <c r="N21" s="29">
        <v>1990</v>
      </c>
      <c r="O21" s="3"/>
      <c r="P21" s="7"/>
      <c r="Q21" s="29">
        <v>3</v>
      </c>
      <c r="R21" s="29">
        <v>17</v>
      </c>
      <c r="S21" s="29">
        <v>20</v>
      </c>
      <c r="Z21" s="4" t="s">
        <v>31</v>
      </c>
      <c r="AA21" s="10">
        <v>231</v>
      </c>
      <c r="AB21" s="10">
        <v>299</v>
      </c>
      <c r="AC21" s="10">
        <v>530</v>
      </c>
    </row>
    <row r="22" spans="1:29" ht="15" customHeight="1" x14ac:dyDescent="0.15">
      <c r="A22" s="7">
        <v>15</v>
      </c>
      <c r="B22" s="10">
        <v>98</v>
      </c>
      <c r="C22" s="10">
        <v>90</v>
      </c>
      <c r="D22" s="10">
        <v>188</v>
      </c>
      <c r="E22" s="3"/>
      <c r="F22" s="7">
        <v>45</v>
      </c>
      <c r="G22" s="10">
        <v>89</v>
      </c>
      <c r="H22" s="10">
        <v>67</v>
      </c>
      <c r="I22" s="10">
        <v>156</v>
      </c>
      <c r="J22" s="3"/>
      <c r="K22" s="7">
        <v>75</v>
      </c>
      <c r="L22" s="10">
        <v>173</v>
      </c>
      <c r="M22" s="10">
        <v>244</v>
      </c>
      <c r="N22" s="10">
        <v>417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667</v>
      </c>
      <c r="AC22" s="10">
        <v>1054</v>
      </c>
    </row>
    <row r="23" spans="1:29" ht="15" customHeight="1" x14ac:dyDescent="0.15">
      <c r="A23" s="7">
        <v>16</v>
      </c>
      <c r="B23" s="10">
        <v>108</v>
      </c>
      <c r="C23" s="10">
        <v>95</v>
      </c>
      <c r="D23" s="10">
        <v>203</v>
      </c>
      <c r="E23" s="3"/>
      <c r="F23" s="7">
        <v>46</v>
      </c>
      <c r="G23" s="10">
        <v>102</v>
      </c>
      <c r="H23" s="10">
        <v>108</v>
      </c>
      <c r="I23" s="10">
        <v>210</v>
      </c>
      <c r="J23" s="3"/>
      <c r="K23" s="7">
        <v>76</v>
      </c>
      <c r="L23" s="10">
        <v>179</v>
      </c>
      <c r="M23" s="10">
        <v>265</v>
      </c>
      <c r="N23" s="10">
        <v>444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9.9009047824213692</v>
      </c>
      <c r="W23" s="19">
        <f>W4/$W$8*100</f>
        <v>8.4846211552888224</v>
      </c>
      <c r="X23" s="19">
        <f>X4/$X$8*100</f>
        <v>9.1437738119109682</v>
      </c>
      <c r="Z23" s="9" t="s">
        <v>24</v>
      </c>
      <c r="AA23" s="11">
        <f t="shared" ref="AA23:AB23" si="3">SUM(AA19:AA22)</f>
        <v>2089</v>
      </c>
      <c r="AB23" s="11">
        <f t="shared" si="3"/>
        <v>2307</v>
      </c>
      <c r="AC23" s="11">
        <f>SUM(AC19:AC22)</f>
        <v>4396</v>
      </c>
    </row>
    <row r="24" spans="1:29" ht="15" customHeight="1" x14ac:dyDescent="0.15">
      <c r="A24" s="7">
        <v>17</v>
      </c>
      <c r="B24" s="10">
        <v>145</v>
      </c>
      <c r="C24" s="10">
        <v>93</v>
      </c>
      <c r="D24" s="10">
        <v>238</v>
      </c>
      <c r="E24" s="3"/>
      <c r="F24" s="7">
        <v>47</v>
      </c>
      <c r="G24" s="10">
        <v>99</v>
      </c>
      <c r="H24" s="10">
        <v>128</v>
      </c>
      <c r="I24" s="10">
        <v>227</v>
      </c>
      <c r="J24" s="3"/>
      <c r="K24" s="7">
        <v>77</v>
      </c>
      <c r="L24" s="10">
        <v>180</v>
      </c>
      <c r="M24" s="10">
        <v>278</v>
      </c>
      <c r="N24" s="10">
        <v>458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56.897888841016808</v>
      </c>
      <c r="W24" s="19">
        <f>W5/$W$8*100</f>
        <v>46.924231057764445</v>
      </c>
      <c r="X24" s="19">
        <f>X5/$X$8*100</f>
        <v>51.566071786645274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93</v>
      </c>
      <c r="D25" s="10">
        <v>194</v>
      </c>
      <c r="E25" s="3"/>
      <c r="F25" s="7">
        <v>48</v>
      </c>
      <c r="G25" s="10">
        <v>119</v>
      </c>
      <c r="H25" s="10">
        <v>116</v>
      </c>
      <c r="I25" s="10">
        <v>235</v>
      </c>
      <c r="J25" s="3"/>
      <c r="K25" s="7">
        <v>78</v>
      </c>
      <c r="L25" s="10">
        <v>206</v>
      </c>
      <c r="M25" s="10">
        <v>254</v>
      </c>
      <c r="N25" s="10">
        <v>460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13.425247738043947</v>
      </c>
      <c r="W25" s="19">
        <f>W6/$W$8*100</f>
        <v>15.28132033008252</v>
      </c>
      <c r="X25" s="19">
        <f>X6/$X$8*100</f>
        <v>14.417485462201723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88</v>
      </c>
      <c r="C26" s="10">
        <v>89</v>
      </c>
      <c r="D26" s="10">
        <v>177</v>
      </c>
      <c r="E26" s="3"/>
      <c r="F26" s="7">
        <v>49</v>
      </c>
      <c r="G26" s="10">
        <v>121</v>
      </c>
      <c r="H26" s="10">
        <v>121</v>
      </c>
      <c r="I26" s="10">
        <v>242</v>
      </c>
      <c r="J26" s="3"/>
      <c r="K26" s="7">
        <v>79</v>
      </c>
      <c r="L26" s="10">
        <v>192</v>
      </c>
      <c r="M26" s="10">
        <v>262</v>
      </c>
      <c r="N26" s="10">
        <v>454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19.775958638517878</v>
      </c>
      <c r="W26" s="19">
        <f>W7/$W$8*100</f>
        <v>29.30982745686422</v>
      </c>
      <c r="X26" s="19">
        <f>X7/$X$8*100</f>
        <v>24.872668939242029</v>
      </c>
      <c r="Z26" s="4" t="s">
        <v>25</v>
      </c>
      <c r="AA26" s="10">
        <v>129</v>
      </c>
      <c r="AB26" s="10">
        <v>98</v>
      </c>
      <c r="AC26" s="10">
        <v>227</v>
      </c>
    </row>
    <row r="27" spans="1:29" ht="15" customHeight="1" x14ac:dyDescent="0.15">
      <c r="A27" s="7"/>
      <c r="B27" s="29">
        <v>540</v>
      </c>
      <c r="C27" s="29">
        <v>460</v>
      </c>
      <c r="D27" s="29">
        <v>1000</v>
      </c>
      <c r="E27" s="3"/>
      <c r="F27" s="7"/>
      <c r="G27" s="29">
        <v>530</v>
      </c>
      <c r="H27" s="29">
        <v>540</v>
      </c>
      <c r="I27" s="29">
        <v>1070</v>
      </c>
      <c r="J27" s="3"/>
      <c r="K27" s="7"/>
      <c r="L27" s="29">
        <v>930</v>
      </c>
      <c r="M27" s="29">
        <v>1303</v>
      </c>
      <c r="N27" s="29">
        <v>2233</v>
      </c>
      <c r="O27" s="3"/>
      <c r="P27" s="7"/>
      <c r="Q27" s="29">
        <v>0</v>
      </c>
      <c r="R27" s="29">
        <v>1</v>
      </c>
      <c r="S27" s="29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692</v>
      </c>
      <c r="AB27" s="10">
        <v>619</v>
      </c>
      <c r="AC27" s="10">
        <v>1311</v>
      </c>
    </row>
    <row r="28" spans="1:29" ht="15" customHeight="1" x14ac:dyDescent="0.15">
      <c r="A28" s="7">
        <v>20</v>
      </c>
      <c r="B28" s="10">
        <v>114</v>
      </c>
      <c r="C28" s="10">
        <v>83</v>
      </c>
      <c r="D28" s="10">
        <v>197</v>
      </c>
      <c r="E28" s="3"/>
      <c r="F28" s="7">
        <v>50</v>
      </c>
      <c r="G28" s="10">
        <v>144</v>
      </c>
      <c r="H28" s="10">
        <v>148</v>
      </c>
      <c r="I28" s="10">
        <v>292</v>
      </c>
      <c r="J28" s="3"/>
      <c r="K28" s="7">
        <v>80</v>
      </c>
      <c r="L28" s="10">
        <v>182</v>
      </c>
      <c r="M28" s="10">
        <v>282</v>
      </c>
      <c r="N28" s="10">
        <v>464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35.14864282636794</v>
      </c>
      <c r="W28" s="19">
        <f t="shared" ref="W28:W39" si="5">W9/$W$8*100</f>
        <v>29.572393098274567</v>
      </c>
      <c r="X28" s="19">
        <f t="shared" ref="X28:X39" si="6">X9/$X$8*100</f>
        <v>32.167635853218371</v>
      </c>
      <c r="Z28" s="4" t="s">
        <v>31</v>
      </c>
      <c r="AA28" s="10">
        <v>148</v>
      </c>
      <c r="AB28" s="10">
        <v>187</v>
      </c>
      <c r="AC28" s="10">
        <v>335</v>
      </c>
    </row>
    <row r="29" spans="1:29" ht="15" customHeight="1" x14ac:dyDescent="0.15">
      <c r="A29" s="7">
        <v>21</v>
      </c>
      <c r="B29" s="10">
        <v>85</v>
      </c>
      <c r="C29" s="10">
        <v>76</v>
      </c>
      <c r="D29" s="10">
        <v>161</v>
      </c>
      <c r="E29" s="3"/>
      <c r="F29" s="7">
        <v>51</v>
      </c>
      <c r="G29" s="10">
        <v>144</v>
      </c>
      <c r="H29" s="10">
        <v>149</v>
      </c>
      <c r="I29" s="10">
        <v>293</v>
      </c>
      <c r="J29" s="3"/>
      <c r="K29" s="7">
        <v>81</v>
      </c>
      <c r="L29" s="10">
        <v>187</v>
      </c>
      <c r="M29" s="10">
        <v>248</v>
      </c>
      <c r="N29" s="10">
        <v>435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68.349849202929775</v>
      </c>
      <c r="W29" s="19">
        <f t="shared" si="5"/>
        <v>74.163540885221295</v>
      </c>
      <c r="X29" s="19">
        <f t="shared" si="6"/>
        <v>71.457790254662129</v>
      </c>
      <c r="Z29" s="4" t="s">
        <v>7</v>
      </c>
      <c r="AA29" s="10">
        <v>252</v>
      </c>
      <c r="AB29" s="10">
        <v>432</v>
      </c>
      <c r="AC29" s="10">
        <v>684</v>
      </c>
    </row>
    <row r="30" spans="1:29" ht="15" customHeight="1" x14ac:dyDescent="0.15">
      <c r="A30" s="7">
        <v>22</v>
      </c>
      <c r="B30" s="10">
        <v>82</v>
      </c>
      <c r="C30" s="10">
        <v>97</v>
      </c>
      <c r="D30" s="10">
        <v>179</v>
      </c>
      <c r="E30" s="3"/>
      <c r="F30" s="7">
        <v>52</v>
      </c>
      <c r="G30" s="10">
        <v>180</v>
      </c>
      <c r="H30" s="10">
        <v>166</v>
      </c>
      <c r="I30" s="10">
        <v>346</v>
      </c>
      <c r="J30" s="3"/>
      <c r="K30" s="7">
        <v>82</v>
      </c>
      <c r="L30" s="10">
        <v>153</v>
      </c>
      <c r="M30" s="10">
        <v>238</v>
      </c>
      <c r="N30" s="10">
        <v>391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59.750107712193021</v>
      </c>
      <c r="W30" s="19">
        <f t="shared" si="5"/>
        <v>66.301575393848466</v>
      </c>
      <c r="X30" s="19">
        <f t="shared" si="6"/>
        <v>63.252456386605175</v>
      </c>
      <c r="Z30" s="9" t="s">
        <v>24</v>
      </c>
      <c r="AA30" s="11">
        <f t="shared" ref="AA30:AB30" si="7">SUM(AA26:AA29)</f>
        <v>1221</v>
      </c>
      <c r="AB30" s="11">
        <f t="shared" si="7"/>
        <v>1336</v>
      </c>
      <c r="AC30" s="11">
        <f>SUM(AC26:AC29)</f>
        <v>2557</v>
      </c>
    </row>
    <row r="31" spans="1:29" ht="15" customHeight="1" x14ac:dyDescent="0.15">
      <c r="A31" s="7">
        <v>23</v>
      </c>
      <c r="B31" s="10">
        <v>106</v>
      </c>
      <c r="C31" s="10">
        <v>98</v>
      </c>
      <c r="D31" s="10">
        <v>204</v>
      </c>
      <c r="E31" s="3"/>
      <c r="F31" s="7">
        <v>53</v>
      </c>
      <c r="G31" s="10">
        <v>153</v>
      </c>
      <c r="H31" s="10">
        <v>165</v>
      </c>
      <c r="I31" s="10">
        <v>318</v>
      </c>
      <c r="J31" s="3"/>
      <c r="K31" s="7">
        <v>83</v>
      </c>
      <c r="L31" s="10">
        <v>141</v>
      </c>
      <c r="M31" s="10">
        <v>212</v>
      </c>
      <c r="N31" s="10">
        <v>353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44.446359327875918</v>
      </c>
      <c r="W31" s="19">
        <f t="shared" si="5"/>
        <v>53.330832708177041</v>
      </c>
      <c r="X31" s="19">
        <f t="shared" si="6"/>
        <v>49.195909364347301</v>
      </c>
      <c r="Z31" s="6"/>
    </row>
    <row r="32" spans="1:29" ht="15" customHeight="1" x14ac:dyDescent="0.15">
      <c r="A32" s="7">
        <v>24</v>
      </c>
      <c r="B32" s="10">
        <v>74</v>
      </c>
      <c r="C32" s="10">
        <v>89</v>
      </c>
      <c r="D32" s="10">
        <v>163</v>
      </c>
      <c r="E32" s="3"/>
      <c r="F32" s="7">
        <v>54</v>
      </c>
      <c r="G32" s="10">
        <v>175</v>
      </c>
      <c r="H32" s="10">
        <v>163</v>
      </c>
      <c r="I32" s="10">
        <v>338</v>
      </c>
      <c r="J32" s="3"/>
      <c r="K32" s="7">
        <v>84</v>
      </c>
      <c r="L32" s="10">
        <v>130</v>
      </c>
      <c r="M32" s="10">
        <v>210</v>
      </c>
      <c r="N32" s="10">
        <v>340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33.201206376561828</v>
      </c>
      <c r="W32" s="20">
        <f t="shared" si="5"/>
        <v>44.591147786946742</v>
      </c>
      <c r="X32" s="20">
        <f t="shared" si="6"/>
        <v>39.290154401443758</v>
      </c>
      <c r="Z32" s="6"/>
      <c r="AA32" s="28"/>
      <c r="AB32" s="27"/>
      <c r="AC32" s="27"/>
    </row>
    <row r="33" spans="1:29" ht="15" customHeight="1" x14ac:dyDescent="0.15">
      <c r="A33" s="7"/>
      <c r="B33" s="29">
        <v>461</v>
      </c>
      <c r="C33" s="29">
        <v>443</v>
      </c>
      <c r="D33" s="29">
        <v>904</v>
      </c>
      <c r="E33" s="3"/>
      <c r="F33" s="7"/>
      <c r="G33" s="29">
        <v>796</v>
      </c>
      <c r="H33" s="29">
        <v>791</v>
      </c>
      <c r="I33" s="29">
        <v>1587</v>
      </c>
      <c r="J33" s="3"/>
      <c r="K33" s="7"/>
      <c r="L33" s="29">
        <v>793</v>
      </c>
      <c r="M33" s="29">
        <v>1190</v>
      </c>
      <c r="N33" s="29">
        <v>1983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27.109004739336495</v>
      </c>
      <c r="W33" s="19">
        <f t="shared" si="5"/>
        <v>37.854463615903974</v>
      </c>
      <c r="X33" s="19">
        <f t="shared" si="6"/>
        <v>32.853418889111694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83</v>
      </c>
      <c r="D34" s="10">
        <v>170</v>
      </c>
      <c r="E34" s="3"/>
      <c r="F34" s="7">
        <v>55</v>
      </c>
      <c r="G34" s="10">
        <v>170</v>
      </c>
      <c r="H34" s="10">
        <v>199</v>
      </c>
      <c r="I34" s="10">
        <v>369</v>
      </c>
      <c r="J34" s="3"/>
      <c r="K34" s="7">
        <v>85</v>
      </c>
      <c r="L34" s="10">
        <v>110</v>
      </c>
      <c r="M34" s="10">
        <v>228</v>
      </c>
      <c r="N34" s="10">
        <v>338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19.775958638517878</v>
      </c>
      <c r="W34" s="19">
        <f t="shared" si="5"/>
        <v>29.30982745686422</v>
      </c>
      <c r="X34" s="19">
        <f t="shared" si="6"/>
        <v>24.872668939242029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111</v>
      </c>
      <c r="C35" s="10">
        <v>101</v>
      </c>
      <c r="D35" s="10">
        <v>212</v>
      </c>
      <c r="E35" s="3"/>
      <c r="F35" s="7">
        <v>56</v>
      </c>
      <c r="G35" s="10">
        <v>193</v>
      </c>
      <c r="H35" s="10">
        <v>177</v>
      </c>
      <c r="I35" s="10">
        <v>370</v>
      </c>
      <c r="J35" s="3"/>
      <c r="K35" s="7">
        <v>86</v>
      </c>
      <c r="L35" s="10">
        <v>103</v>
      </c>
      <c r="M35" s="10">
        <v>209</v>
      </c>
      <c r="N35" s="10">
        <v>312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11.762171477811288</v>
      </c>
      <c r="W35" s="19">
        <f t="shared" si="5"/>
        <v>19.534883720930232</v>
      </c>
      <c r="X35" s="19">
        <f t="shared" si="6"/>
        <v>15.917385201523961</v>
      </c>
      <c r="Z35" s="4" t="s">
        <v>25</v>
      </c>
      <c r="AA35" s="10">
        <f>SUM(AA5,AA12,AA19,AA26)</f>
        <v>1149</v>
      </c>
      <c r="AB35" s="10">
        <f t="shared" ref="AA35:AB38" si="8">SUM(AB5,AB12,AB19,AB26)</f>
        <v>1131</v>
      </c>
      <c r="AC35" s="10">
        <f>SUM(AA35:AB35)</f>
        <v>2280</v>
      </c>
    </row>
    <row r="36" spans="1:29" ht="15" customHeight="1" x14ac:dyDescent="0.15">
      <c r="A36" s="7">
        <v>27</v>
      </c>
      <c r="B36" s="10">
        <v>103</v>
      </c>
      <c r="C36" s="10">
        <v>98</v>
      </c>
      <c r="D36" s="10">
        <v>201</v>
      </c>
      <c r="E36" s="3"/>
      <c r="F36" s="7">
        <v>57</v>
      </c>
      <c r="G36" s="10">
        <v>198</v>
      </c>
      <c r="H36" s="10">
        <v>161</v>
      </c>
      <c r="I36" s="10">
        <v>359</v>
      </c>
      <c r="J36" s="3"/>
      <c r="K36" s="7">
        <v>87</v>
      </c>
      <c r="L36" s="10">
        <v>68</v>
      </c>
      <c r="M36" s="10">
        <v>162</v>
      </c>
      <c r="N36" s="10">
        <v>230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4.9289099526066353</v>
      </c>
      <c r="W36" s="19">
        <f t="shared" si="5"/>
        <v>10.607651912978245</v>
      </c>
      <c r="X36" s="19">
        <f t="shared" si="6"/>
        <v>7.9647082414277124</v>
      </c>
      <c r="Z36" s="26" t="s">
        <v>26</v>
      </c>
      <c r="AA36" s="10">
        <f t="shared" si="8"/>
        <v>6603</v>
      </c>
      <c r="AB36" s="10">
        <f t="shared" si="8"/>
        <v>6255</v>
      </c>
      <c r="AC36" s="13">
        <f>SUM(AA36:AB36)</f>
        <v>12858</v>
      </c>
    </row>
    <row r="37" spans="1:29" ht="15" customHeight="1" x14ac:dyDescent="0.15">
      <c r="A37" s="7">
        <v>28</v>
      </c>
      <c r="B37" s="10">
        <v>81</v>
      </c>
      <c r="C37" s="10">
        <v>89</v>
      </c>
      <c r="D37" s="10">
        <v>170</v>
      </c>
      <c r="E37" s="3"/>
      <c r="F37" s="7">
        <v>58</v>
      </c>
      <c r="G37" s="10">
        <v>221</v>
      </c>
      <c r="H37" s="10">
        <v>204</v>
      </c>
      <c r="I37" s="10">
        <v>425</v>
      </c>
      <c r="J37" s="3"/>
      <c r="K37" s="7">
        <v>88</v>
      </c>
      <c r="L37" s="10">
        <v>56</v>
      </c>
      <c r="M37" s="10">
        <v>141</v>
      </c>
      <c r="N37" s="10">
        <v>197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1.5338216286083584</v>
      </c>
      <c r="W37" s="19">
        <f t="shared" si="5"/>
        <v>4.0735183795948986</v>
      </c>
      <c r="X37" s="19">
        <f t="shared" si="6"/>
        <v>2.8915179466613194</v>
      </c>
      <c r="Z37" s="4" t="s">
        <v>31</v>
      </c>
      <c r="AA37" s="10">
        <f t="shared" si="8"/>
        <v>1558</v>
      </c>
      <c r="AB37" s="10">
        <f t="shared" si="8"/>
        <v>2037</v>
      </c>
      <c r="AC37" s="13">
        <f>SUM(AA37:AB37)</f>
        <v>3595</v>
      </c>
    </row>
    <row r="38" spans="1:29" ht="15" customHeight="1" x14ac:dyDescent="0.15">
      <c r="A38" s="7">
        <v>29</v>
      </c>
      <c r="B38" s="10">
        <v>90</v>
      </c>
      <c r="C38" s="10">
        <v>86</v>
      </c>
      <c r="D38" s="10">
        <v>176</v>
      </c>
      <c r="E38" s="3"/>
      <c r="F38" s="7">
        <v>59</v>
      </c>
      <c r="G38" s="10">
        <v>198</v>
      </c>
      <c r="H38" s="10">
        <v>197</v>
      </c>
      <c r="I38" s="10">
        <v>395</v>
      </c>
      <c r="J38" s="3"/>
      <c r="K38" s="7">
        <v>89</v>
      </c>
      <c r="L38" s="10">
        <v>57</v>
      </c>
      <c r="M38" s="10">
        <v>131</v>
      </c>
      <c r="N38" s="10">
        <v>188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0.31882809133993967</v>
      </c>
      <c r="W38" s="19">
        <f t="shared" si="5"/>
        <v>1.2678169542385596</v>
      </c>
      <c r="X38" s="19">
        <f t="shared" si="6"/>
        <v>0.8261479847603771</v>
      </c>
      <c r="Z38" s="4" t="s">
        <v>7</v>
      </c>
      <c r="AA38" s="10">
        <f t="shared" si="8"/>
        <v>2295</v>
      </c>
      <c r="AB38" s="10">
        <f t="shared" si="8"/>
        <v>3907</v>
      </c>
      <c r="AC38" s="13">
        <f>SUM(AA38:AB38)</f>
        <v>6202</v>
      </c>
    </row>
    <row r="39" spans="1:29" ht="15" customHeight="1" x14ac:dyDescent="0.15">
      <c r="A39" s="7"/>
      <c r="B39" s="11">
        <v>472</v>
      </c>
      <c r="C39" s="11">
        <v>457</v>
      </c>
      <c r="D39" s="11">
        <v>929</v>
      </c>
      <c r="E39" s="3"/>
      <c r="F39" s="7"/>
      <c r="G39" s="11">
        <v>980</v>
      </c>
      <c r="H39" s="11">
        <v>938</v>
      </c>
      <c r="I39" s="11">
        <v>1918</v>
      </c>
      <c r="J39" s="3"/>
      <c r="K39" s="7"/>
      <c r="L39" s="11">
        <v>394</v>
      </c>
      <c r="M39" s="11">
        <v>871</v>
      </c>
      <c r="N39" s="11">
        <v>1265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2.5850926324859975E-2</v>
      </c>
      <c r="W39" s="19">
        <f t="shared" si="5"/>
        <v>0.13503375843960991</v>
      </c>
      <c r="X39" s="19">
        <f t="shared" si="6"/>
        <v>8.4218969320232609E-2</v>
      </c>
      <c r="Z39" s="9" t="s">
        <v>24</v>
      </c>
      <c r="AA39" s="11">
        <f>SUM(AA35:AA38)</f>
        <v>11605</v>
      </c>
      <c r="AB39" s="11">
        <f>SUM(AB35:AB38)</f>
        <v>13330</v>
      </c>
      <c r="AC39" s="11">
        <f>SUM(AC35:AC38)</f>
        <v>24935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75</v>
      </c>
      <c r="C4" s="10">
        <v>61</v>
      </c>
      <c r="D4" s="10">
        <v>136</v>
      </c>
      <c r="E4" s="3"/>
      <c r="F4" s="7">
        <v>30</v>
      </c>
      <c r="G4" s="10">
        <v>98</v>
      </c>
      <c r="H4" s="10">
        <v>73</v>
      </c>
      <c r="I4" s="10">
        <v>171</v>
      </c>
      <c r="J4" s="3"/>
      <c r="K4" s="7">
        <v>60</v>
      </c>
      <c r="L4" s="10">
        <v>258</v>
      </c>
      <c r="M4" s="10">
        <v>205</v>
      </c>
      <c r="N4" s="10">
        <v>463</v>
      </c>
      <c r="O4" s="3"/>
      <c r="P4" s="7">
        <v>90</v>
      </c>
      <c r="Q4" s="10">
        <v>46</v>
      </c>
      <c r="R4" s="10">
        <v>124</v>
      </c>
      <c r="S4" s="10">
        <v>170</v>
      </c>
      <c r="U4" s="4" t="s">
        <v>4</v>
      </c>
      <c r="V4" s="15">
        <f>SUM(B9,B15,B21)</f>
        <v>1158</v>
      </c>
      <c r="W4" s="15">
        <f>SUM(C9,C15,C21)</f>
        <v>1131</v>
      </c>
      <c r="X4" s="15">
        <f>SUM(V4:W4)</f>
        <v>2289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69</v>
      </c>
      <c r="D5" s="10">
        <v>140</v>
      </c>
      <c r="E5" s="3"/>
      <c r="F5" s="7">
        <v>31</v>
      </c>
      <c r="G5" s="10">
        <v>97</v>
      </c>
      <c r="H5" s="10">
        <v>97</v>
      </c>
      <c r="I5" s="10">
        <v>194</v>
      </c>
      <c r="J5" s="3"/>
      <c r="K5" s="7">
        <v>61</v>
      </c>
      <c r="L5" s="10">
        <v>265</v>
      </c>
      <c r="M5" s="10">
        <v>227</v>
      </c>
      <c r="N5" s="10">
        <v>492</v>
      </c>
      <c r="O5" s="3"/>
      <c r="P5" s="7">
        <v>91</v>
      </c>
      <c r="Q5" s="10">
        <v>43</v>
      </c>
      <c r="R5" s="10">
        <v>78</v>
      </c>
      <c r="S5" s="10">
        <v>121</v>
      </c>
      <c r="U5" s="4" t="s">
        <v>5</v>
      </c>
      <c r="V5" s="15">
        <f>SUM(B27,B33,B39,G9,G15,G21,G27,G33,G39,L9)</f>
        <v>6587</v>
      </c>
      <c r="W5" s="15">
        <f>SUM(C27,C33,C39,H9,H15,H21,H27,H33,H39,M9)</f>
        <v>6245</v>
      </c>
      <c r="X5" s="15">
        <f>SUM(V5:W5)</f>
        <v>12832</v>
      </c>
      <c r="Y5" s="2"/>
      <c r="Z5" s="4" t="s">
        <v>25</v>
      </c>
      <c r="AA5" s="10">
        <v>671</v>
      </c>
      <c r="AB5" s="10">
        <v>640</v>
      </c>
      <c r="AC5" s="10">
        <v>1311</v>
      </c>
    </row>
    <row r="6" spans="1:29" ht="15" customHeight="1" x14ac:dyDescent="0.15">
      <c r="A6" s="7">
        <v>2</v>
      </c>
      <c r="B6" s="10">
        <v>69</v>
      </c>
      <c r="C6" s="10">
        <v>66</v>
      </c>
      <c r="D6" s="10">
        <v>135</v>
      </c>
      <c r="E6" s="3"/>
      <c r="F6" s="7">
        <v>32</v>
      </c>
      <c r="G6" s="10">
        <v>93</v>
      </c>
      <c r="H6" s="10">
        <v>93</v>
      </c>
      <c r="I6" s="10">
        <v>186</v>
      </c>
      <c r="J6" s="3"/>
      <c r="K6" s="7">
        <v>62</v>
      </c>
      <c r="L6" s="10">
        <v>284</v>
      </c>
      <c r="M6" s="10">
        <v>270</v>
      </c>
      <c r="N6" s="10">
        <v>554</v>
      </c>
      <c r="O6" s="3"/>
      <c r="P6" s="7">
        <v>92</v>
      </c>
      <c r="Q6" s="10">
        <v>27</v>
      </c>
      <c r="R6" s="10">
        <v>68</v>
      </c>
      <c r="S6" s="10">
        <v>95</v>
      </c>
      <c r="U6" s="8" t="s">
        <v>6</v>
      </c>
      <c r="V6" s="15">
        <f>SUM(L15,L21)</f>
        <v>1559</v>
      </c>
      <c r="W6" s="15">
        <f>SUM(M15,M21)</f>
        <v>2025</v>
      </c>
      <c r="X6" s="15">
        <f>SUM(V6:W6)</f>
        <v>3584</v>
      </c>
      <c r="Z6" s="26" t="s">
        <v>26</v>
      </c>
      <c r="AA6" s="10">
        <v>3780</v>
      </c>
      <c r="AB6" s="10">
        <v>3677</v>
      </c>
      <c r="AC6" s="10">
        <v>7457</v>
      </c>
    </row>
    <row r="7" spans="1:29" ht="15" customHeight="1" x14ac:dyDescent="0.15">
      <c r="A7" s="7">
        <v>3</v>
      </c>
      <c r="B7" s="10">
        <v>67</v>
      </c>
      <c r="C7" s="10">
        <v>82</v>
      </c>
      <c r="D7" s="10">
        <v>149</v>
      </c>
      <c r="E7" s="3"/>
      <c r="F7" s="7">
        <v>33</v>
      </c>
      <c r="G7" s="10">
        <v>117</v>
      </c>
      <c r="H7" s="10">
        <v>105</v>
      </c>
      <c r="I7" s="10">
        <v>222</v>
      </c>
      <c r="J7" s="3"/>
      <c r="K7" s="7">
        <v>63</v>
      </c>
      <c r="L7" s="10">
        <v>253</v>
      </c>
      <c r="M7" s="10">
        <v>243</v>
      </c>
      <c r="N7" s="10">
        <v>496</v>
      </c>
      <c r="O7" s="3"/>
      <c r="P7" s="7">
        <v>93</v>
      </c>
      <c r="Q7" s="10">
        <v>17</v>
      </c>
      <c r="R7" s="10">
        <v>63</v>
      </c>
      <c r="S7" s="10">
        <v>80</v>
      </c>
      <c r="U7" s="4" t="s">
        <v>7</v>
      </c>
      <c r="V7" s="15">
        <f>SUM(L27,L33,L39,Q9,Q15,Q21,Q27,Q33,Q39)</f>
        <v>2295</v>
      </c>
      <c r="W7" s="15">
        <f>SUM(M27,M33,M39,R9,R15,R21,R27,R33,R39)</f>
        <v>3914</v>
      </c>
      <c r="X7" s="15">
        <f>SUM(V7:W7)</f>
        <v>6209</v>
      </c>
      <c r="Z7" s="4" t="s">
        <v>31</v>
      </c>
      <c r="AA7" s="10">
        <v>996</v>
      </c>
      <c r="AB7" s="10">
        <v>1290</v>
      </c>
      <c r="AC7" s="10">
        <v>2286</v>
      </c>
    </row>
    <row r="8" spans="1:29" ht="15" customHeight="1" x14ac:dyDescent="0.15">
      <c r="A8" s="7">
        <v>4</v>
      </c>
      <c r="B8" s="10">
        <v>78</v>
      </c>
      <c r="C8" s="10">
        <v>74</v>
      </c>
      <c r="D8" s="10">
        <v>152</v>
      </c>
      <c r="E8" s="3"/>
      <c r="F8" s="7">
        <v>34</v>
      </c>
      <c r="G8" s="10">
        <v>111</v>
      </c>
      <c r="H8" s="10">
        <v>90</v>
      </c>
      <c r="I8" s="10">
        <v>201</v>
      </c>
      <c r="J8" s="3"/>
      <c r="K8" s="7">
        <v>64</v>
      </c>
      <c r="L8" s="10">
        <v>248</v>
      </c>
      <c r="M8" s="10">
        <v>221</v>
      </c>
      <c r="N8" s="10">
        <v>469</v>
      </c>
      <c r="O8" s="3"/>
      <c r="P8" s="7">
        <v>94</v>
      </c>
      <c r="Q8" s="10">
        <v>11</v>
      </c>
      <c r="R8" s="10">
        <v>47</v>
      </c>
      <c r="S8" s="10">
        <v>58</v>
      </c>
      <c r="U8" s="17" t="s">
        <v>3</v>
      </c>
      <c r="V8" s="12">
        <f>SUM(V4:V7)</f>
        <v>11599</v>
      </c>
      <c r="W8" s="12">
        <f>SUM(W4:W7)</f>
        <v>13315</v>
      </c>
      <c r="X8" s="12">
        <f>SUM(X4:X7)</f>
        <v>24914</v>
      </c>
      <c r="Z8" s="4" t="s">
        <v>7</v>
      </c>
      <c r="AA8" s="10">
        <v>1375</v>
      </c>
      <c r="AB8" s="10">
        <v>2369</v>
      </c>
      <c r="AC8" s="10">
        <v>3744</v>
      </c>
    </row>
    <row r="9" spans="1:29" ht="15" customHeight="1" x14ac:dyDescent="0.15">
      <c r="A9" s="7"/>
      <c r="B9" s="29">
        <v>360</v>
      </c>
      <c r="C9" s="29">
        <v>352</v>
      </c>
      <c r="D9" s="29">
        <v>712</v>
      </c>
      <c r="E9" s="3"/>
      <c r="F9" s="7"/>
      <c r="G9" s="29">
        <v>516</v>
      </c>
      <c r="H9" s="29">
        <v>458</v>
      </c>
      <c r="I9" s="29">
        <v>974</v>
      </c>
      <c r="J9" s="3"/>
      <c r="K9" s="7"/>
      <c r="L9" s="29">
        <v>1308</v>
      </c>
      <c r="M9" s="29">
        <v>1166</v>
      </c>
      <c r="N9" s="29">
        <v>2474</v>
      </c>
      <c r="O9" s="3"/>
      <c r="P9" s="7"/>
      <c r="Q9" s="29">
        <v>144</v>
      </c>
      <c r="R9" s="29">
        <v>380</v>
      </c>
      <c r="S9" s="29">
        <v>524</v>
      </c>
      <c r="U9" s="4" t="s">
        <v>8</v>
      </c>
      <c r="V9" s="15">
        <f>SUM(G21,G27,G33,G39,L9)</f>
        <v>4076</v>
      </c>
      <c r="W9" s="15">
        <f>SUM(H21,H27,H33,H39,M9)</f>
        <v>3938</v>
      </c>
      <c r="X9" s="18">
        <f t="shared" ref="X9:X20" si="0">SUM(V9:W9)</f>
        <v>8014</v>
      </c>
      <c r="Z9" s="9" t="s">
        <v>24</v>
      </c>
      <c r="AA9" s="11">
        <f>SUM(AA5:AA8)</f>
        <v>6822</v>
      </c>
      <c r="AB9" s="11">
        <f t="shared" ref="AB9:AC9" si="1">SUM(AB5:AB8)</f>
        <v>7976</v>
      </c>
      <c r="AC9" s="11">
        <f t="shared" si="1"/>
        <v>14798</v>
      </c>
    </row>
    <row r="10" spans="1:29" ht="15" customHeight="1" x14ac:dyDescent="0.15">
      <c r="A10" s="7">
        <v>5</v>
      </c>
      <c r="B10" s="10">
        <v>81</v>
      </c>
      <c r="C10" s="10">
        <v>83</v>
      </c>
      <c r="D10" s="10">
        <v>164</v>
      </c>
      <c r="E10" s="3"/>
      <c r="F10" s="7">
        <v>35</v>
      </c>
      <c r="G10" s="10">
        <v>114</v>
      </c>
      <c r="H10" s="10">
        <v>99</v>
      </c>
      <c r="I10" s="10">
        <v>213</v>
      </c>
      <c r="J10" s="3"/>
      <c r="K10" s="7">
        <v>65</v>
      </c>
      <c r="L10" s="10">
        <v>110</v>
      </c>
      <c r="M10" s="10">
        <v>114</v>
      </c>
      <c r="N10" s="10">
        <v>224</v>
      </c>
      <c r="O10" s="3"/>
      <c r="P10" s="7">
        <v>95</v>
      </c>
      <c r="Q10" s="10">
        <v>15</v>
      </c>
      <c r="R10" s="10">
        <v>41</v>
      </c>
      <c r="S10" s="10">
        <v>56</v>
      </c>
      <c r="U10" s="4" t="s">
        <v>9</v>
      </c>
      <c r="V10" s="15">
        <f>SUM(G21,G27,G33,G39,L9,L15,L21,L27,L33,L39,Q9,Q15,Q21,Q27,Q33,Q39)</f>
        <v>7930</v>
      </c>
      <c r="W10" s="15">
        <f>SUM(H21,H27,H33,H39,M9,M15,M21,M27,M33,M39,R9,R15,R21,R27,R33,R39)</f>
        <v>9877</v>
      </c>
      <c r="X10" s="18">
        <f t="shared" si="0"/>
        <v>17807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61</v>
      </c>
      <c r="D11" s="10">
        <v>133</v>
      </c>
      <c r="E11" s="3"/>
      <c r="F11" s="7">
        <v>36</v>
      </c>
      <c r="G11" s="10">
        <v>95</v>
      </c>
      <c r="H11" s="10">
        <v>90</v>
      </c>
      <c r="I11" s="10">
        <v>185</v>
      </c>
      <c r="J11" s="3"/>
      <c r="K11" s="7">
        <v>66</v>
      </c>
      <c r="L11" s="10">
        <v>133</v>
      </c>
      <c r="M11" s="10">
        <v>147</v>
      </c>
      <c r="N11" s="10">
        <v>280</v>
      </c>
      <c r="O11" s="3"/>
      <c r="P11" s="7">
        <v>96</v>
      </c>
      <c r="Q11" s="10">
        <v>5</v>
      </c>
      <c r="R11" s="10">
        <v>44</v>
      </c>
      <c r="S11" s="10">
        <v>49</v>
      </c>
      <c r="U11" s="4" t="s">
        <v>10</v>
      </c>
      <c r="V11" s="15">
        <f>SUM(,G33,G39,L9,L15,L21,L27,L33,L39,Q9,Q15,Q21,Q27,Q33,Q39)</f>
        <v>6930</v>
      </c>
      <c r="W11" s="15">
        <f>SUM(,H33,H39,M9,M15,M21,M27,M33,M39,R9,R15,R21,R27,R33,R39)</f>
        <v>8836</v>
      </c>
      <c r="X11" s="18">
        <f t="shared" si="0"/>
        <v>15766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61</v>
      </c>
      <c r="D12" s="10">
        <v>135</v>
      </c>
      <c r="E12" s="3"/>
      <c r="F12" s="7">
        <v>37</v>
      </c>
      <c r="G12" s="10">
        <v>120</v>
      </c>
      <c r="H12" s="10">
        <v>118</v>
      </c>
      <c r="I12" s="10">
        <v>238</v>
      </c>
      <c r="J12" s="3"/>
      <c r="K12" s="7">
        <v>67</v>
      </c>
      <c r="L12" s="10">
        <v>140</v>
      </c>
      <c r="M12" s="10">
        <v>205</v>
      </c>
      <c r="N12" s="10">
        <v>345</v>
      </c>
      <c r="O12" s="3"/>
      <c r="P12" s="7">
        <v>97</v>
      </c>
      <c r="Q12" s="10">
        <v>8</v>
      </c>
      <c r="R12" s="10">
        <v>25</v>
      </c>
      <c r="S12" s="10">
        <v>33</v>
      </c>
      <c r="U12" s="4" t="s">
        <v>11</v>
      </c>
      <c r="V12" s="15">
        <f>SUM(L9,L15,L21,L27,L33,L39,Q9,Q15,Q21,Q27,Q33,Q39)</f>
        <v>5162</v>
      </c>
      <c r="W12" s="15">
        <f>SUM(M9,M15,M21,M27,M33,M39,R9,R15,R21,R27,R33,R39)</f>
        <v>7105</v>
      </c>
      <c r="X12" s="18">
        <f t="shared" si="0"/>
        <v>12267</v>
      </c>
      <c r="Z12" s="4" t="s">
        <v>25</v>
      </c>
      <c r="AA12" s="10">
        <v>146</v>
      </c>
      <c r="AB12" s="10">
        <v>169</v>
      </c>
      <c r="AC12" s="10">
        <v>315</v>
      </c>
    </row>
    <row r="13" spans="1:29" ht="15" customHeight="1" x14ac:dyDescent="0.15">
      <c r="A13" s="7">
        <v>8</v>
      </c>
      <c r="B13" s="10">
        <v>74</v>
      </c>
      <c r="C13" s="10">
        <v>72</v>
      </c>
      <c r="D13" s="10">
        <v>146</v>
      </c>
      <c r="E13" s="3"/>
      <c r="F13" s="7">
        <v>38</v>
      </c>
      <c r="G13" s="10">
        <v>102</v>
      </c>
      <c r="H13" s="10">
        <v>85</v>
      </c>
      <c r="I13" s="10">
        <v>187</v>
      </c>
      <c r="J13" s="3"/>
      <c r="K13" s="7">
        <v>68</v>
      </c>
      <c r="L13" s="10">
        <v>159</v>
      </c>
      <c r="M13" s="10">
        <v>197</v>
      </c>
      <c r="N13" s="10">
        <v>356</v>
      </c>
      <c r="O13" s="3"/>
      <c r="P13" s="7">
        <v>98</v>
      </c>
      <c r="Q13" s="10">
        <v>5</v>
      </c>
      <c r="R13" s="10">
        <v>22</v>
      </c>
      <c r="S13" s="10">
        <v>27</v>
      </c>
      <c r="U13" s="9" t="s">
        <v>12</v>
      </c>
      <c r="V13" s="12">
        <f>SUM(L15,L21,L27,L33,L39,Q9,Q15,Q21,Q27,Q33,Q39)</f>
        <v>3854</v>
      </c>
      <c r="W13" s="12">
        <f>SUM(M15,M21,M27,M33,M39,R9,R15,R21,R27,R33,R39)</f>
        <v>5939</v>
      </c>
      <c r="X13" s="12">
        <f t="shared" si="0"/>
        <v>9793</v>
      </c>
      <c r="Z13" s="26" t="s">
        <v>26</v>
      </c>
      <c r="AA13" s="10">
        <v>859</v>
      </c>
      <c r="AB13" s="10">
        <v>830</v>
      </c>
      <c r="AC13" s="10">
        <v>1689</v>
      </c>
    </row>
    <row r="14" spans="1:29" ht="15" customHeight="1" x14ac:dyDescent="0.15">
      <c r="A14" s="7">
        <v>9</v>
      </c>
      <c r="B14" s="10">
        <v>66</v>
      </c>
      <c r="C14" s="10">
        <v>85</v>
      </c>
      <c r="D14" s="10">
        <v>151</v>
      </c>
      <c r="E14" s="3"/>
      <c r="F14" s="7">
        <v>39</v>
      </c>
      <c r="G14" s="10">
        <v>98</v>
      </c>
      <c r="H14" s="10">
        <v>103</v>
      </c>
      <c r="I14" s="10">
        <v>201</v>
      </c>
      <c r="J14" s="3"/>
      <c r="K14" s="7">
        <v>69</v>
      </c>
      <c r="L14" s="10">
        <v>167</v>
      </c>
      <c r="M14" s="10">
        <v>229</v>
      </c>
      <c r="N14" s="10">
        <v>396</v>
      </c>
      <c r="O14" s="3"/>
      <c r="P14" s="7">
        <v>99</v>
      </c>
      <c r="Q14" s="10">
        <v>1</v>
      </c>
      <c r="R14" s="10">
        <v>17</v>
      </c>
      <c r="S14" s="10">
        <v>18</v>
      </c>
      <c r="U14" s="4" t="s">
        <v>13</v>
      </c>
      <c r="V14" s="15">
        <f>SUM(L21,L27,L33,L39,Q9,Q15,Q21,Q27,Q33,Q39)</f>
        <v>3145</v>
      </c>
      <c r="W14" s="15">
        <f>SUM(M21,M27,M33,M39,R9,R15,R21,R27,R33,R39)</f>
        <v>5047</v>
      </c>
      <c r="X14" s="18">
        <f t="shared" si="0"/>
        <v>8192</v>
      </c>
      <c r="Z14" s="4" t="s">
        <v>31</v>
      </c>
      <c r="AA14" s="10">
        <v>188</v>
      </c>
      <c r="AB14" s="10">
        <v>251</v>
      </c>
      <c r="AC14" s="10">
        <v>439</v>
      </c>
    </row>
    <row r="15" spans="1:29" ht="15" customHeight="1" x14ac:dyDescent="0.15">
      <c r="A15" s="7"/>
      <c r="B15" s="29">
        <v>367</v>
      </c>
      <c r="C15" s="29">
        <v>362</v>
      </c>
      <c r="D15" s="29">
        <v>729</v>
      </c>
      <c r="E15" s="3"/>
      <c r="F15" s="7"/>
      <c r="G15" s="29">
        <v>529</v>
      </c>
      <c r="H15" s="29">
        <v>495</v>
      </c>
      <c r="I15" s="29">
        <v>1024</v>
      </c>
      <c r="J15" s="3"/>
      <c r="K15" s="7"/>
      <c r="L15" s="29">
        <v>709</v>
      </c>
      <c r="M15" s="29">
        <v>892</v>
      </c>
      <c r="N15" s="29">
        <v>1601</v>
      </c>
      <c r="O15" s="3"/>
      <c r="P15" s="7"/>
      <c r="Q15" s="29">
        <v>34</v>
      </c>
      <c r="R15" s="29">
        <v>149</v>
      </c>
      <c r="S15" s="29">
        <v>183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3914</v>
      </c>
      <c r="X15" s="18">
        <f t="shared" si="0"/>
        <v>6209</v>
      </c>
      <c r="Z15" s="4" t="s">
        <v>7</v>
      </c>
      <c r="AA15" s="10">
        <v>278</v>
      </c>
      <c r="AB15" s="10">
        <v>445</v>
      </c>
      <c r="AC15" s="10">
        <v>723</v>
      </c>
    </row>
    <row r="16" spans="1:29" ht="15" customHeight="1" x14ac:dyDescent="0.15">
      <c r="A16" s="7">
        <v>10</v>
      </c>
      <c r="B16" s="10">
        <v>77</v>
      </c>
      <c r="C16" s="10">
        <v>88</v>
      </c>
      <c r="D16" s="10">
        <v>165</v>
      </c>
      <c r="E16" s="3"/>
      <c r="F16" s="7">
        <v>40</v>
      </c>
      <c r="G16" s="10">
        <v>106</v>
      </c>
      <c r="H16" s="10">
        <v>87</v>
      </c>
      <c r="I16" s="10">
        <v>193</v>
      </c>
      <c r="J16" s="3"/>
      <c r="K16" s="7">
        <v>70</v>
      </c>
      <c r="L16" s="10">
        <v>158</v>
      </c>
      <c r="M16" s="10">
        <v>228</v>
      </c>
      <c r="N16" s="10">
        <v>386</v>
      </c>
      <c r="O16" s="3"/>
      <c r="P16" s="7">
        <v>100</v>
      </c>
      <c r="Q16" s="10">
        <v>2</v>
      </c>
      <c r="R16" s="10">
        <v>6</v>
      </c>
      <c r="S16" s="10">
        <v>8</v>
      </c>
      <c r="U16" s="4" t="s">
        <v>15</v>
      </c>
      <c r="V16" s="15">
        <f>SUM(L33,L39,Q9,Q15,Q21,Q27,Q33,Q39)</f>
        <v>1373</v>
      </c>
      <c r="W16" s="15">
        <f>SUM(M33,M39,R9,R15,R21,R27,R33,R39)</f>
        <v>2624</v>
      </c>
      <c r="X16" s="18">
        <f t="shared" si="0"/>
        <v>3997</v>
      </c>
      <c r="Z16" s="9" t="s">
        <v>24</v>
      </c>
      <c r="AA16" s="11">
        <f t="shared" ref="AA16:AB16" si="2">SUM(AA12:AA15)</f>
        <v>1471</v>
      </c>
      <c r="AB16" s="11">
        <f t="shared" si="2"/>
        <v>1695</v>
      </c>
      <c r="AC16" s="11">
        <f>SUM(AC12:AC15)</f>
        <v>3166</v>
      </c>
    </row>
    <row r="17" spans="1:29" ht="15" customHeight="1" x14ac:dyDescent="0.15">
      <c r="A17" s="7">
        <v>11</v>
      </c>
      <c r="B17" s="10">
        <v>90</v>
      </c>
      <c r="C17" s="10">
        <v>86</v>
      </c>
      <c r="D17" s="10">
        <v>176</v>
      </c>
      <c r="E17" s="3"/>
      <c r="F17" s="7">
        <v>41</v>
      </c>
      <c r="G17" s="10">
        <v>94</v>
      </c>
      <c r="H17" s="10">
        <v>84</v>
      </c>
      <c r="I17" s="10">
        <v>178</v>
      </c>
      <c r="J17" s="3"/>
      <c r="K17" s="7">
        <v>71</v>
      </c>
      <c r="L17" s="10">
        <v>157</v>
      </c>
      <c r="M17" s="10">
        <v>208</v>
      </c>
      <c r="N17" s="10">
        <v>365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572</v>
      </c>
      <c r="W17" s="15">
        <f>SUM(M39,R9,R15,R21,R27,R33,R39)</f>
        <v>1413</v>
      </c>
      <c r="X17" s="18">
        <f t="shared" si="0"/>
        <v>1985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81</v>
      </c>
      <c r="D18" s="10">
        <v>158</v>
      </c>
      <c r="E18" s="3"/>
      <c r="F18" s="7">
        <v>42</v>
      </c>
      <c r="G18" s="10">
        <v>97</v>
      </c>
      <c r="H18" s="10">
        <v>102</v>
      </c>
      <c r="I18" s="10">
        <v>199</v>
      </c>
      <c r="J18" s="3"/>
      <c r="K18" s="7">
        <v>72</v>
      </c>
      <c r="L18" s="10">
        <v>156</v>
      </c>
      <c r="M18" s="10">
        <v>222</v>
      </c>
      <c r="N18" s="13">
        <v>378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181</v>
      </c>
      <c r="W18" s="15">
        <f>SUM(R9,R15,R21,R27,R33,R39)</f>
        <v>549</v>
      </c>
      <c r="X18" s="18">
        <f t="shared" si="0"/>
        <v>730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79</v>
      </c>
      <c r="D19" s="10">
        <v>162</v>
      </c>
      <c r="E19" s="3"/>
      <c r="F19" s="7">
        <v>43</v>
      </c>
      <c r="G19" s="10">
        <v>86</v>
      </c>
      <c r="H19" s="10">
        <v>105</v>
      </c>
      <c r="I19" s="10">
        <v>191</v>
      </c>
      <c r="J19" s="3"/>
      <c r="K19" s="7">
        <v>73</v>
      </c>
      <c r="L19" s="10">
        <v>184</v>
      </c>
      <c r="M19" s="10">
        <v>218</v>
      </c>
      <c r="N19" s="10">
        <v>402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37</v>
      </c>
      <c r="W19" s="15">
        <f>SUM(R15,R21,R27,R33,R39)</f>
        <v>169</v>
      </c>
      <c r="X19" s="18">
        <f t="shared" si="0"/>
        <v>206</v>
      </c>
      <c r="Z19" s="4" t="s">
        <v>25</v>
      </c>
      <c r="AA19" s="10">
        <v>211</v>
      </c>
      <c r="AB19" s="10">
        <v>223</v>
      </c>
      <c r="AC19" s="10">
        <v>434</v>
      </c>
    </row>
    <row r="20" spans="1:29" ht="15" customHeight="1" x14ac:dyDescent="0.15">
      <c r="A20" s="7">
        <v>14</v>
      </c>
      <c r="B20" s="10">
        <v>104</v>
      </c>
      <c r="C20" s="10">
        <v>83</v>
      </c>
      <c r="D20" s="10">
        <v>187</v>
      </c>
      <c r="E20" s="3"/>
      <c r="F20" s="7">
        <v>44</v>
      </c>
      <c r="G20" s="10">
        <v>95</v>
      </c>
      <c r="H20" s="10">
        <v>131</v>
      </c>
      <c r="I20" s="10">
        <v>226</v>
      </c>
      <c r="J20" s="3"/>
      <c r="K20" s="7">
        <v>74</v>
      </c>
      <c r="L20" s="10">
        <v>195</v>
      </c>
      <c r="M20" s="10">
        <v>257</v>
      </c>
      <c r="N20" s="10">
        <v>452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3</v>
      </c>
      <c r="W20" s="15">
        <f>SUM(R21,R27,R33,R39)</f>
        <v>20</v>
      </c>
      <c r="X20" s="18">
        <f t="shared" si="0"/>
        <v>23</v>
      </c>
      <c r="Z20" s="26" t="s">
        <v>26</v>
      </c>
      <c r="AA20" s="10">
        <v>1259</v>
      </c>
      <c r="AB20" s="10">
        <v>1119</v>
      </c>
      <c r="AC20" s="10">
        <v>2378</v>
      </c>
    </row>
    <row r="21" spans="1:29" ht="15" customHeight="1" x14ac:dyDescent="0.15">
      <c r="A21" s="7"/>
      <c r="B21" s="29">
        <v>431</v>
      </c>
      <c r="C21" s="29">
        <v>417</v>
      </c>
      <c r="D21" s="29">
        <v>848</v>
      </c>
      <c r="E21" s="3"/>
      <c r="F21" s="7"/>
      <c r="G21" s="29">
        <v>478</v>
      </c>
      <c r="H21" s="29">
        <v>509</v>
      </c>
      <c r="I21" s="29">
        <v>987</v>
      </c>
      <c r="J21" s="3"/>
      <c r="K21" s="7"/>
      <c r="L21" s="29">
        <v>850</v>
      </c>
      <c r="M21" s="29">
        <v>1133</v>
      </c>
      <c r="N21" s="29">
        <v>1983</v>
      </c>
      <c r="O21" s="3"/>
      <c r="P21" s="7"/>
      <c r="Q21" s="29">
        <v>3</v>
      </c>
      <c r="R21" s="29">
        <v>18</v>
      </c>
      <c r="S21" s="29">
        <v>21</v>
      </c>
      <c r="Z21" s="4" t="s">
        <v>31</v>
      </c>
      <c r="AA21" s="10">
        <v>228</v>
      </c>
      <c r="AB21" s="10">
        <v>298</v>
      </c>
      <c r="AC21" s="10">
        <v>526</v>
      </c>
    </row>
    <row r="22" spans="1:29" ht="15" customHeight="1" x14ac:dyDescent="0.15">
      <c r="A22" s="7">
        <v>15</v>
      </c>
      <c r="B22" s="10">
        <v>92</v>
      </c>
      <c r="C22" s="10">
        <v>89</v>
      </c>
      <c r="D22" s="10">
        <v>181</v>
      </c>
      <c r="E22" s="3"/>
      <c r="F22" s="7">
        <v>45</v>
      </c>
      <c r="G22" s="10">
        <v>86</v>
      </c>
      <c r="H22" s="10">
        <v>64</v>
      </c>
      <c r="I22" s="10">
        <v>150</v>
      </c>
      <c r="J22" s="3"/>
      <c r="K22" s="7">
        <v>75</v>
      </c>
      <c r="L22" s="10">
        <v>159</v>
      </c>
      <c r="M22" s="10">
        <v>253</v>
      </c>
      <c r="N22" s="10">
        <v>412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390</v>
      </c>
      <c r="AB22" s="10">
        <v>666</v>
      </c>
      <c r="AC22" s="10">
        <v>1056</v>
      </c>
    </row>
    <row r="23" spans="1:29" ht="15" customHeight="1" x14ac:dyDescent="0.15">
      <c r="A23" s="7">
        <v>16</v>
      </c>
      <c r="B23" s="10">
        <v>107</v>
      </c>
      <c r="C23" s="10">
        <v>90</v>
      </c>
      <c r="D23" s="10">
        <v>197</v>
      </c>
      <c r="E23" s="3"/>
      <c r="F23" s="7">
        <v>46</v>
      </c>
      <c r="G23" s="10">
        <v>102</v>
      </c>
      <c r="H23" s="10">
        <v>106</v>
      </c>
      <c r="I23" s="10">
        <v>208</v>
      </c>
      <c r="J23" s="3"/>
      <c r="K23" s="7">
        <v>76</v>
      </c>
      <c r="L23" s="10">
        <v>191</v>
      </c>
      <c r="M23" s="10">
        <v>257</v>
      </c>
      <c r="N23" s="10">
        <v>448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9.983619277523923</v>
      </c>
      <c r="W23" s="19">
        <f>W4/$W$8*100</f>
        <v>8.4941794968081119</v>
      </c>
      <c r="X23" s="19">
        <f>X4/$X$8*100</f>
        <v>9.187605362446817</v>
      </c>
      <c r="Z23" s="9" t="s">
        <v>24</v>
      </c>
      <c r="AA23" s="11">
        <f t="shared" ref="AA23:AB23" si="3">SUM(AA19:AA22)</f>
        <v>2088</v>
      </c>
      <c r="AB23" s="11">
        <f t="shared" si="3"/>
        <v>2306</v>
      </c>
      <c r="AC23" s="11">
        <f>SUM(AC19:AC22)</f>
        <v>4394</v>
      </c>
    </row>
    <row r="24" spans="1:29" ht="15" customHeight="1" x14ac:dyDescent="0.15">
      <c r="A24" s="7">
        <v>17</v>
      </c>
      <c r="B24" s="10">
        <v>143</v>
      </c>
      <c r="C24" s="10">
        <v>97</v>
      </c>
      <c r="D24" s="10">
        <v>240</v>
      </c>
      <c r="E24" s="3"/>
      <c r="F24" s="7">
        <v>47</v>
      </c>
      <c r="G24" s="10">
        <v>99</v>
      </c>
      <c r="H24" s="10">
        <v>127</v>
      </c>
      <c r="I24" s="10">
        <v>226</v>
      </c>
      <c r="J24" s="3"/>
      <c r="K24" s="7">
        <v>77</v>
      </c>
      <c r="L24" s="10">
        <v>181</v>
      </c>
      <c r="M24" s="10">
        <v>286</v>
      </c>
      <c r="N24" s="10">
        <v>467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56.789378394689194</v>
      </c>
      <c r="W24" s="19">
        <f>W5/$W$8*100</f>
        <v>46.901990236575294</v>
      </c>
      <c r="X24" s="19">
        <f>X5/$X$8*100</f>
        <v>51.505177811672155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93</v>
      </c>
      <c r="D25" s="10">
        <v>197</v>
      </c>
      <c r="E25" s="3"/>
      <c r="F25" s="7">
        <v>48</v>
      </c>
      <c r="G25" s="10">
        <v>118</v>
      </c>
      <c r="H25" s="10">
        <v>118</v>
      </c>
      <c r="I25" s="10">
        <v>236</v>
      </c>
      <c r="J25" s="3"/>
      <c r="K25" s="7">
        <v>78</v>
      </c>
      <c r="L25" s="10">
        <v>202</v>
      </c>
      <c r="M25" s="10">
        <v>245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13.440813863264076</v>
      </c>
      <c r="W25" s="19">
        <f>W6/$W$8*100</f>
        <v>15.208411565903116</v>
      </c>
      <c r="X25" s="19">
        <f>X6/$X$8*100</f>
        <v>14.385486072087982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87</v>
      </c>
      <c r="C26" s="10">
        <v>91</v>
      </c>
      <c r="D26" s="10">
        <v>178</v>
      </c>
      <c r="E26" s="3"/>
      <c r="F26" s="7">
        <v>49</v>
      </c>
      <c r="G26" s="10">
        <v>117</v>
      </c>
      <c r="H26" s="10">
        <v>117</v>
      </c>
      <c r="I26" s="10">
        <v>234</v>
      </c>
      <c r="J26" s="3"/>
      <c r="K26" s="7">
        <v>79</v>
      </c>
      <c r="L26" s="10">
        <v>189</v>
      </c>
      <c r="M26" s="10">
        <v>249</v>
      </c>
      <c r="N26" s="10">
        <v>438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19.786188464522802</v>
      </c>
      <c r="W26" s="19">
        <f>W7/$W$8*100</f>
        <v>29.395418700713481</v>
      </c>
      <c r="X26" s="19">
        <f>X7/$X$8*100</f>
        <v>24.921730753793049</v>
      </c>
      <c r="Z26" s="4" t="s">
        <v>25</v>
      </c>
      <c r="AA26" s="10">
        <v>130</v>
      </c>
      <c r="AB26" s="10">
        <v>99</v>
      </c>
      <c r="AC26" s="10">
        <v>229</v>
      </c>
    </row>
    <row r="27" spans="1:29" ht="15" customHeight="1" x14ac:dyDescent="0.15">
      <c r="A27" s="7"/>
      <c r="B27" s="29">
        <v>533</v>
      </c>
      <c r="C27" s="29">
        <v>460</v>
      </c>
      <c r="D27" s="29">
        <v>993</v>
      </c>
      <c r="E27" s="3"/>
      <c r="F27" s="7"/>
      <c r="G27" s="29">
        <v>522</v>
      </c>
      <c r="H27" s="29">
        <v>532</v>
      </c>
      <c r="I27" s="29">
        <v>1054</v>
      </c>
      <c r="J27" s="3"/>
      <c r="K27" s="7"/>
      <c r="L27" s="29">
        <v>922</v>
      </c>
      <c r="M27" s="29">
        <v>1290</v>
      </c>
      <c r="N27" s="29">
        <v>2212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689</v>
      </c>
      <c r="AB27" s="10">
        <v>619</v>
      </c>
      <c r="AC27" s="10">
        <v>1308</v>
      </c>
    </row>
    <row r="28" spans="1:29" ht="15" customHeight="1" x14ac:dyDescent="0.15">
      <c r="A28" s="7">
        <v>20</v>
      </c>
      <c r="B28" s="10">
        <v>114</v>
      </c>
      <c r="C28" s="10">
        <v>80</v>
      </c>
      <c r="D28" s="10">
        <v>194</v>
      </c>
      <c r="E28" s="3"/>
      <c r="F28" s="7">
        <v>50</v>
      </c>
      <c r="G28" s="10">
        <v>142</v>
      </c>
      <c r="H28" s="10">
        <v>153</v>
      </c>
      <c r="I28" s="10">
        <v>295</v>
      </c>
      <c r="J28" s="3"/>
      <c r="K28" s="7">
        <v>80</v>
      </c>
      <c r="L28" s="10">
        <v>176</v>
      </c>
      <c r="M28" s="10">
        <v>292</v>
      </c>
      <c r="N28" s="10">
        <v>468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35.140960427623071</v>
      </c>
      <c r="W28" s="19">
        <f t="shared" ref="W28:W39" si="5">W9/$W$8*100</f>
        <v>29.575666541494556</v>
      </c>
      <c r="X28" s="19">
        <f t="shared" ref="X28:X39" si="6">X9/$X$8*100</f>
        <v>32.166653287308336</v>
      </c>
      <c r="Z28" s="4" t="s">
        <v>31</v>
      </c>
      <c r="AA28" s="10">
        <v>147</v>
      </c>
      <c r="AB28" s="10">
        <v>186</v>
      </c>
      <c r="AC28" s="10">
        <v>333</v>
      </c>
    </row>
    <row r="29" spans="1:29" ht="15" customHeight="1" x14ac:dyDescent="0.15">
      <c r="A29" s="7">
        <v>21</v>
      </c>
      <c r="B29" s="10">
        <v>83</v>
      </c>
      <c r="C29" s="10">
        <v>83</v>
      </c>
      <c r="D29" s="10">
        <v>166</v>
      </c>
      <c r="E29" s="3"/>
      <c r="F29" s="7">
        <v>51</v>
      </c>
      <c r="G29" s="10">
        <v>145</v>
      </c>
      <c r="H29" s="10">
        <v>145</v>
      </c>
      <c r="I29" s="10">
        <v>290</v>
      </c>
      <c r="J29" s="3"/>
      <c r="K29" s="7">
        <v>81</v>
      </c>
      <c r="L29" s="10">
        <v>193</v>
      </c>
      <c r="M29" s="10">
        <v>256</v>
      </c>
      <c r="N29" s="10">
        <v>449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68.367962755409948</v>
      </c>
      <c r="W29" s="19">
        <f t="shared" si="5"/>
        <v>74.179496808111153</v>
      </c>
      <c r="X29" s="19">
        <f t="shared" si="6"/>
        <v>71.473870113189378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85</v>
      </c>
      <c r="C30" s="10">
        <v>86</v>
      </c>
      <c r="D30" s="10">
        <v>171</v>
      </c>
      <c r="E30" s="3"/>
      <c r="F30" s="7">
        <v>52</v>
      </c>
      <c r="G30" s="10">
        <v>175</v>
      </c>
      <c r="H30" s="10">
        <v>162</v>
      </c>
      <c r="I30" s="10">
        <v>337</v>
      </c>
      <c r="J30" s="3"/>
      <c r="K30" s="7">
        <v>82</v>
      </c>
      <c r="L30" s="10">
        <v>160</v>
      </c>
      <c r="M30" s="10">
        <v>238</v>
      </c>
      <c r="N30" s="10">
        <v>398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59.74652987326494</v>
      </c>
      <c r="W30" s="19">
        <f t="shared" si="5"/>
        <v>66.361246714232067</v>
      </c>
      <c r="X30" s="19">
        <f t="shared" si="6"/>
        <v>63.281689010195073</v>
      </c>
      <c r="Z30" s="9" t="s">
        <v>24</v>
      </c>
      <c r="AA30" s="11">
        <f t="shared" ref="AA30:AB30" si="7">SUM(AA26:AA29)</f>
        <v>1218</v>
      </c>
      <c r="AB30" s="11">
        <f t="shared" si="7"/>
        <v>1338</v>
      </c>
      <c r="AC30" s="11">
        <f>SUM(AC26:AC29)</f>
        <v>2556</v>
      </c>
    </row>
    <row r="31" spans="1:29" ht="15" customHeight="1" x14ac:dyDescent="0.15">
      <c r="A31" s="7">
        <v>23</v>
      </c>
      <c r="B31" s="10">
        <v>106</v>
      </c>
      <c r="C31" s="10">
        <v>93</v>
      </c>
      <c r="D31" s="10">
        <v>199</v>
      </c>
      <c r="E31" s="3"/>
      <c r="F31" s="7">
        <v>53</v>
      </c>
      <c r="G31" s="10">
        <v>161</v>
      </c>
      <c r="H31" s="10">
        <v>170</v>
      </c>
      <c r="I31" s="10">
        <v>331</v>
      </c>
      <c r="J31" s="3"/>
      <c r="K31" s="7">
        <v>83</v>
      </c>
      <c r="L31" s="10">
        <v>136</v>
      </c>
      <c r="M31" s="10">
        <v>207</v>
      </c>
      <c r="N31" s="10">
        <v>343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44.503836537632552</v>
      </c>
      <c r="W31" s="19">
        <f t="shared" si="5"/>
        <v>53.360871197897112</v>
      </c>
      <c r="X31" s="19">
        <f t="shared" si="6"/>
        <v>49.237376575419447</v>
      </c>
      <c r="Z31" s="6"/>
    </row>
    <row r="32" spans="1:29" ht="15" customHeight="1" x14ac:dyDescent="0.15">
      <c r="A32" s="7">
        <v>24</v>
      </c>
      <c r="B32" s="10">
        <v>78</v>
      </c>
      <c r="C32" s="10">
        <v>93</v>
      </c>
      <c r="D32" s="10">
        <v>171</v>
      </c>
      <c r="E32" s="3"/>
      <c r="F32" s="7">
        <v>54</v>
      </c>
      <c r="G32" s="10">
        <v>169</v>
      </c>
      <c r="H32" s="10">
        <v>165</v>
      </c>
      <c r="I32" s="10">
        <v>334</v>
      </c>
      <c r="J32" s="3"/>
      <c r="K32" s="7">
        <v>84</v>
      </c>
      <c r="L32" s="10">
        <v>136</v>
      </c>
      <c r="M32" s="10">
        <v>218</v>
      </c>
      <c r="N32" s="10">
        <v>354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33.227002327786877</v>
      </c>
      <c r="W32" s="20">
        <f t="shared" si="5"/>
        <v>44.603830266616598</v>
      </c>
      <c r="X32" s="20">
        <f t="shared" si="6"/>
        <v>39.307216825881028</v>
      </c>
      <c r="Z32" s="6"/>
      <c r="AA32" s="28"/>
      <c r="AB32" s="27"/>
      <c r="AC32" s="27"/>
    </row>
    <row r="33" spans="1:29" ht="15" customHeight="1" x14ac:dyDescent="0.15">
      <c r="A33" s="7"/>
      <c r="B33" s="29">
        <v>466</v>
      </c>
      <c r="C33" s="29">
        <v>435</v>
      </c>
      <c r="D33" s="29">
        <v>901</v>
      </c>
      <c r="E33" s="3"/>
      <c r="F33" s="7"/>
      <c r="G33" s="29">
        <v>792</v>
      </c>
      <c r="H33" s="29">
        <v>795</v>
      </c>
      <c r="I33" s="29">
        <v>1587</v>
      </c>
      <c r="J33" s="3"/>
      <c r="K33" s="7"/>
      <c r="L33" s="29">
        <v>801</v>
      </c>
      <c r="M33" s="29">
        <v>1211</v>
      </c>
      <c r="N33" s="29">
        <v>2012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27.114406414346064</v>
      </c>
      <c r="W33" s="19">
        <f t="shared" si="5"/>
        <v>37.904618850920016</v>
      </c>
      <c r="X33" s="19">
        <f t="shared" si="6"/>
        <v>32.881111021915387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82</v>
      </c>
      <c r="D34" s="10">
        <v>164</v>
      </c>
      <c r="E34" s="3"/>
      <c r="F34" s="7">
        <v>55</v>
      </c>
      <c r="G34" s="10">
        <v>172</v>
      </c>
      <c r="H34" s="10">
        <v>196</v>
      </c>
      <c r="I34" s="10">
        <v>368</v>
      </c>
      <c r="J34" s="3"/>
      <c r="K34" s="7">
        <v>85</v>
      </c>
      <c r="L34" s="10">
        <v>106</v>
      </c>
      <c r="M34" s="10">
        <v>214</v>
      </c>
      <c r="N34" s="10">
        <v>320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19.786188464522802</v>
      </c>
      <c r="W34" s="19">
        <f t="shared" si="5"/>
        <v>29.395418700713481</v>
      </c>
      <c r="X34" s="19">
        <f t="shared" si="6"/>
        <v>24.921730753793049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110</v>
      </c>
      <c r="C35" s="10">
        <v>104</v>
      </c>
      <c r="D35" s="10">
        <v>214</v>
      </c>
      <c r="E35" s="3"/>
      <c r="F35" s="7">
        <v>56</v>
      </c>
      <c r="G35" s="10">
        <v>192</v>
      </c>
      <c r="H35" s="10">
        <v>177</v>
      </c>
      <c r="I35" s="10">
        <v>369</v>
      </c>
      <c r="J35" s="3"/>
      <c r="K35" s="7">
        <v>86</v>
      </c>
      <c r="L35" s="10">
        <v>109</v>
      </c>
      <c r="M35" s="10">
        <v>217</v>
      </c>
      <c r="N35" s="10">
        <v>326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11.837227347185102</v>
      </c>
      <c r="W35" s="19">
        <f t="shared" si="5"/>
        <v>19.707097258730755</v>
      </c>
      <c r="X35" s="19">
        <f t="shared" si="6"/>
        <v>16.043188568676246</v>
      </c>
      <c r="Z35" s="4" t="s">
        <v>25</v>
      </c>
      <c r="AA35" s="10">
        <f>SUM(AA5,AA12,AA19,AA26)</f>
        <v>1158</v>
      </c>
      <c r="AB35" s="10">
        <f t="shared" ref="AA35:AB38" si="8">SUM(AB5,AB12,AB19,AB26)</f>
        <v>1131</v>
      </c>
      <c r="AC35" s="10">
        <f>SUM(AA35:AB35)</f>
        <v>2289</v>
      </c>
    </row>
    <row r="36" spans="1:29" ht="15" customHeight="1" x14ac:dyDescent="0.15">
      <c r="A36" s="7">
        <v>27</v>
      </c>
      <c r="B36" s="10">
        <v>106</v>
      </c>
      <c r="C36" s="10">
        <v>93</v>
      </c>
      <c r="D36" s="10">
        <v>199</v>
      </c>
      <c r="E36" s="3"/>
      <c r="F36" s="7">
        <v>57</v>
      </c>
      <c r="G36" s="10">
        <v>189</v>
      </c>
      <c r="H36" s="10">
        <v>164</v>
      </c>
      <c r="I36" s="10">
        <v>353</v>
      </c>
      <c r="J36" s="3"/>
      <c r="K36" s="7">
        <v>87</v>
      </c>
      <c r="L36" s="10">
        <v>65</v>
      </c>
      <c r="M36" s="10">
        <v>167</v>
      </c>
      <c r="N36" s="10">
        <v>232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4.9314596085869473</v>
      </c>
      <c r="W36" s="19">
        <f t="shared" si="5"/>
        <v>10.61209162598573</v>
      </c>
      <c r="X36" s="19">
        <f t="shared" si="6"/>
        <v>7.967407883117926</v>
      </c>
      <c r="Z36" s="26" t="s">
        <v>26</v>
      </c>
      <c r="AA36" s="10">
        <f t="shared" si="8"/>
        <v>6587</v>
      </c>
      <c r="AB36" s="10">
        <f t="shared" si="8"/>
        <v>6245</v>
      </c>
      <c r="AC36" s="13">
        <f>SUM(AA36:AB36)</f>
        <v>12832</v>
      </c>
    </row>
    <row r="37" spans="1:29" ht="15" customHeight="1" x14ac:dyDescent="0.15">
      <c r="A37" s="7">
        <v>28</v>
      </c>
      <c r="B37" s="10">
        <v>75</v>
      </c>
      <c r="C37" s="10">
        <v>97</v>
      </c>
      <c r="D37" s="10">
        <v>172</v>
      </c>
      <c r="E37" s="3"/>
      <c r="F37" s="7">
        <v>58</v>
      </c>
      <c r="G37" s="10">
        <v>225</v>
      </c>
      <c r="H37" s="10">
        <v>196</v>
      </c>
      <c r="I37" s="10">
        <v>421</v>
      </c>
      <c r="J37" s="3"/>
      <c r="K37" s="7">
        <v>88</v>
      </c>
      <c r="L37" s="10">
        <v>59</v>
      </c>
      <c r="M37" s="10">
        <v>142</v>
      </c>
      <c r="N37" s="10">
        <v>201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1.5604793516682474</v>
      </c>
      <c r="W37" s="19">
        <f t="shared" si="5"/>
        <v>4.1231693578670674</v>
      </c>
      <c r="X37" s="19">
        <f t="shared" si="6"/>
        <v>2.9300794733884561</v>
      </c>
      <c r="Z37" s="4" t="s">
        <v>31</v>
      </c>
      <c r="AA37" s="10">
        <f t="shared" si="8"/>
        <v>1559</v>
      </c>
      <c r="AB37" s="10">
        <f t="shared" si="8"/>
        <v>2025</v>
      </c>
      <c r="AC37" s="13">
        <f>SUM(AA37:AB37)</f>
        <v>3584</v>
      </c>
    </row>
    <row r="38" spans="1:29" ht="15" customHeight="1" x14ac:dyDescent="0.15">
      <c r="A38" s="7">
        <v>29</v>
      </c>
      <c r="B38" s="10">
        <v>94</v>
      </c>
      <c r="C38" s="10">
        <v>83</v>
      </c>
      <c r="D38" s="10">
        <v>177</v>
      </c>
      <c r="E38" s="3"/>
      <c r="F38" s="7">
        <v>59</v>
      </c>
      <c r="G38" s="10">
        <v>198</v>
      </c>
      <c r="H38" s="10">
        <v>203</v>
      </c>
      <c r="I38" s="10">
        <v>401</v>
      </c>
      <c r="J38" s="3"/>
      <c r="K38" s="7">
        <v>89</v>
      </c>
      <c r="L38" s="10">
        <v>52</v>
      </c>
      <c r="M38" s="10">
        <v>124</v>
      </c>
      <c r="N38" s="10">
        <v>176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0.31899301663936547</v>
      </c>
      <c r="W38" s="19">
        <f t="shared" si="5"/>
        <v>1.2692452121667293</v>
      </c>
      <c r="X38" s="19">
        <f t="shared" si="6"/>
        <v>0.82684434454523559</v>
      </c>
      <c r="Z38" s="4" t="s">
        <v>7</v>
      </c>
      <c r="AA38" s="10">
        <f t="shared" si="8"/>
        <v>2295</v>
      </c>
      <c r="AB38" s="10">
        <f t="shared" si="8"/>
        <v>3914</v>
      </c>
      <c r="AC38" s="13">
        <f>SUM(AA38:AB38)</f>
        <v>6209</v>
      </c>
    </row>
    <row r="39" spans="1:29" ht="15" customHeight="1" x14ac:dyDescent="0.15">
      <c r="A39" s="7"/>
      <c r="B39" s="11">
        <v>467</v>
      </c>
      <c r="C39" s="11">
        <v>459</v>
      </c>
      <c r="D39" s="11">
        <v>926</v>
      </c>
      <c r="E39" s="3"/>
      <c r="F39" s="7"/>
      <c r="G39" s="11">
        <v>976</v>
      </c>
      <c r="H39" s="11">
        <v>936</v>
      </c>
      <c r="I39" s="11">
        <v>1912</v>
      </c>
      <c r="J39" s="3"/>
      <c r="K39" s="7"/>
      <c r="L39" s="11">
        <v>391</v>
      </c>
      <c r="M39" s="11">
        <v>864</v>
      </c>
      <c r="N39" s="11">
        <v>1255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2.5864298646435038E-2</v>
      </c>
      <c r="W39" s="19">
        <f t="shared" si="5"/>
        <v>0.15020653398422831</v>
      </c>
      <c r="X39" s="19">
        <f t="shared" si="6"/>
        <v>9.2317572449225338E-2</v>
      </c>
      <c r="Z39" s="9" t="s">
        <v>24</v>
      </c>
      <c r="AA39" s="11">
        <f>SUM(AA35:AA38)</f>
        <v>11599</v>
      </c>
      <c r="AB39" s="11">
        <f>SUM(AB35:AB38)</f>
        <v>13315</v>
      </c>
      <c r="AC39" s="11">
        <f>SUM(AC35:AC38)</f>
        <v>24914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59</v>
      </c>
      <c r="D4" s="10">
        <v>135</v>
      </c>
      <c r="E4" s="3"/>
      <c r="F4" s="7">
        <v>30</v>
      </c>
      <c r="G4" s="10">
        <v>100</v>
      </c>
      <c r="H4" s="10">
        <v>68</v>
      </c>
      <c r="I4" s="10">
        <v>168</v>
      </c>
      <c r="J4" s="3"/>
      <c r="K4" s="7">
        <v>60</v>
      </c>
      <c r="L4" s="10">
        <v>250</v>
      </c>
      <c r="M4" s="10">
        <v>197</v>
      </c>
      <c r="N4" s="10">
        <v>447</v>
      </c>
      <c r="O4" s="3"/>
      <c r="P4" s="7">
        <v>90</v>
      </c>
      <c r="Q4" s="10">
        <v>47</v>
      </c>
      <c r="R4" s="10">
        <v>124</v>
      </c>
      <c r="S4" s="10">
        <v>171</v>
      </c>
      <c r="U4" s="4" t="s">
        <v>4</v>
      </c>
      <c r="V4" s="15">
        <f>SUM(B9,B15,B21)</f>
        <v>1157</v>
      </c>
      <c r="W4" s="15">
        <f>SUM(C9,C15,C21)</f>
        <v>1126</v>
      </c>
      <c r="X4" s="15">
        <f>SUM(V4:W4)</f>
        <v>2283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71</v>
      </c>
      <c r="D5" s="10">
        <v>142</v>
      </c>
      <c r="E5" s="3"/>
      <c r="F5" s="7">
        <v>31</v>
      </c>
      <c r="G5" s="10">
        <v>92</v>
      </c>
      <c r="H5" s="10">
        <v>99</v>
      </c>
      <c r="I5" s="10">
        <v>191</v>
      </c>
      <c r="J5" s="3"/>
      <c r="K5" s="7">
        <v>61</v>
      </c>
      <c r="L5" s="10">
        <v>256</v>
      </c>
      <c r="M5" s="10">
        <v>227</v>
      </c>
      <c r="N5" s="10">
        <v>483</v>
      </c>
      <c r="O5" s="3"/>
      <c r="P5" s="7">
        <v>91</v>
      </c>
      <c r="Q5" s="10">
        <v>45</v>
      </c>
      <c r="R5" s="10">
        <v>76</v>
      </c>
      <c r="S5" s="10">
        <v>121</v>
      </c>
      <c r="U5" s="4" t="s">
        <v>5</v>
      </c>
      <c r="V5" s="15">
        <f>SUM(B27,B33,B39,G9,G15,G21,G27,G33,G39,L9)</f>
        <v>6564</v>
      </c>
      <c r="W5" s="15">
        <f>SUM(C27,C33,C39,H9,H15,H21,H27,H33,H39,M9)</f>
        <v>6229</v>
      </c>
      <c r="X5" s="15">
        <f>SUM(V5:W5)</f>
        <v>12793</v>
      </c>
      <c r="Y5" s="2"/>
      <c r="Z5" s="4" t="s">
        <v>25</v>
      </c>
      <c r="AA5" s="10">
        <v>671</v>
      </c>
      <c r="AB5" s="10">
        <v>634</v>
      </c>
      <c r="AC5" s="10">
        <v>1305</v>
      </c>
    </row>
    <row r="6" spans="1:29" ht="15" customHeight="1" x14ac:dyDescent="0.15">
      <c r="A6" s="7">
        <v>2</v>
      </c>
      <c r="B6" s="10">
        <v>67</v>
      </c>
      <c r="C6" s="10">
        <v>64</v>
      </c>
      <c r="D6" s="10">
        <v>131</v>
      </c>
      <c r="E6" s="3"/>
      <c r="F6" s="7">
        <v>32</v>
      </c>
      <c r="G6" s="10">
        <v>99</v>
      </c>
      <c r="H6" s="10">
        <v>95</v>
      </c>
      <c r="I6" s="10">
        <v>194</v>
      </c>
      <c r="J6" s="3"/>
      <c r="K6" s="7">
        <v>62</v>
      </c>
      <c r="L6" s="10">
        <v>284</v>
      </c>
      <c r="M6" s="10">
        <v>275</v>
      </c>
      <c r="N6" s="10">
        <v>559</v>
      </c>
      <c r="O6" s="3"/>
      <c r="P6" s="7">
        <v>92</v>
      </c>
      <c r="Q6" s="10">
        <v>23</v>
      </c>
      <c r="R6" s="10">
        <v>70</v>
      </c>
      <c r="S6" s="10">
        <v>93</v>
      </c>
      <c r="U6" s="8" t="s">
        <v>6</v>
      </c>
      <c r="V6" s="15">
        <f>SUM(L15,L21)</f>
        <v>1564</v>
      </c>
      <c r="W6" s="15">
        <f>SUM(M15,M21)</f>
        <v>2012</v>
      </c>
      <c r="X6" s="15">
        <f>SUM(V6:W6)</f>
        <v>3576</v>
      </c>
      <c r="Z6" s="26" t="s">
        <v>26</v>
      </c>
      <c r="AA6" s="10">
        <v>3765</v>
      </c>
      <c r="AB6" s="10">
        <v>3661</v>
      </c>
      <c r="AC6" s="10">
        <v>7426</v>
      </c>
    </row>
    <row r="7" spans="1:29" ht="15" customHeight="1" x14ac:dyDescent="0.15">
      <c r="A7" s="7">
        <v>3</v>
      </c>
      <c r="B7" s="10">
        <v>71</v>
      </c>
      <c r="C7" s="10">
        <v>82</v>
      </c>
      <c r="D7" s="10">
        <v>153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254</v>
      </c>
      <c r="M7" s="10">
        <v>231</v>
      </c>
      <c r="N7" s="10">
        <v>485</v>
      </c>
      <c r="O7" s="3"/>
      <c r="P7" s="7">
        <v>93</v>
      </c>
      <c r="Q7" s="10">
        <v>19</v>
      </c>
      <c r="R7" s="10">
        <v>63</v>
      </c>
      <c r="S7" s="10">
        <v>82</v>
      </c>
      <c r="U7" s="4" t="s">
        <v>7</v>
      </c>
      <c r="V7" s="15">
        <f>SUM(L27,L33,L39,Q9,Q15,Q21,Q27,Q33,Q39)</f>
        <v>2295</v>
      </c>
      <c r="W7" s="15">
        <f>SUM(M27,M33,M39,R9,R15,R21,R27,R33,R39)</f>
        <v>3918</v>
      </c>
      <c r="X7" s="15">
        <f>SUM(V7:W7)</f>
        <v>6213</v>
      </c>
      <c r="Z7" s="4" t="s">
        <v>31</v>
      </c>
      <c r="AA7" s="10">
        <v>998</v>
      </c>
      <c r="AB7" s="10">
        <v>1280</v>
      </c>
      <c r="AC7" s="10">
        <v>2278</v>
      </c>
    </row>
    <row r="8" spans="1:29" ht="15" customHeight="1" x14ac:dyDescent="0.15">
      <c r="A8" s="7">
        <v>4</v>
      </c>
      <c r="B8" s="10">
        <v>79</v>
      </c>
      <c r="C8" s="10">
        <v>71</v>
      </c>
      <c r="D8" s="10">
        <v>150</v>
      </c>
      <c r="E8" s="3"/>
      <c r="F8" s="7">
        <v>34</v>
      </c>
      <c r="G8" s="10">
        <v>109</v>
      </c>
      <c r="H8" s="10">
        <v>98</v>
      </c>
      <c r="I8" s="10">
        <v>207</v>
      </c>
      <c r="J8" s="3"/>
      <c r="K8" s="7">
        <v>64</v>
      </c>
      <c r="L8" s="10">
        <v>249</v>
      </c>
      <c r="M8" s="10">
        <v>241</v>
      </c>
      <c r="N8" s="10">
        <v>490</v>
      </c>
      <c r="O8" s="3"/>
      <c r="P8" s="7">
        <v>94</v>
      </c>
      <c r="Q8" s="10">
        <v>13</v>
      </c>
      <c r="R8" s="10">
        <v>47</v>
      </c>
      <c r="S8" s="10">
        <v>60</v>
      </c>
      <c r="U8" s="17" t="s">
        <v>3</v>
      </c>
      <c r="V8" s="12">
        <f>SUM(V4:V7)</f>
        <v>11580</v>
      </c>
      <c r="W8" s="12">
        <f>SUM(W4:W7)</f>
        <v>13285</v>
      </c>
      <c r="X8" s="12">
        <f>SUM(X4:X7)</f>
        <v>24865</v>
      </c>
      <c r="Z8" s="4" t="s">
        <v>7</v>
      </c>
      <c r="AA8" s="10">
        <v>1377</v>
      </c>
      <c r="AB8" s="10">
        <v>2376</v>
      </c>
      <c r="AC8" s="10">
        <v>3753</v>
      </c>
    </row>
    <row r="9" spans="1:29" ht="15" customHeight="1" x14ac:dyDescent="0.15">
      <c r="A9" s="7"/>
      <c r="B9" s="29">
        <v>364</v>
      </c>
      <c r="C9" s="29">
        <v>347</v>
      </c>
      <c r="D9" s="29">
        <v>711</v>
      </c>
      <c r="E9" s="3"/>
      <c r="F9" s="7"/>
      <c r="G9" s="29">
        <v>512</v>
      </c>
      <c r="H9" s="29">
        <v>459</v>
      </c>
      <c r="I9" s="29">
        <v>971</v>
      </c>
      <c r="J9" s="3"/>
      <c r="K9" s="7"/>
      <c r="L9" s="29">
        <v>1293</v>
      </c>
      <c r="M9" s="29">
        <v>1171</v>
      </c>
      <c r="N9" s="29">
        <v>2464</v>
      </c>
      <c r="O9" s="3"/>
      <c r="P9" s="7"/>
      <c r="Q9" s="29">
        <v>147</v>
      </c>
      <c r="R9" s="29">
        <v>380</v>
      </c>
      <c r="S9" s="29">
        <v>527</v>
      </c>
      <c r="U9" s="4" t="s">
        <v>8</v>
      </c>
      <c r="V9" s="15">
        <f>SUM(G21,G27,G33,G39,L9)</f>
        <v>4055</v>
      </c>
      <c r="W9" s="15">
        <f>SUM(H21,H27,H33,H39,M9)</f>
        <v>3939</v>
      </c>
      <c r="X9" s="18">
        <f t="shared" ref="X9:X20" si="0">SUM(V9:W9)</f>
        <v>7994</v>
      </c>
      <c r="Z9" s="9" t="s">
        <v>24</v>
      </c>
      <c r="AA9" s="11">
        <f>SUM(AA5:AA8)</f>
        <v>6811</v>
      </c>
      <c r="AB9" s="11">
        <f t="shared" ref="AB9:AC9" si="1">SUM(AB5:AB8)</f>
        <v>7951</v>
      </c>
      <c r="AC9" s="11">
        <f t="shared" si="1"/>
        <v>14762</v>
      </c>
    </row>
    <row r="10" spans="1:29" ht="15" customHeight="1" x14ac:dyDescent="0.15">
      <c r="A10" s="7">
        <v>5</v>
      </c>
      <c r="B10" s="10">
        <v>73</v>
      </c>
      <c r="C10" s="10">
        <v>86</v>
      </c>
      <c r="D10" s="10">
        <v>159</v>
      </c>
      <c r="E10" s="3"/>
      <c r="F10" s="7">
        <v>35</v>
      </c>
      <c r="G10" s="10">
        <v>117</v>
      </c>
      <c r="H10" s="10">
        <v>90</v>
      </c>
      <c r="I10" s="10">
        <v>207</v>
      </c>
      <c r="J10" s="3"/>
      <c r="K10" s="7">
        <v>65</v>
      </c>
      <c r="L10" s="10">
        <v>127</v>
      </c>
      <c r="M10" s="10">
        <v>116</v>
      </c>
      <c r="N10" s="10">
        <v>243</v>
      </c>
      <c r="O10" s="3"/>
      <c r="P10" s="7">
        <v>95</v>
      </c>
      <c r="Q10" s="10">
        <v>15</v>
      </c>
      <c r="R10" s="10">
        <v>44</v>
      </c>
      <c r="S10" s="10">
        <v>59</v>
      </c>
      <c r="U10" s="4" t="s">
        <v>9</v>
      </c>
      <c r="V10" s="15">
        <f>SUM(G21,G27,G33,G39,L9,L15,L21,L27,L33,L39,Q9,Q15,Q21,Q27,Q33,Q39)</f>
        <v>7914</v>
      </c>
      <c r="W10" s="15">
        <f>SUM(H21,H27,H33,H39,M9,M15,M21,M27,M33,M39,R9,R15,R21,R27,R33,R39)</f>
        <v>9869</v>
      </c>
      <c r="X10" s="18">
        <f t="shared" si="0"/>
        <v>17783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57</v>
      </c>
      <c r="D11" s="10">
        <v>132</v>
      </c>
      <c r="E11" s="3"/>
      <c r="F11" s="7">
        <v>36</v>
      </c>
      <c r="G11" s="10">
        <v>103</v>
      </c>
      <c r="H11" s="10">
        <v>94</v>
      </c>
      <c r="I11" s="10">
        <v>197</v>
      </c>
      <c r="J11" s="3"/>
      <c r="K11" s="7">
        <v>66</v>
      </c>
      <c r="L11" s="10">
        <v>121</v>
      </c>
      <c r="M11" s="10">
        <v>147</v>
      </c>
      <c r="N11" s="10">
        <v>268</v>
      </c>
      <c r="O11" s="3"/>
      <c r="P11" s="7">
        <v>96</v>
      </c>
      <c r="Q11" s="10">
        <v>5</v>
      </c>
      <c r="R11" s="10">
        <v>41</v>
      </c>
      <c r="S11" s="10">
        <v>46</v>
      </c>
      <c r="U11" s="4" t="s">
        <v>10</v>
      </c>
      <c r="V11" s="15">
        <f>SUM(,G33,G39,L9,L15,L21,L27,L33,L39,Q9,Q15,Q21,Q27,Q33,Q39)</f>
        <v>6920</v>
      </c>
      <c r="W11" s="15">
        <f>SUM(,H33,H39,M9,M15,M21,M27,M33,M39,R9,R15,R21,R27,R33,R39)</f>
        <v>8832</v>
      </c>
      <c r="X11" s="18">
        <f t="shared" si="0"/>
        <v>15752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65</v>
      </c>
      <c r="D12" s="10">
        <v>142</v>
      </c>
      <c r="E12" s="3"/>
      <c r="F12" s="7">
        <v>37</v>
      </c>
      <c r="G12" s="10">
        <v>114</v>
      </c>
      <c r="H12" s="10">
        <v>108</v>
      </c>
      <c r="I12" s="10">
        <v>222</v>
      </c>
      <c r="J12" s="3"/>
      <c r="K12" s="7">
        <v>67</v>
      </c>
      <c r="L12" s="10">
        <v>145</v>
      </c>
      <c r="M12" s="10">
        <v>198</v>
      </c>
      <c r="N12" s="10">
        <v>343</v>
      </c>
      <c r="O12" s="3"/>
      <c r="P12" s="7">
        <v>97</v>
      </c>
      <c r="Q12" s="10">
        <v>7</v>
      </c>
      <c r="R12" s="10">
        <v>22</v>
      </c>
      <c r="S12" s="10">
        <v>29</v>
      </c>
      <c r="U12" s="4" t="s">
        <v>11</v>
      </c>
      <c r="V12" s="15">
        <f>SUM(L9,L15,L21,L27,L33,L39,Q9,Q15,Q21,Q27,Q33,Q39)</f>
        <v>5152</v>
      </c>
      <c r="W12" s="15">
        <f>SUM(M9,M15,M21,M27,M33,M39,R9,R15,R21,R27,R33,R39)</f>
        <v>7101</v>
      </c>
      <c r="X12" s="18">
        <f t="shared" si="0"/>
        <v>12253</v>
      </c>
      <c r="Z12" s="4" t="s">
        <v>25</v>
      </c>
      <c r="AA12" s="10">
        <v>143</v>
      </c>
      <c r="AB12" s="10">
        <v>170</v>
      </c>
      <c r="AC12" s="10">
        <v>313</v>
      </c>
    </row>
    <row r="13" spans="1:29" ht="15" customHeight="1" x14ac:dyDescent="0.15">
      <c r="A13" s="7">
        <v>8</v>
      </c>
      <c r="B13" s="10">
        <v>73</v>
      </c>
      <c r="C13" s="10">
        <v>75</v>
      </c>
      <c r="D13" s="10">
        <v>148</v>
      </c>
      <c r="E13" s="3"/>
      <c r="F13" s="7">
        <v>38</v>
      </c>
      <c r="G13" s="10">
        <v>102</v>
      </c>
      <c r="H13" s="10">
        <v>97</v>
      </c>
      <c r="I13" s="10">
        <v>199</v>
      </c>
      <c r="J13" s="3"/>
      <c r="K13" s="7">
        <v>68</v>
      </c>
      <c r="L13" s="10">
        <v>161</v>
      </c>
      <c r="M13" s="10">
        <v>198</v>
      </c>
      <c r="N13" s="10">
        <v>359</v>
      </c>
      <c r="O13" s="3"/>
      <c r="P13" s="7">
        <v>98</v>
      </c>
      <c r="Q13" s="10">
        <v>6</v>
      </c>
      <c r="R13" s="10">
        <v>24</v>
      </c>
      <c r="S13" s="10">
        <v>30</v>
      </c>
      <c r="U13" s="9" t="s">
        <v>12</v>
      </c>
      <c r="V13" s="12">
        <f>SUM(L15,L21,L27,L33,L39,Q9,Q15,Q21,Q27,Q33,Q39)</f>
        <v>3859</v>
      </c>
      <c r="W13" s="12">
        <f>SUM(M15,M21,M27,M33,M39,R9,R15,R21,R27,R33,R39)</f>
        <v>5930</v>
      </c>
      <c r="X13" s="12">
        <f t="shared" si="0"/>
        <v>9789</v>
      </c>
      <c r="Z13" s="26" t="s">
        <v>26</v>
      </c>
      <c r="AA13" s="10">
        <v>858</v>
      </c>
      <c r="AB13" s="10">
        <v>829</v>
      </c>
      <c r="AC13" s="10">
        <v>1687</v>
      </c>
    </row>
    <row r="14" spans="1:29" ht="15" customHeight="1" x14ac:dyDescent="0.15">
      <c r="A14" s="7">
        <v>9</v>
      </c>
      <c r="B14" s="10">
        <v>68</v>
      </c>
      <c r="C14" s="10">
        <v>83</v>
      </c>
      <c r="D14" s="10">
        <v>151</v>
      </c>
      <c r="E14" s="3"/>
      <c r="F14" s="7">
        <v>39</v>
      </c>
      <c r="G14" s="10">
        <v>99</v>
      </c>
      <c r="H14" s="10">
        <v>94</v>
      </c>
      <c r="I14" s="10">
        <v>193</v>
      </c>
      <c r="J14" s="3"/>
      <c r="K14" s="7">
        <v>69</v>
      </c>
      <c r="L14" s="10">
        <v>164</v>
      </c>
      <c r="M14" s="10">
        <v>229</v>
      </c>
      <c r="N14" s="10">
        <v>393</v>
      </c>
      <c r="O14" s="3"/>
      <c r="P14" s="7">
        <v>99</v>
      </c>
      <c r="Q14" s="10">
        <v>1</v>
      </c>
      <c r="R14" s="10">
        <v>19</v>
      </c>
      <c r="S14" s="10">
        <v>20</v>
      </c>
      <c r="U14" s="4" t="s">
        <v>13</v>
      </c>
      <c r="V14" s="15">
        <f>SUM(L21,L27,L33,L39,Q9,Q15,Q21,Q27,Q33,Q39)</f>
        <v>3141</v>
      </c>
      <c r="W14" s="15">
        <f>SUM(M21,M27,M33,M39,R9,R15,R21,R27,R33,R39)</f>
        <v>5042</v>
      </c>
      <c r="X14" s="18">
        <f t="shared" si="0"/>
        <v>8183</v>
      </c>
      <c r="Z14" s="4" t="s">
        <v>31</v>
      </c>
      <c r="AA14" s="10">
        <v>189</v>
      </c>
      <c r="AB14" s="10">
        <v>249</v>
      </c>
      <c r="AC14" s="10">
        <v>438</v>
      </c>
    </row>
    <row r="15" spans="1:29" ht="15" customHeight="1" x14ac:dyDescent="0.15">
      <c r="A15" s="7"/>
      <c r="B15" s="29">
        <v>366</v>
      </c>
      <c r="C15" s="29">
        <v>366</v>
      </c>
      <c r="D15" s="29">
        <v>732</v>
      </c>
      <c r="E15" s="3"/>
      <c r="F15" s="7"/>
      <c r="G15" s="29">
        <v>535</v>
      </c>
      <c r="H15" s="29">
        <v>483</v>
      </c>
      <c r="I15" s="29">
        <v>1018</v>
      </c>
      <c r="J15" s="3"/>
      <c r="K15" s="7"/>
      <c r="L15" s="29">
        <v>718</v>
      </c>
      <c r="M15" s="29">
        <v>888</v>
      </c>
      <c r="N15" s="29">
        <v>1606</v>
      </c>
      <c r="O15" s="3"/>
      <c r="P15" s="7"/>
      <c r="Q15" s="29">
        <v>34</v>
      </c>
      <c r="R15" s="29">
        <v>150</v>
      </c>
      <c r="S15" s="29">
        <v>184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3918</v>
      </c>
      <c r="X15" s="18">
        <f t="shared" si="0"/>
        <v>6213</v>
      </c>
      <c r="Z15" s="4" t="s">
        <v>7</v>
      </c>
      <c r="AA15" s="10">
        <v>278</v>
      </c>
      <c r="AB15" s="10">
        <v>444</v>
      </c>
      <c r="AC15" s="10">
        <v>722</v>
      </c>
    </row>
    <row r="16" spans="1:29" ht="15" customHeight="1" x14ac:dyDescent="0.15">
      <c r="A16" s="7">
        <v>10</v>
      </c>
      <c r="B16" s="10">
        <v>73</v>
      </c>
      <c r="C16" s="10">
        <v>86</v>
      </c>
      <c r="D16" s="10">
        <v>159</v>
      </c>
      <c r="E16" s="3"/>
      <c r="F16" s="7">
        <v>40</v>
      </c>
      <c r="G16" s="10">
        <v>103</v>
      </c>
      <c r="H16" s="10">
        <v>89</v>
      </c>
      <c r="I16" s="10">
        <v>192</v>
      </c>
      <c r="J16" s="3"/>
      <c r="K16" s="7">
        <v>70</v>
      </c>
      <c r="L16" s="10">
        <v>162</v>
      </c>
      <c r="M16" s="10">
        <v>223</v>
      </c>
      <c r="N16" s="10">
        <v>385</v>
      </c>
      <c r="O16" s="3"/>
      <c r="P16" s="7">
        <v>100</v>
      </c>
      <c r="Q16" s="10">
        <v>2</v>
      </c>
      <c r="R16" s="10">
        <v>6</v>
      </c>
      <c r="S16" s="10">
        <v>8</v>
      </c>
      <c r="U16" s="4" t="s">
        <v>15</v>
      </c>
      <c r="V16" s="15">
        <f>SUM(L33,L39,Q9,Q15,Q21,Q27,Q33,Q39)</f>
        <v>1381</v>
      </c>
      <c r="W16" s="15">
        <f>SUM(M33,M39,R9,R15,R21,R27,R33,R39)</f>
        <v>2627</v>
      </c>
      <c r="X16" s="18">
        <f t="shared" si="0"/>
        <v>4008</v>
      </c>
      <c r="Z16" s="9" t="s">
        <v>24</v>
      </c>
      <c r="AA16" s="11">
        <f t="shared" ref="AA16:AB16" si="2">SUM(AA12:AA15)</f>
        <v>1468</v>
      </c>
      <c r="AB16" s="11">
        <f t="shared" si="2"/>
        <v>1692</v>
      </c>
      <c r="AC16" s="11">
        <f>SUM(AC12:AC15)</f>
        <v>3160</v>
      </c>
    </row>
    <row r="17" spans="1:29" ht="15" customHeight="1" x14ac:dyDescent="0.15">
      <c r="A17" s="7">
        <v>11</v>
      </c>
      <c r="B17" s="10">
        <v>89</v>
      </c>
      <c r="C17" s="10">
        <v>84</v>
      </c>
      <c r="D17" s="10">
        <v>173</v>
      </c>
      <c r="E17" s="3"/>
      <c r="F17" s="7">
        <v>41</v>
      </c>
      <c r="G17" s="10">
        <v>94</v>
      </c>
      <c r="H17" s="10">
        <v>89</v>
      </c>
      <c r="I17" s="10">
        <v>183</v>
      </c>
      <c r="J17" s="3"/>
      <c r="K17" s="7">
        <v>71</v>
      </c>
      <c r="L17" s="10">
        <v>152</v>
      </c>
      <c r="M17" s="10">
        <v>212</v>
      </c>
      <c r="N17" s="10">
        <v>364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578</v>
      </c>
      <c r="W17" s="15">
        <f>SUM(M39,R9,R15,R21,R27,R33,R39)</f>
        <v>1414</v>
      </c>
      <c r="X17" s="18">
        <f t="shared" si="0"/>
        <v>1992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83</v>
      </c>
      <c r="D18" s="10">
        <v>166</v>
      </c>
      <c r="E18" s="3"/>
      <c r="F18" s="7">
        <v>42</v>
      </c>
      <c r="G18" s="10">
        <v>99</v>
      </c>
      <c r="H18" s="10">
        <v>101</v>
      </c>
      <c r="I18" s="10">
        <v>200</v>
      </c>
      <c r="J18" s="3"/>
      <c r="K18" s="7">
        <v>72</v>
      </c>
      <c r="L18" s="10">
        <v>157</v>
      </c>
      <c r="M18" s="10">
        <v>224</v>
      </c>
      <c r="N18" s="13">
        <v>381</v>
      </c>
      <c r="O18" s="3"/>
      <c r="P18" s="7">
        <v>102</v>
      </c>
      <c r="Q18" s="10">
        <v>0</v>
      </c>
      <c r="R18" s="10">
        <v>1</v>
      </c>
      <c r="S18" s="10">
        <v>1</v>
      </c>
      <c r="U18" s="4" t="s">
        <v>17</v>
      </c>
      <c r="V18" s="15">
        <f>SUM(Q9,Q15,Q21,Q27,Q33,Q39)</f>
        <v>183</v>
      </c>
      <c r="W18" s="15">
        <f>SUM(R9,R15,R21,R27,R33,R39)</f>
        <v>550</v>
      </c>
      <c r="X18" s="18">
        <f t="shared" si="0"/>
        <v>733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78</v>
      </c>
      <c r="D19" s="10">
        <v>154</v>
      </c>
      <c r="E19" s="3"/>
      <c r="F19" s="7">
        <v>43</v>
      </c>
      <c r="G19" s="10">
        <v>83</v>
      </c>
      <c r="H19" s="10">
        <v>105</v>
      </c>
      <c r="I19" s="10">
        <v>188</v>
      </c>
      <c r="J19" s="3"/>
      <c r="K19" s="7">
        <v>73</v>
      </c>
      <c r="L19" s="10">
        <v>175</v>
      </c>
      <c r="M19" s="10">
        <v>213</v>
      </c>
      <c r="N19" s="10">
        <v>388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36</v>
      </c>
      <c r="W19" s="15">
        <f>SUM(R15,R21,R27,R33,R39)</f>
        <v>170</v>
      </c>
      <c r="X19" s="18">
        <f t="shared" si="0"/>
        <v>206</v>
      </c>
      <c r="Z19" s="4" t="s">
        <v>25</v>
      </c>
      <c r="AA19" s="10">
        <v>212</v>
      </c>
      <c r="AB19" s="10">
        <v>224</v>
      </c>
      <c r="AC19" s="10">
        <v>436</v>
      </c>
    </row>
    <row r="20" spans="1:29" ht="15" customHeight="1" x14ac:dyDescent="0.15">
      <c r="A20" s="7">
        <v>14</v>
      </c>
      <c r="B20" s="10">
        <v>106</v>
      </c>
      <c r="C20" s="10">
        <v>82</v>
      </c>
      <c r="D20" s="10">
        <v>188</v>
      </c>
      <c r="E20" s="3"/>
      <c r="F20" s="7">
        <v>44</v>
      </c>
      <c r="G20" s="10">
        <v>98</v>
      </c>
      <c r="H20" s="10">
        <v>129</v>
      </c>
      <c r="I20" s="10">
        <v>227</v>
      </c>
      <c r="J20" s="3"/>
      <c r="K20" s="7">
        <v>74</v>
      </c>
      <c r="L20" s="10">
        <v>200</v>
      </c>
      <c r="M20" s="10">
        <v>252</v>
      </c>
      <c r="N20" s="10">
        <v>452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20</v>
      </c>
      <c r="X20" s="18">
        <f t="shared" si="0"/>
        <v>22</v>
      </c>
      <c r="Z20" s="26" t="s">
        <v>26</v>
      </c>
      <c r="AA20" s="10">
        <v>1256</v>
      </c>
      <c r="AB20" s="10">
        <v>1120</v>
      </c>
      <c r="AC20" s="10">
        <v>2376</v>
      </c>
    </row>
    <row r="21" spans="1:29" ht="15" customHeight="1" x14ac:dyDescent="0.15">
      <c r="A21" s="7"/>
      <c r="B21" s="29">
        <v>427</v>
      </c>
      <c r="C21" s="29">
        <v>413</v>
      </c>
      <c r="D21" s="29">
        <v>840</v>
      </c>
      <c r="E21" s="3"/>
      <c r="F21" s="7"/>
      <c r="G21" s="29">
        <v>477</v>
      </c>
      <c r="H21" s="29">
        <v>513</v>
      </c>
      <c r="I21" s="29">
        <v>990</v>
      </c>
      <c r="J21" s="3"/>
      <c r="K21" s="7"/>
      <c r="L21" s="29">
        <v>846</v>
      </c>
      <c r="M21" s="29">
        <v>1124</v>
      </c>
      <c r="N21" s="29">
        <v>1970</v>
      </c>
      <c r="O21" s="3"/>
      <c r="P21" s="7"/>
      <c r="Q21" s="29">
        <v>2</v>
      </c>
      <c r="R21" s="29">
        <v>18</v>
      </c>
      <c r="S21" s="29">
        <v>20</v>
      </c>
      <c r="Z21" s="4" t="s">
        <v>31</v>
      </c>
      <c r="AA21" s="10">
        <v>230</v>
      </c>
      <c r="AB21" s="10">
        <v>296</v>
      </c>
      <c r="AC21" s="10">
        <v>526</v>
      </c>
    </row>
    <row r="22" spans="1:29" ht="15" customHeight="1" x14ac:dyDescent="0.15">
      <c r="A22" s="7">
        <v>15</v>
      </c>
      <c r="B22" s="10">
        <v>95</v>
      </c>
      <c r="C22" s="10">
        <v>92</v>
      </c>
      <c r="D22" s="10">
        <v>187</v>
      </c>
      <c r="E22" s="3"/>
      <c r="F22" s="7">
        <v>45</v>
      </c>
      <c r="G22" s="10">
        <v>80</v>
      </c>
      <c r="H22" s="10">
        <v>63</v>
      </c>
      <c r="I22" s="10">
        <v>143</v>
      </c>
      <c r="J22" s="3"/>
      <c r="K22" s="7">
        <v>75</v>
      </c>
      <c r="L22" s="10">
        <v>161</v>
      </c>
      <c r="M22" s="10">
        <v>252</v>
      </c>
      <c r="N22" s="10">
        <v>413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661</v>
      </c>
      <c r="AC22" s="10">
        <v>1049</v>
      </c>
    </row>
    <row r="23" spans="1:29" ht="15" customHeight="1" x14ac:dyDescent="0.15">
      <c r="A23" s="7">
        <v>16</v>
      </c>
      <c r="B23" s="10">
        <v>108</v>
      </c>
      <c r="C23" s="10">
        <v>88</v>
      </c>
      <c r="D23" s="10">
        <v>196</v>
      </c>
      <c r="E23" s="3"/>
      <c r="F23" s="7">
        <v>46</v>
      </c>
      <c r="G23" s="10">
        <v>103</v>
      </c>
      <c r="H23" s="10">
        <v>101</v>
      </c>
      <c r="I23" s="10">
        <v>204</v>
      </c>
      <c r="J23" s="3"/>
      <c r="K23" s="7">
        <v>76</v>
      </c>
      <c r="L23" s="10">
        <v>186</v>
      </c>
      <c r="M23" s="10">
        <v>263</v>
      </c>
      <c r="N23" s="10">
        <v>449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9.9913644214162343</v>
      </c>
      <c r="W23" s="19">
        <f>W4/$W$8*100</f>
        <v>8.4757245013172753</v>
      </c>
      <c r="X23" s="19">
        <f>X4/$X$8*100</f>
        <v>9.181580534888397</v>
      </c>
      <c r="Z23" s="9" t="s">
        <v>24</v>
      </c>
      <c r="AA23" s="11">
        <f t="shared" ref="AA23:AB23" si="3">SUM(AA19:AA22)</f>
        <v>2086</v>
      </c>
      <c r="AB23" s="11">
        <f t="shared" si="3"/>
        <v>2301</v>
      </c>
      <c r="AC23" s="11">
        <f>SUM(AC19:AC22)</f>
        <v>4387</v>
      </c>
    </row>
    <row r="24" spans="1:29" ht="15" customHeight="1" x14ac:dyDescent="0.15">
      <c r="A24" s="7">
        <v>17</v>
      </c>
      <c r="B24" s="10">
        <v>133</v>
      </c>
      <c r="C24" s="10">
        <v>97</v>
      </c>
      <c r="D24" s="10">
        <v>230</v>
      </c>
      <c r="E24" s="3"/>
      <c r="F24" s="7">
        <v>47</v>
      </c>
      <c r="G24" s="10">
        <v>99</v>
      </c>
      <c r="H24" s="10">
        <v>127</v>
      </c>
      <c r="I24" s="10">
        <v>226</v>
      </c>
      <c r="J24" s="3"/>
      <c r="K24" s="7">
        <v>77</v>
      </c>
      <c r="L24" s="10">
        <v>180</v>
      </c>
      <c r="M24" s="10">
        <v>281</v>
      </c>
      <c r="N24" s="10">
        <v>461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56.683937823834199</v>
      </c>
      <c r="W24" s="19">
        <f>W5/$W$8*100</f>
        <v>46.887467068121943</v>
      </c>
      <c r="X24" s="19">
        <f>X5/$X$8*100</f>
        <v>51.449829077015885</v>
      </c>
      <c r="Z24" s="6" t="s">
        <v>30</v>
      </c>
    </row>
    <row r="25" spans="1:29" ht="15" customHeight="1" x14ac:dyDescent="0.15">
      <c r="A25" s="7">
        <v>18</v>
      </c>
      <c r="B25" s="10">
        <v>115</v>
      </c>
      <c r="C25" s="10">
        <v>94</v>
      </c>
      <c r="D25" s="10">
        <v>209</v>
      </c>
      <c r="E25" s="3"/>
      <c r="F25" s="7">
        <v>48</v>
      </c>
      <c r="G25" s="10">
        <v>120</v>
      </c>
      <c r="H25" s="10">
        <v>125</v>
      </c>
      <c r="I25" s="10">
        <v>245</v>
      </c>
      <c r="J25" s="3"/>
      <c r="K25" s="7">
        <v>78</v>
      </c>
      <c r="L25" s="10">
        <v>202</v>
      </c>
      <c r="M25" s="10">
        <v>248</v>
      </c>
      <c r="N25" s="10">
        <v>450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13.506044905008634</v>
      </c>
      <c r="W25" s="19">
        <f>W6/$W$8*100</f>
        <v>15.144900263455025</v>
      </c>
      <c r="X25" s="19">
        <f>X6/$X$8*100</f>
        <v>14.381660969233861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86</v>
      </c>
      <c r="C26" s="10">
        <v>88</v>
      </c>
      <c r="D26" s="10">
        <v>174</v>
      </c>
      <c r="E26" s="3"/>
      <c r="F26" s="7">
        <v>49</v>
      </c>
      <c r="G26" s="10">
        <v>115</v>
      </c>
      <c r="H26" s="10">
        <v>108</v>
      </c>
      <c r="I26" s="10">
        <v>223</v>
      </c>
      <c r="J26" s="3"/>
      <c r="K26" s="7">
        <v>79</v>
      </c>
      <c r="L26" s="10">
        <v>185</v>
      </c>
      <c r="M26" s="10">
        <v>247</v>
      </c>
      <c r="N26" s="10">
        <v>432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19.818652849740932</v>
      </c>
      <c r="W26" s="19">
        <f>W7/$W$8*100</f>
        <v>29.491908167105755</v>
      </c>
      <c r="X26" s="19">
        <f>X7/$X$8*100</f>
        <v>24.986929418861852</v>
      </c>
      <c r="Z26" s="4" t="s">
        <v>25</v>
      </c>
      <c r="AA26" s="10">
        <v>131</v>
      </c>
      <c r="AB26" s="10">
        <v>98</v>
      </c>
      <c r="AC26" s="10">
        <v>229</v>
      </c>
    </row>
    <row r="27" spans="1:29" ht="15" customHeight="1" x14ac:dyDescent="0.15">
      <c r="A27" s="7"/>
      <c r="B27" s="29">
        <v>537</v>
      </c>
      <c r="C27" s="29">
        <v>459</v>
      </c>
      <c r="D27" s="29">
        <v>996</v>
      </c>
      <c r="E27" s="3"/>
      <c r="F27" s="7"/>
      <c r="G27" s="29">
        <v>517</v>
      </c>
      <c r="H27" s="29">
        <v>524</v>
      </c>
      <c r="I27" s="29">
        <v>1041</v>
      </c>
      <c r="J27" s="3"/>
      <c r="K27" s="7"/>
      <c r="L27" s="29">
        <v>914</v>
      </c>
      <c r="M27" s="29">
        <v>1291</v>
      </c>
      <c r="N27" s="29">
        <v>2205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685</v>
      </c>
      <c r="AB27" s="10">
        <v>619</v>
      </c>
      <c r="AC27" s="10">
        <v>1304</v>
      </c>
    </row>
    <row r="28" spans="1:29" ht="15" customHeight="1" x14ac:dyDescent="0.15">
      <c r="A28" s="7">
        <v>20</v>
      </c>
      <c r="B28" s="10">
        <v>105</v>
      </c>
      <c r="C28" s="10">
        <v>80</v>
      </c>
      <c r="D28" s="10">
        <v>185</v>
      </c>
      <c r="E28" s="3"/>
      <c r="F28" s="7">
        <v>50</v>
      </c>
      <c r="G28" s="10">
        <v>139</v>
      </c>
      <c r="H28" s="10">
        <v>164</v>
      </c>
      <c r="I28" s="10">
        <v>303</v>
      </c>
      <c r="J28" s="3"/>
      <c r="K28" s="7">
        <v>80</v>
      </c>
      <c r="L28" s="10">
        <v>181</v>
      </c>
      <c r="M28" s="10">
        <v>284</v>
      </c>
      <c r="N28" s="10">
        <v>465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35.017271157167528</v>
      </c>
      <c r="W28" s="19">
        <f t="shared" ref="W28:W39" si="5">W9/$W$8*100</f>
        <v>29.649981181783968</v>
      </c>
      <c r="X28" s="19">
        <f t="shared" ref="X28:X39" si="6">X9/$X$8*100</f>
        <v>32.149607882565853</v>
      </c>
      <c r="Z28" s="4" t="s">
        <v>31</v>
      </c>
      <c r="AA28" s="10">
        <v>147</v>
      </c>
      <c r="AB28" s="10">
        <v>187</v>
      </c>
      <c r="AC28" s="10">
        <v>334</v>
      </c>
    </row>
    <row r="29" spans="1:29" ht="15" customHeight="1" x14ac:dyDescent="0.15">
      <c r="A29" s="7">
        <v>21</v>
      </c>
      <c r="B29" s="10">
        <v>89</v>
      </c>
      <c r="C29" s="10">
        <v>82</v>
      </c>
      <c r="D29" s="10">
        <v>171</v>
      </c>
      <c r="E29" s="3"/>
      <c r="F29" s="7">
        <v>51</v>
      </c>
      <c r="G29" s="10">
        <v>144</v>
      </c>
      <c r="H29" s="10">
        <v>134</v>
      </c>
      <c r="I29" s="10">
        <v>278</v>
      </c>
      <c r="J29" s="3"/>
      <c r="K29" s="7">
        <v>81</v>
      </c>
      <c r="L29" s="10">
        <v>193</v>
      </c>
      <c r="M29" s="10">
        <v>258</v>
      </c>
      <c r="N29" s="10">
        <v>451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68.341968911917093</v>
      </c>
      <c r="W29" s="19">
        <f t="shared" si="5"/>
        <v>74.286789612344748</v>
      </c>
      <c r="X29" s="19">
        <f t="shared" si="6"/>
        <v>71.518198270661571</v>
      </c>
      <c r="Z29" s="4" t="s">
        <v>7</v>
      </c>
      <c r="AA29" s="10">
        <v>252</v>
      </c>
      <c r="AB29" s="10">
        <v>437</v>
      </c>
      <c r="AC29" s="10">
        <v>689</v>
      </c>
    </row>
    <row r="30" spans="1:29" ht="15" customHeight="1" x14ac:dyDescent="0.15">
      <c r="A30" s="7">
        <v>22</v>
      </c>
      <c r="B30" s="10">
        <v>81</v>
      </c>
      <c r="C30" s="10">
        <v>81</v>
      </c>
      <c r="D30" s="10">
        <v>162</v>
      </c>
      <c r="E30" s="3"/>
      <c r="F30" s="7">
        <v>52</v>
      </c>
      <c r="G30" s="10">
        <v>175</v>
      </c>
      <c r="H30" s="10">
        <v>168</v>
      </c>
      <c r="I30" s="10">
        <v>343</v>
      </c>
      <c r="J30" s="3"/>
      <c r="K30" s="7">
        <v>82</v>
      </c>
      <c r="L30" s="10">
        <v>159</v>
      </c>
      <c r="M30" s="10">
        <v>246</v>
      </c>
      <c r="N30" s="10">
        <v>405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59.758203799654574</v>
      </c>
      <c r="W30" s="19">
        <f t="shared" si="5"/>
        <v>66.480993601806546</v>
      </c>
      <c r="X30" s="19">
        <f t="shared" si="6"/>
        <v>63.350090488638642</v>
      </c>
      <c r="Z30" s="9" t="s">
        <v>24</v>
      </c>
      <c r="AA30" s="11">
        <f t="shared" ref="AA30:AB30" si="7">SUM(AA26:AA29)</f>
        <v>1215</v>
      </c>
      <c r="AB30" s="11">
        <f t="shared" si="7"/>
        <v>1341</v>
      </c>
      <c r="AC30" s="11">
        <f>SUM(AC26:AC29)</f>
        <v>2556</v>
      </c>
    </row>
    <row r="31" spans="1:29" ht="15" customHeight="1" x14ac:dyDescent="0.15">
      <c r="A31" s="7">
        <v>23</v>
      </c>
      <c r="B31" s="10">
        <v>112</v>
      </c>
      <c r="C31" s="10">
        <v>91</v>
      </c>
      <c r="D31" s="10">
        <v>203</v>
      </c>
      <c r="E31" s="3"/>
      <c r="F31" s="7">
        <v>53</v>
      </c>
      <c r="G31" s="10">
        <v>157</v>
      </c>
      <c r="H31" s="10">
        <v>167</v>
      </c>
      <c r="I31" s="10">
        <v>324</v>
      </c>
      <c r="J31" s="3"/>
      <c r="K31" s="7">
        <v>83</v>
      </c>
      <c r="L31" s="10">
        <v>135</v>
      </c>
      <c r="M31" s="10">
        <v>206</v>
      </c>
      <c r="N31" s="10">
        <v>341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44.490500863557855</v>
      </c>
      <c r="W31" s="19">
        <f t="shared" si="5"/>
        <v>53.451260820474225</v>
      </c>
      <c r="X31" s="19">
        <f t="shared" si="6"/>
        <v>49.278101749447011</v>
      </c>
      <c r="Z31" s="6"/>
    </row>
    <row r="32" spans="1:29" ht="15" customHeight="1" x14ac:dyDescent="0.15">
      <c r="A32" s="7">
        <v>24</v>
      </c>
      <c r="B32" s="10">
        <v>80</v>
      </c>
      <c r="C32" s="10">
        <v>93</v>
      </c>
      <c r="D32" s="10">
        <v>173</v>
      </c>
      <c r="E32" s="3"/>
      <c r="F32" s="7">
        <v>54</v>
      </c>
      <c r="G32" s="10">
        <v>170</v>
      </c>
      <c r="H32" s="10">
        <v>164</v>
      </c>
      <c r="I32" s="10">
        <v>334</v>
      </c>
      <c r="J32" s="3"/>
      <c r="K32" s="7">
        <v>84</v>
      </c>
      <c r="L32" s="10">
        <v>135</v>
      </c>
      <c r="M32" s="10">
        <v>219</v>
      </c>
      <c r="N32" s="10">
        <v>354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33.324697754749565</v>
      </c>
      <c r="W32" s="20">
        <f t="shared" si="5"/>
        <v>44.636808430560784</v>
      </c>
      <c r="X32" s="20">
        <f t="shared" si="6"/>
        <v>39.368590388095711</v>
      </c>
      <c r="Z32" s="6"/>
      <c r="AA32" s="28"/>
      <c r="AB32" s="27"/>
      <c r="AC32" s="27"/>
    </row>
    <row r="33" spans="1:29" ht="15" customHeight="1" x14ac:dyDescent="0.15">
      <c r="A33" s="7"/>
      <c r="B33" s="29">
        <v>467</v>
      </c>
      <c r="C33" s="29">
        <v>427</v>
      </c>
      <c r="D33" s="29">
        <v>894</v>
      </c>
      <c r="E33" s="3"/>
      <c r="F33" s="7"/>
      <c r="G33" s="29">
        <v>785</v>
      </c>
      <c r="H33" s="29">
        <v>797</v>
      </c>
      <c r="I33" s="29">
        <v>1582</v>
      </c>
      <c r="J33" s="3"/>
      <c r="K33" s="7"/>
      <c r="L33" s="29">
        <v>803</v>
      </c>
      <c r="M33" s="29">
        <v>1213</v>
      </c>
      <c r="N33" s="29">
        <v>2016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27.124352331606218</v>
      </c>
      <c r="W33" s="19">
        <f t="shared" si="5"/>
        <v>37.952578095596543</v>
      </c>
      <c r="X33" s="19">
        <f t="shared" si="6"/>
        <v>32.909712447214964</v>
      </c>
      <c r="Z33" s="6" t="s">
        <v>3</v>
      </c>
    </row>
    <row r="34" spans="1:29" ht="15" customHeight="1" x14ac:dyDescent="0.15">
      <c r="A34" s="7">
        <v>25</v>
      </c>
      <c r="B34" s="10">
        <v>83</v>
      </c>
      <c r="C34" s="10">
        <v>85</v>
      </c>
      <c r="D34" s="10">
        <v>168</v>
      </c>
      <c r="E34" s="3"/>
      <c r="F34" s="7">
        <v>55</v>
      </c>
      <c r="G34" s="10">
        <v>171</v>
      </c>
      <c r="H34" s="10">
        <v>190</v>
      </c>
      <c r="I34" s="10">
        <v>361</v>
      </c>
      <c r="J34" s="3"/>
      <c r="K34" s="7">
        <v>85</v>
      </c>
      <c r="L34" s="10">
        <v>108</v>
      </c>
      <c r="M34" s="10">
        <v>212</v>
      </c>
      <c r="N34" s="10">
        <v>320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19.818652849740932</v>
      </c>
      <c r="W34" s="19">
        <f t="shared" si="5"/>
        <v>29.491908167105755</v>
      </c>
      <c r="X34" s="19">
        <f t="shared" si="6"/>
        <v>24.986929418861852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108</v>
      </c>
      <c r="D35" s="10">
        <v>206</v>
      </c>
      <c r="E35" s="3"/>
      <c r="F35" s="7">
        <v>56</v>
      </c>
      <c r="G35" s="10">
        <v>192</v>
      </c>
      <c r="H35" s="10">
        <v>180</v>
      </c>
      <c r="I35" s="10">
        <v>372</v>
      </c>
      <c r="J35" s="3"/>
      <c r="K35" s="7">
        <v>86</v>
      </c>
      <c r="L35" s="10">
        <v>111</v>
      </c>
      <c r="M35" s="10">
        <v>216</v>
      </c>
      <c r="N35" s="10">
        <v>327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11.92573402417962</v>
      </c>
      <c r="W35" s="19">
        <f t="shared" si="5"/>
        <v>19.774181407602558</v>
      </c>
      <c r="X35" s="19">
        <f t="shared" si="6"/>
        <v>16.119042831288962</v>
      </c>
      <c r="Z35" s="4" t="s">
        <v>25</v>
      </c>
      <c r="AA35" s="10">
        <f>SUM(AA5,AA12,AA19,AA26)</f>
        <v>1157</v>
      </c>
      <c r="AB35" s="10">
        <f t="shared" ref="AA35:AB38" si="8">SUM(AB5,AB12,AB19,AB26)</f>
        <v>1126</v>
      </c>
      <c r="AC35" s="10">
        <f>SUM(AA35:AB35)</f>
        <v>2283</v>
      </c>
    </row>
    <row r="36" spans="1:29" ht="15" customHeight="1" x14ac:dyDescent="0.15">
      <c r="A36" s="7">
        <v>27</v>
      </c>
      <c r="B36" s="10">
        <v>114</v>
      </c>
      <c r="C36" s="10">
        <v>86</v>
      </c>
      <c r="D36" s="10">
        <v>200</v>
      </c>
      <c r="E36" s="3"/>
      <c r="F36" s="7">
        <v>57</v>
      </c>
      <c r="G36" s="10">
        <v>187</v>
      </c>
      <c r="H36" s="10">
        <v>162</v>
      </c>
      <c r="I36" s="10">
        <v>349</v>
      </c>
      <c r="J36" s="3"/>
      <c r="K36" s="7">
        <v>87</v>
      </c>
      <c r="L36" s="10">
        <v>67</v>
      </c>
      <c r="M36" s="10">
        <v>171</v>
      </c>
      <c r="N36" s="10">
        <v>238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4.9913644214162352</v>
      </c>
      <c r="W36" s="19">
        <f t="shared" si="5"/>
        <v>10.643582988332707</v>
      </c>
      <c r="X36" s="19">
        <f t="shared" si="6"/>
        <v>8.0112608083651704</v>
      </c>
      <c r="Z36" s="26" t="s">
        <v>26</v>
      </c>
      <c r="AA36" s="10">
        <f t="shared" si="8"/>
        <v>6564</v>
      </c>
      <c r="AB36" s="10">
        <f t="shared" si="8"/>
        <v>6229</v>
      </c>
      <c r="AC36" s="13">
        <f>SUM(AA36:AB36)</f>
        <v>12793</v>
      </c>
    </row>
    <row r="37" spans="1:29" ht="15" customHeight="1" x14ac:dyDescent="0.15">
      <c r="A37" s="7">
        <v>28</v>
      </c>
      <c r="B37" s="10">
        <v>76</v>
      </c>
      <c r="C37" s="10">
        <v>100</v>
      </c>
      <c r="D37" s="10">
        <v>176</v>
      </c>
      <c r="E37" s="3"/>
      <c r="F37" s="7">
        <v>58</v>
      </c>
      <c r="G37" s="10">
        <v>230</v>
      </c>
      <c r="H37" s="10">
        <v>191</v>
      </c>
      <c r="I37" s="10">
        <v>421</v>
      </c>
      <c r="J37" s="3"/>
      <c r="K37" s="7">
        <v>88</v>
      </c>
      <c r="L37" s="10">
        <v>61</v>
      </c>
      <c r="M37" s="10">
        <v>142</v>
      </c>
      <c r="N37" s="10">
        <v>203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1.5803108808290156</v>
      </c>
      <c r="W37" s="19">
        <f t="shared" si="5"/>
        <v>4.1400075272864134</v>
      </c>
      <c r="X37" s="19">
        <f t="shared" si="6"/>
        <v>2.94791876131108</v>
      </c>
      <c r="Z37" s="4" t="s">
        <v>31</v>
      </c>
      <c r="AA37" s="10">
        <f t="shared" si="8"/>
        <v>1564</v>
      </c>
      <c r="AB37" s="10">
        <f t="shared" si="8"/>
        <v>2012</v>
      </c>
      <c r="AC37" s="13">
        <f>SUM(AA37:AB37)</f>
        <v>3576</v>
      </c>
    </row>
    <row r="38" spans="1:29" ht="15" customHeight="1" x14ac:dyDescent="0.15">
      <c r="A38" s="7">
        <v>29</v>
      </c>
      <c r="B38" s="10">
        <v>87</v>
      </c>
      <c r="C38" s="10">
        <v>83</v>
      </c>
      <c r="D38" s="10">
        <v>170</v>
      </c>
      <c r="E38" s="3"/>
      <c r="F38" s="7">
        <v>59</v>
      </c>
      <c r="G38" s="10">
        <v>203</v>
      </c>
      <c r="H38" s="10">
        <v>211</v>
      </c>
      <c r="I38" s="10">
        <v>414</v>
      </c>
      <c r="J38" s="3"/>
      <c r="K38" s="7">
        <v>89</v>
      </c>
      <c r="L38" s="10">
        <v>48</v>
      </c>
      <c r="M38" s="10">
        <v>123</v>
      </c>
      <c r="N38" s="10">
        <v>171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0.31088082901554404</v>
      </c>
      <c r="W38" s="19">
        <f t="shared" si="5"/>
        <v>1.2796386902521641</v>
      </c>
      <c r="X38" s="19">
        <f t="shared" si="6"/>
        <v>0.82847375829479197</v>
      </c>
      <c r="Z38" s="4" t="s">
        <v>7</v>
      </c>
      <c r="AA38" s="10">
        <f t="shared" si="8"/>
        <v>2295</v>
      </c>
      <c r="AB38" s="10">
        <f t="shared" si="8"/>
        <v>3918</v>
      </c>
      <c r="AC38" s="13">
        <f>SUM(AA38:AB38)</f>
        <v>6213</v>
      </c>
    </row>
    <row r="39" spans="1:29" ht="15" customHeight="1" x14ac:dyDescent="0.15">
      <c r="A39" s="7"/>
      <c r="B39" s="11">
        <v>458</v>
      </c>
      <c r="C39" s="11">
        <v>462</v>
      </c>
      <c r="D39" s="11">
        <v>920</v>
      </c>
      <c r="E39" s="3"/>
      <c r="F39" s="7"/>
      <c r="G39" s="11">
        <v>983</v>
      </c>
      <c r="H39" s="11">
        <v>934</v>
      </c>
      <c r="I39" s="11">
        <v>1917</v>
      </c>
      <c r="J39" s="3"/>
      <c r="K39" s="7"/>
      <c r="L39" s="11">
        <v>395</v>
      </c>
      <c r="M39" s="11">
        <v>864</v>
      </c>
      <c r="N39" s="11">
        <v>1259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1.7271157167530225E-2</v>
      </c>
      <c r="W39" s="19">
        <f t="shared" si="5"/>
        <v>0.15054572826496049</v>
      </c>
      <c r="X39" s="19">
        <f t="shared" si="6"/>
        <v>8.8477780012065146E-2</v>
      </c>
      <c r="Z39" s="9" t="s">
        <v>24</v>
      </c>
      <c r="AA39" s="11">
        <f>SUM(AA35:AA38)</f>
        <v>11580</v>
      </c>
      <c r="AB39" s="11">
        <f>SUM(AB35:AB38)</f>
        <v>13285</v>
      </c>
      <c r="AC39" s="11">
        <f>SUM(AC35:AC38)</f>
        <v>24865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58</v>
      </c>
      <c r="D4" s="10">
        <v>132</v>
      </c>
      <c r="E4" s="3"/>
      <c r="F4" s="7">
        <v>30</v>
      </c>
      <c r="G4" s="10">
        <v>103</v>
      </c>
      <c r="H4" s="10">
        <v>69</v>
      </c>
      <c r="I4" s="10">
        <v>172</v>
      </c>
      <c r="J4" s="3"/>
      <c r="K4" s="7">
        <v>60</v>
      </c>
      <c r="L4" s="10">
        <v>243</v>
      </c>
      <c r="M4" s="10">
        <v>198</v>
      </c>
      <c r="N4" s="10">
        <v>441</v>
      </c>
      <c r="O4" s="3"/>
      <c r="P4" s="7">
        <v>90</v>
      </c>
      <c r="Q4" s="10">
        <v>44</v>
      </c>
      <c r="R4" s="10">
        <v>126</v>
      </c>
      <c r="S4" s="10">
        <v>170</v>
      </c>
      <c r="U4" s="4" t="s">
        <v>4</v>
      </c>
      <c r="V4" s="15">
        <f>SUM(B9,B15,B21)</f>
        <v>1159</v>
      </c>
      <c r="W4" s="15">
        <f>SUM(C9,C15,C21)</f>
        <v>1126</v>
      </c>
      <c r="X4" s="15">
        <f>SUM(V4:W4)</f>
        <v>2285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70</v>
      </c>
      <c r="D5" s="10">
        <v>142</v>
      </c>
      <c r="E5" s="3"/>
      <c r="F5" s="7">
        <v>31</v>
      </c>
      <c r="G5" s="10">
        <v>91</v>
      </c>
      <c r="H5" s="10">
        <v>102</v>
      </c>
      <c r="I5" s="10">
        <v>193</v>
      </c>
      <c r="J5" s="3"/>
      <c r="K5" s="7">
        <v>61</v>
      </c>
      <c r="L5" s="10">
        <v>251</v>
      </c>
      <c r="M5" s="10">
        <v>226</v>
      </c>
      <c r="N5" s="10">
        <v>477</v>
      </c>
      <c r="O5" s="3"/>
      <c r="P5" s="7">
        <v>91</v>
      </c>
      <c r="Q5" s="10">
        <v>43</v>
      </c>
      <c r="R5" s="10">
        <v>80</v>
      </c>
      <c r="S5" s="10">
        <v>123</v>
      </c>
      <c r="U5" s="4" t="s">
        <v>5</v>
      </c>
      <c r="V5" s="15">
        <f>SUM(B27,B33,B39,G9,G15,G21,G27,G33,G39,L9)</f>
        <v>6550</v>
      </c>
      <c r="W5" s="15">
        <f>SUM(C27,C33,C39,H9,H15,H21,H27,H33,H39,M9)</f>
        <v>6214</v>
      </c>
      <c r="X5" s="15">
        <f>SUM(V5:W5)</f>
        <v>12764</v>
      </c>
      <c r="Y5" s="2"/>
      <c r="Z5" s="4" t="s">
        <v>25</v>
      </c>
      <c r="AA5" s="10">
        <v>671</v>
      </c>
      <c r="AB5" s="10">
        <v>633</v>
      </c>
      <c r="AC5" s="10">
        <v>1304</v>
      </c>
    </row>
    <row r="6" spans="1:29" ht="15" customHeight="1" x14ac:dyDescent="0.15">
      <c r="A6" s="7">
        <v>2</v>
      </c>
      <c r="B6" s="10">
        <v>69</v>
      </c>
      <c r="C6" s="10">
        <v>65</v>
      </c>
      <c r="D6" s="10">
        <v>134</v>
      </c>
      <c r="E6" s="3"/>
      <c r="F6" s="7">
        <v>32</v>
      </c>
      <c r="G6" s="10">
        <v>100</v>
      </c>
      <c r="H6" s="10">
        <v>97</v>
      </c>
      <c r="I6" s="10">
        <v>197</v>
      </c>
      <c r="J6" s="3"/>
      <c r="K6" s="7">
        <v>62</v>
      </c>
      <c r="L6" s="10">
        <v>277</v>
      </c>
      <c r="M6" s="10">
        <v>281</v>
      </c>
      <c r="N6" s="10">
        <v>558</v>
      </c>
      <c r="O6" s="3"/>
      <c r="P6" s="7">
        <v>92</v>
      </c>
      <c r="Q6" s="10">
        <v>26</v>
      </c>
      <c r="R6" s="10">
        <v>69</v>
      </c>
      <c r="S6" s="10">
        <v>95</v>
      </c>
      <c r="U6" s="8" t="s">
        <v>6</v>
      </c>
      <c r="V6" s="15">
        <f>SUM(L15,L21)</f>
        <v>1568</v>
      </c>
      <c r="W6" s="15">
        <f>SUM(M15,M21)</f>
        <v>2006</v>
      </c>
      <c r="X6" s="15">
        <f>SUM(V6:W6)</f>
        <v>3574</v>
      </c>
      <c r="Z6" s="26" t="s">
        <v>26</v>
      </c>
      <c r="AA6" s="10">
        <v>3761</v>
      </c>
      <c r="AB6" s="10">
        <v>3642</v>
      </c>
      <c r="AC6" s="10">
        <v>7403</v>
      </c>
    </row>
    <row r="7" spans="1:29" ht="15" customHeight="1" x14ac:dyDescent="0.15">
      <c r="A7" s="7">
        <v>3</v>
      </c>
      <c r="B7" s="10">
        <v>74</v>
      </c>
      <c r="C7" s="10">
        <v>83</v>
      </c>
      <c r="D7" s="10">
        <v>157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264</v>
      </c>
      <c r="M7" s="10">
        <v>225</v>
      </c>
      <c r="N7" s="10">
        <v>489</v>
      </c>
      <c r="O7" s="3"/>
      <c r="P7" s="7">
        <v>93</v>
      </c>
      <c r="Q7" s="10">
        <v>20</v>
      </c>
      <c r="R7" s="10">
        <v>60</v>
      </c>
      <c r="S7" s="10">
        <v>80</v>
      </c>
      <c r="U7" s="4" t="s">
        <v>7</v>
      </c>
      <c r="V7" s="15">
        <f>SUM(L27,L33,L39,Q9,Q15,Q21,Q27,Q33,Q39)</f>
        <v>2293</v>
      </c>
      <c r="W7" s="15">
        <f>SUM(M27,M33,M39,R9,R15,R21,R27,R33,R39)</f>
        <v>3924</v>
      </c>
      <c r="X7" s="15">
        <f>SUM(V7:W7)</f>
        <v>6217</v>
      </c>
      <c r="Z7" s="4" t="s">
        <v>31</v>
      </c>
      <c r="AA7" s="10">
        <v>1001</v>
      </c>
      <c r="AB7" s="10">
        <v>1277</v>
      </c>
      <c r="AC7" s="10">
        <v>2278</v>
      </c>
    </row>
    <row r="8" spans="1:29" ht="15" customHeight="1" x14ac:dyDescent="0.15">
      <c r="A8" s="7">
        <v>4</v>
      </c>
      <c r="B8" s="10">
        <v>73</v>
      </c>
      <c r="C8" s="10">
        <v>72</v>
      </c>
      <c r="D8" s="10">
        <v>145</v>
      </c>
      <c r="E8" s="3"/>
      <c r="F8" s="7">
        <v>34</v>
      </c>
      <c r="G8" s="10">
        <v>106</v>
      </c>
      <c r="H8" s="10">
        <v>95</v>
      </c>
      <c r="I8" s="10">
        <v>201</v>
      </c>
      <c r="J8" s="3"/>
      <c r="K8" s="7">
        <v>64</v>
      </c>
      <c r="L8" s="10">
        <v>248</v>
      </c>
      <c r="M8" s="10">
        <v>243</v>
      </c>
      <c r="N8" s="10">
        <v>491</v>
      </c>
      <c r="O8" s="3"/>
      <c r="P8" s="7">
        <v>94</v>
      </c>
      <c r="Q8" s="10">
        <v>14</v>
      </c>
      <c r="R8" s="10">
        <v>46</v>
      </c>
      <c r="S8" s="10">
        <v>60</v>
      </c>
      <c r="U8" s="17" t="s">
        <v>3</v>
      </c>
      <c r="V8" s="12">
        <f>SUM(V4:V7)</f>
        <v>11570</v>
      </c>
      <c r="W8" s="12">
        <f>SUM(W4:W7)</f>
        <v>13270</v>
      </c>
      <c r="X8" s="12">
        <f>SUM(X4:X7)</f>
        <v>24840</v>
      </c>
      <c r="Z8" s="4" t="s">
        <v>7</v>
      </c>
      <c r="AA8" s="10">
        <v>1372</v>
      </c>
      <c r="AB8" s="10">
        <v>2378</v>
      </c>
      <c r="AC8" s="10">
        <v>3750</v>
      </c>
    </row>
    <row r="9" spans="1:29" ht="15" customHeight="1" x14ac:dyDescent="0.15">
      <c r="A9" s="7"/>
      <c r="B9" s="29">
        <v>362</v>
      </c>
      <c r="C9" s="29">
        <v>348</v>
      </c>
      <c r="D9" s="29">
        <v>710</v>
      </c>
      <c r="E9" s="3"/>
      <c r="F9" s="7"/>
      <c r="G9" s="29">
        <v>512</v>
      </c>
      <c r="H9" s="29">
        <v>462</v>
      </c>
      <c r="I9" s="29">
        <v>974</v>
      </c>
      <c r="J9" s="3"/>
      <c r="K9" s="7"/>
      <c r="L9" s="29">
        <v>1283</v>
      </c>
      <c r="M9" s="29">
        <v>1173</v>
      </c>
      <c r="N9" s="29">
        <v>2456</v>
      </c>
      <c r="O9" s="3"/>
      <c r="P9" s="7"/>
      <c r="Q9" s="29">
        <v>147</v>
      </c>
      <c r="R9" s="29">
        <v>381</v>
      </c>
      <c r="S9" s="29">
        <v>528</v>
      </c>
      <c r="U9" s="4" t="s">
        <v>8</v>
      </c>
      <c r="V9" s="15">
        <f>SUM(G21,G27,G33,G39,L9)</f>
        <v>4043</v>
      </c>
      <c r="W9" s="15">
        <f>SUM(H21,H27,H33,H39,M9)</f>
        <v>3929</v>
      </c>
      <c r="X9" s="18">
        <f t="shared" ref="X9:X20" si="0">SUM(V9:W9)</f>
        <v>7972</v>
      </c>
      <c r="Z9" s="9" t="s">
        <v>24</v>
      </c>
      <c r="AA9" s="11">
        <f>SUM(AA5:AA8)</f>
        <v>6805</v>
      </c>
      <c r="AB9" s="11">
        <f t="shared" ref="AB9:AC9" si="1">SUM(AB5:AB8)</f>
        <v>7930</v>
      </c>
      <c r="AC9" s="11">
        <f t="shared" si="1"/>
        <v>14735</v>
      </c>
    </row>
    <row r="10" spans="1:29" ht="15" customHeight="1" x14ac:dyDescent="0.15">
      <c r="A10" s="7">
        <v>5</v>
      </c>
      <c r="B10" s="10">
        <v>73</v>
      </c>
      <c r="C10" s="10">
        <v>85</v>
      </c>
      <c r="D10" s="10">
        <v>158</v>
      </c>
      <c r="E10" s="3"/>
      <c r="F10" s="7">
        <v>35</v>
      </c>
      <c r="G10" s="10">
        <v>121</v>
      </c>
      <c r="H10" s="10">
        <v>89</v>
      </c>
      <c r="I10" s="10">
        <v>210</v>
      </c>
      <c r="J10" s="3"/>
      <c r="K10" s="7">
        <v>65</v>
      </c>
      <c r="L10" s="10">
        <v>140</v>
      </c>
      <c r="M10" s="10">
        <v>127</v>
      </c>
      <c r="N10" s="10">
        <v>267</v>
      </c>
      <c r="O10" s="3"/>
      <c r="P10" s="7">
        <v>95</v>
      </c>
      <c r="Q10" s="10">
        <v>13</v>
      </c>
      <c r="R10" s="10">
        <v>47</v>
      </c>
      <c r="S10" s="10">
        <v>60</v>
      </c>
      <c r="U10" s="4" t="s">
        <v>9</v>
      </c>
      <c r="V10" s="15">
        <f>SUM(G21,G27,G33,G39,L9,L15,L21,L27,L33,L39,Q9,Q15,Q21,Q27,Q33,Q39)</f>
        <v>7904</v>
      </c>
      <c r="W10" s="15">
        <f>SUM(H21,H27,H33,H39,M9,M15,M21,M27,M33,M39,R9,R15,R21,R27,R33,R39)</f>
        <v>9859</v>
      </c>
      <c r="X10" s="18">
        <f t="shared" si="0"/>
        <v>17763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52</v>
      </c>
      <c r="D11" s="10">
        <v>129</v>
      </c>
      <c r="E11" s="3"/>
      <c r="F11" s="7">
        <v>36</v>
      </c>
      <c r="G11" s="10">
        <v>100</v>
      </c>
      <c r="H11" s="10">
        <v>95</v>
      </c>
      <c r="I11" s="10">
        <v>195</v>
      </c>
      <c r="J11" s="3"/>
      <c r="K11" s="7">
        <v>66</v>
      </c>
      <c r="L11" s="10">
        <v>120</v>
      </c>
      <c r="M11" s="10">
        <v>142</v>
      </c>
      <c r="N11" s="10">
        <v>262</v>
      </c>
      <c r="O11" s="3"/>
      <c r="P11" s="7">
        <v>96</v>
      </c>
      <c r="Q11" s="10">
        <v>6</v>
      </c>
      <c r="R11" s="10">
        <v>41</v>
      </c>
      <c r="S11" s="10">
        <v>47</v>
      </c>
      <c r="U11" s="4" t="s">
        <v>10</v>
      </c>
      <c r="V11" s="15">
        <f>SUM(,G33,G39,L9,L15,L21,L27,L33,L39,Q9,Q15,Q21,Q27,Q33,Q39)</f>
        <v>6910</v>
      </c>
      <c r="W11" s="15">
        <f>SUM(,H33,H39,M9,M15,M21,M27,M33,M39,R9,R15,R21,R27,R33,R39)</f>
        <v>8825</v>
      </c>
      <c r="X11" s="18">
        <f t="shared" si="0"/>
        <v>15735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81</v>
      </c>
      <c r="C12" s="10">
        <v>69</v>
      </c>
      <c r="D12" s="10">
        <v>150</v>
      </c>
      <c r="E12" s="3"/>
      <c r="F12" s="7">
        <v>37</v>
      </c>
      <c r="G12" s="10">
        <v>114</v>
      </c>
      <c r="H12" s="10">
        <v>110</v>
      </c>
      <c r="I12" s="10">
        <v>224</v>
      </c>
      <c r="J12" s="3"/>
      <c r="K12" s="7">
        <v>67</v>
      </c>
      <c r="L12" s="10">
        <v>140</v>
      </c>
      <c r="M12" s="10">
        <v>184</v>
      </c>
      <c r="N12" s="10">
        <v>324</v>
      </c>
      <c r="O12" s="3"/>
      <c r="P12" s="7">
        <v>97</v>
      </c>
      <c r="Q12" s="10">
        <v>7</v>
      </c>
      <c r="R12" s="10">
        <v>22</v>
      </c>
      <c r="S12" s="10">
        <v>29</v>
      </c>
      <c r="U12" s="4" t="s">
        <v>11</v>
      </c>
      <c r="V12" s="15">
        <f>SUM(L9,L15,L21,L27,L33,L39,Q9,Q15,Q21,Q27,Q33,Q39)</f>
        <v>5144</v>
      </c>
      <c r="W12" s="15">
        <f>SUM(M9,M15,M21,M27,M33,M39,R9,R15,R21,R27,R33,R39)</f>
        <v>7103</v>
      </c>
      <c r="X12" s="18">
        <f t="shared" si="0"/>
        <v>12247</v>
      </c>
      <c r="Z12" s="4" t="s">
        <v>25</v>
      </c>
      <c r="AA12" s="10">
        <v>144</v>
      </c>
      <c r="AB12" s="10">
        <v>171</v>
      </c>
      <c r="AC12" s="10">
        <v>315</v>
      </c>
    </row>
    <row r="13" spans="1:29" ht="15" customHeight="1" x14ac:dyDescent="0.15">
      <c r="A13" s="7">
        <v>8</v>
      </c>
      <c r="B13" s="10">
        <v>69</v>
      </c>
      <c r="C13" s="10">
        <v>73</v>
      </c>
      <c r="D13" s="10">
        <v>142</v>
      </c>
      <c r="E13" s="3"/>
      <c r="F13" s="7">
        <v>38</v>
      </c>
      <c r="G13" s="10">
        <v>105</v>
      </c>
      <c r="H13" s="10">
        <v>92</v>
      </c>
      <c r="I13" s="10">
        <v>197</v>
      </c>
      <c r="J13" s="3"/>
      <c r="K13" s="7">
        <v>68</v>
      </c>
      <c r="L13" s="10">
        <v>160</v>
      </c>
      <c r="M13" s="10">
        <v>206</v>
      </c>
      <c r="N13" s="10">
        <v>366</v>
      </c>
      <c r="O13" s="3"/>
      <c r="P13" s="7">
        <v>98</v>
      </c>
      <c r="Q13" s="10">
        <v>6</v>
      </c>
      <c r="R13" s="10">
        <v>25</v>
      </c>
      <c r="S13" s="10">
        <v>31</v>
      </c>
      <c r="U13" s="9" t="s">
        <v>12</v>
      </c>
      <c r="V13" s="12">
        <f>SUM(L15,L21,L27,L33,L39,Q9,Q15,Q21,Q27,Q33,Q39)</f>
        <v>3861</v>
      </c>
      <c r="W13" s="12">
        <f>SUM(M15,M21,M27,M33,M39,R9,R15,R21,R27,R33,R39)</f>
        <v>5930</v>
      </c>
      <c r="X13" s="12">
        <f t="shared" si="0"/>
        <v>9791</v>
      </c>
      <c r="Z13" s="26" t="s">
        <v>26</v>
      </c>
      <c r="AA13" s="10">
        <v>856</v>
      </c>
      <c r="AB13" s="10">
        <v>831</v>
      </c>
      <c r="AC13" s="10">
        <v>1687</v>
      </c>
    </row>
    <row r="14" spans="1:29" ht="15" customHeight="1" x14ac:dyDescent="0.15">
      <c r="A14" s="7">
        <v>9</v>
      </c>
      <c r="B14" s="10">
        <v>69</v>
      </c>
      <c r="C14" s="10">
        <v>83</v>
      </c>
      <c r="D14" s="10">
        <v>152</v>
      </c>
      <c r="E14" s="3"/>
      <c r="F14" s="7">
        <v>39</v>
      </c>
      <c r="G14" s="10">
        <v>96</v>
      </c>
      <c r="H14" s="10">
        <v>96</v>
      </c>
      <c r="I14" s="10">
        <v>192</v>
      </c>
      <c r="J14" s="3"/>
      <c r="K14" s="7">
        <v>69</v>
      </c>
      <c r="L14" s="10">
        <v>167</v>
      </c>
      <c r="M14" s="10">
        <v>229</v>
      </c>
      <c r="N14" s="10">
        <v>396</v>
      </c>
      <c r="O14" s="3"/>
      <c r="P14" s="7">
        <v>99</v>
      </c>
      <c r="Q14" s="10">
        <v>1</v>
      </c>
      <c r="R14" s="10">
        <v>16</v>
      </c>
      <c r="S14" s="10">
        <v>17</v>
      </c>
      <c r="U14" s="4" t="s">
        <v>13</v>
      </c>
      <c r="V14" s="15">
        <f>SUM(L21,L27,L33,L39,Q9,Q15,Q21,Q27,Q33,Q39)</f>
        <v>3134</v>
      </c>
      <c r="W14" s="15">
        <f>SUM(M21,M27,M33,M39,R9,R15,R21,R27,R33,R39)</f>
        <v>5042</v>
      </c>
      <c r="X14" s="18">
        <f t="shared" si="0"/>
        <v>8176</v>
      </c>
      <c r="Z14" s="4" t="s">
        <v>31</v>
      </c>
      <c r="AA14" s="10">
        <v>188</v>
      </c>
      <c r="AB14" s="10">
        <v>246</v>
      </c>
      <c r="AC14" s="10">
        <v>434</v>
      </c>
    </row>
    <row r="15" spans="1:29" ht="15" customHeight="1" x14ac:dyDescent="0.15">
      <c r="A15" s="7"/>
      <c r="B15" s="29">
        <v>369</v>
      </c>
      <c r="C15" s="29">
        <v>362</v>
      </c>
      <c r="D15" s="29">
        <v>731</v>
      </c>
      <c r="E15" s="3"/>
      <c r="F15" s="7"/>
      <c r="G15" s="29">
        <v>536</v>
      </c>
      <c r="H15" s="29">
        <v>482</v>
      </c>
      <c r="I15" s="29">
        <v>1018</v>
      </c>
      <c r="J15" s="3"/>
      <c r="K15" s="7"/>
      <c r="L15" s="29">
        <v>727</v>
      </c>
      <c r="M15" s="29">
        <v>888</v>
      </c>
      <c r="N15" s="29">
        <v>1615</v>
      </c>
      <c r="O15" s="3"/>
      <c r="P15" s="7"/>
      <c r="Q15" s="29">
        <v>33</v>
      </c>
      <c r="R15" s="29">
        <v>151</v>
      </c>
      <c r="S15" s="29">
        <v>184</v>
      </c>
      <c r="U15" s="4" t="s">
        <v>14</v>
      </c>
      <c r="V15" s="15">
        <f>SUM(L27,L33,L39,Q9,Q15,Q21,Q27,Q33,Q39)</f>
        <v>2293</v>
      </c>
      <c r="W15" s="15">
        <f>SUM(M27,M33,M39,R9,R15,R21,R27,R33,R39)</f>
        <v>3924</v>
      </c>
      <c r="X15" s="18">
        <f t="shared" si="0"/>
        <v>6217</v>
      </c>
      <c r="Z15" s="4" t="s">
        <v>7</v>
      </c>
      <c r="AA15" s="10">
        <v>281</v>
      </c>
      <c r="AB15" s="10">
        <v>446</v>
      </c>
      <c r="AC15" s="10">
        <v>727</v>
      </c>
    </row>
    <row r="16" spans="1:29" ht="15" customHeight="1" x14ac:dyDescent="0.15">
      <c r="A16" s="7">
        <v>10</v>
      </c>
      <c r="B16" s="10">
        <v>77</v>
      </c>
      <c r="C16" s="10">
        <v>84</v>
      </c>
      <c r="D16" s="10">
        <v>161</v>
      </c>
      <c r="E16" s="3"/>
      <c r="F16" s="7">
        <v>40</v>
      </c>
      <c r="G16" s="10">
        <v>100</v>
      </c>
      <c r="H16" s="10">
        <v>86</v>
      </c>
      <c r="I16" s="10">
        <v>186</v>
      </c>
      <c r="J16" s="3"/>
      <c r="K16" s="7">
        <v>70</v>
      </c>
      <c r="L16" s="10">
        <v>156</v>
      </c>
      <c r="M16" s="10">
        <v>216</v>
      </c>
      <c r="N16" s="10">
        <v>372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1382</v>
      </c>
      <c r="W16" s="15">
        <f>SUM(M33,M39,R9,R15,R21,R27,R33,R39)</f>
        <v>2647</v>
      </c>
      <c r="X16" s="18">
        <f t="shared" si="0"/>
        <v>4029</v>
      </c>
      <c r="Z16" s="9" t="s">
        <v>24</v>
      </c>
      <c r="AA16" s="11">
        <f t="shared" ref="AA16:AB16" si="2">SUM(AA12:AA15)</f>
        <v>1469</v>
      </c>
      <c r="AB16" s="11">
        <f t="shared" si="2"/>
        <v>1694</v>
      </c>
      <c r="AC16" s="11">
        <f>SUM(AC12:AC15)</f>
        <v>3163</v>
      </c>
    </row>
    <row r="17" spans="1:29" ht="15" customHeight="1" x14ac:dyDescent="0.15">
      <c r="A17" s="7">
        <v>11</v>
      </c>
      <c r="B17" s="10">
        <v>86</v>
      </c>
      <c r="C17" s="10">
        <v>84</v>
      </c>
      <c r="D17" s="10">
        <v>170</v>
      </c>
      <c r="E17" s="3"/>
      <c r="F17" s="7">
        <v>41</v>
      </c>
      <c r="G17" s="10">
        <v>98</v>
      </c>
      <c r="H17" s="10">
        <v>88</v>
      </c>
      <c r="I17" s="10">
        <v>186</v>
      </c>
      <c r="J17" s="3"/>
      <c r="K17" s="7">
        <v>71</v>
      </c>
      <c r="L17" s="10">
        <v>156</v>
      </c>
      <c r="M17" s="10">
        <v>218</v>
      </c>
      <c r="N17" s="10">
        <v>374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578</v>
      </c>
      <c r="W17" s="15">
        <f>SUM(M39,R9,R15,R21,R27,R33,R39)</f>
        <v>1424</v>
      </c>
      <c r="X17" s="18">
        <f t="shared" si="0"/>
        <v>2002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88</v>
      </c>
      <c r="D18" s="10">
        <v>171</v>
      </c>
      <c r="E18" s="3"/>
      <c r="F18" s="7">
        <v>42</v>
      </c>
      <c r="G18" s="10">
        <v>99</v>
      </c>
      <c r="H18" s="10">
        <v>105</v>
      </c>
      <c r="I18" s="10">
        <v>204</v>
      </c>
      <c r="J18" s="3"/>
      <c r="K18" s="7">
        <v>72</v>
      </c>
      <c r="L18" s="10">
        <v>159</v>
      </c>
      <c r="M18" s="10">
        <v>215</v>
      </c>
      <c r="N18" s="13">
        <v>374</v>
      </c>
      <c r="O18" s="3"/>
      <c r="P18" s="7">
        <v>102</v>
      </c>
      <c r="Q18" s="10">
        <v>0</v>
      </c>
      <c r="R18" s="10">
        <v>1</v>
      </c>
      <c r="S18" s="10">
        <v>1</v>
      </c>
      <c r="U18" s="4" t="s">
        <v>17</v>
      </c>
      <c r="V18" s="15">
        <f>SUM(Q9,Q15,Q21,Q27,Q33,Q39)</f>
        <v>182</v>
      </c>
      <c r="W18" s="15">
        <f>SUM(R9,R15,R21,R27,R33,R39)</f>
        <v>554</v>
      </c>
      <c r="X18" s="18">
        <f t="shared" si="0"/>
        <v>736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77</v>
      </c>
      <c r="D19" s="10">
        <v>152</v>
      </c>
      <c r="E19" s="3"/>
      <c r="F19" s="7">
        <v>43</v>
      </c>
      <c r="G19" s="10">
        <v>87</v>
      </c>
      <c r="H19" s="10">
        <v>102</v>
      </c>
      <c r="I19" s="10">
        <v>189</v>
      </c>
      <c r="J19" s="3"/>
      <c r="K19" s="7">
        <v>73</v>
      </c>
      <c r="L19" s="10">
        <v>161</v>
      </c>
      <c r="M19" s="10">
        <v>218</v>
      </c>
      <c r="N19" s="10">
        <v>379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35</v>
      </c>
      <c r="W19" s="15">
        <f>SUM(R15,R21,R27,R33,R39)</f>
        <v>173</v>
      </c>
      <c r="X19" s="18">
        <f t="shared" si="0"/>
        <v>208</v>
      </c>
      <c r="Z19" s="4" t="s">
        <v>25</v>
      </c>
      <c r="AA19" s="10">
        <v>214</v>
      </c>
      <c r="AB19" s="10">
        <v>223</v>
      </c>
      <c r="AC19" s="10">
        <v>437</v>
      </c>
    </row>
    <row r="20" spans="1:29" ht="15" customHeight="1" x14ac:dyDescent="0.15">
      <c r="A20" s="7">
        <v>14</v>
      </c>
      <c r="B20" s="10">
        <v>107</v>
      </c>
      <c r="C20" s="10">
        <v>83</v>
      </c>
      <c r="D20" s="10">
        <v>190</v>
      </c>
      <c r="E20" s="3"/>
      <c r="F20" s="7">
        <v>44</v>
      </c>
      <c r="G20" s="10">
        <v>94</v>
      </c>
      <c r="H20" s="10">
        <v>128</v>
      </c>
      <c r="I20" s="10">
        <v>222</v>
      </c>
      <c r="J20" s="3"/>
      <c r="K20" s="7">
        <v>74</v>
      </c>
      <c r="L20" s="10">
        <v>209</v>
      </c>
      <c r="M20" s="10">
        <v>251</v>
      </c>
      <c r="N20" s="10">
        <v>460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22</v>
      </c>
      <c r="X20" s="18">
        <f t="shared" si="0"/>
        <v>24</v>
      </c>
      <c r="Z20" s="26" t="s">
        <v>26</v>
      </c>
      <c r="AA20" s="10">
        <v>1251</v>
      </c>
      <c r="AB20" s="10">
        <v>1121</v>
      </c>
      <c r="AC20" s="10">
        <v>2372</v>
      </c>
    </row>
    <row r="21" spans="1:29" ht="15" customHeight="1" x14ac:dyDescent="0.15">
      <c r="A21" s="7"/>
      <c r="B21" s="29">
        <v>428</v>
      </c>
      <c r="C21" s="29">
        <v>416</v>
      </c>
      <c r="D21" s="29">
        <v>844</v>
      </c>
      <c r="E21" s="3"/>
      <c r="F21" s="7"/>
      <c r="G21" s="29">
        <v>478</v>
      </c>
      <c r="H21" s="29">
        <v>509</v>
      </c>
      <c r="I21" s="29">
        <v>987</v>
      </c>
      <c r="J21" s="3"/>
      <c r="K21" s="7"/>
      <c r="L21" s="29">
        <v>841</v>
      </c>
      <c r="M21" s="29">
        <v>1118</v>
      </c>
      <c r="N21" s="29">
        <v>1959</v>
      </c>
      <c r="O21" s="3"/>
      <c r="P21" s="7"/>
      <c r="Q21" s="29">
        <v>2</v>
      </c>
      <c r="R21" s="29">
        <v>20</v>
      </c>
      <c r="S21" s="29">
        <v>22</v>
      </c>
      <c r="Z21" s="4" t="s">
        <v>31</v>
      </c>
      <c r="AA21" s="10">
        <v>231</v>
      </c>
      <c r="AB21" s="10">
        <v>294</v>
      </c>
      <c r="AC21" s="10">
        <v>525</v>
      </c>
    </row>
    <row r="22" spans="1:29" ht="15" customHeight="1" x14ac:dyDescent="0.15">
      <c r="A22" s="7">
        <v>15</v>
      </c>
      <c r="B22" s="10">
        <v>89</v>
      </c>
      <c r="C22" s="10">
        <v>89</v>
      </c>
      <c r="D22" s="10">
        <v>178</v>
      </c>
      <c r="E22" s="3"/>
      <c r="F22" s="7">
        <v>45</v>
      </c>
      <c r="G22" s="10">
        <v>80</v>
      </c>
      <c r="H22" s="10">
        <v>72</v>
      </c>
      <c r="I22" s="10">
        <v>152</v>
      </c>
      <c r="J22" s="3"/>
      <c r="K22" s="7">
        <v>75</v>
      </c>
      <c r="L22" s="10">
        <v>155</v>
      </c>
      <c r="M22" s="10">
        <v>248</v>
      </c>
      <c r="N22" s="10">
        <v>403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663</v>
      </c>
      <c r="AC22" s="10">
        <v>1052</v>
      </c>
    </row>
    <row r="23" spans="1:29" ht="15" customHeight="1" x14ac:dyDescent="0.15">
      <c r="A23" s="7">
        <v>16</v>
      </c>
      <c r="B23" s="10">
        <v>109</v>
      </c>
      <c r="C23" s="10">
        <v>86</v>
      </c>
      <c r="D23" s="10">
        <v>195</v>
      </c>
      <c r="E23" s="3"/>
      <c r="F23" s="7">
        <v>46</v>
      </c>
      <c r="G23" s="10">
        <v>103</v>
      </c>
      <c r="H23" s="10">
        <v>95</v>
      </c>
      <c r="I23" s="10">
        <v>198</v>
      </c>
      <c r="J23" s="3"/>
      <c r="K23" s="7">
        <v>76</v>
      </c>
      <c r="L23" s="10">
        <v>191</v>
      </c>
      <c r="M23" s="10">
        <v>259</v>
      </c>
      <c r="N23" s="10">
        <v>450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10.017286084701816</v>
      </c>
      <c r="W23" s="19">
        <f>W4/$W$8*100</f>
        <v>8.4853051996985691</v>
      </c>
      <c r="X23" s="19">
        <f>X4/$X$8*100</f>
        <v>9.1988727858293089</v>
      </c>
      <c r="Z23" s="9" t="s">
        <v>24</v>
      </c>
      <c r="AA23" s="11">
        <f t="shared" ref="AA23:AB23" si="3">SUM(AA19:AA22)</f>
        <v>2085</v>
      </c>
      <c r="AB23" s="11">
        <f t="shared" si="3"/>
        <v>2301</v>
      </c>
      <c r="AC23" s="11">
        <f>SUM(AC19:AC22)</f>
        <v>4386</v>
      </c>
    </row>
    <row r="24" spans="1:29" ht="15" customHeight="1" x14ac:dyDescent="0.15">
      <c r="A24" s="7">
        <v>17</v>
      </c>
      <c r="B24" s="10">
        <v>133</v>
      </c>
      <c r="C24" s="10">
        <v>99</v>
      </c>
      <c r="D24" s="10">
        <v>232</v>
      </c>
      <c r="E24" s="3"/>
      <c r="F24" s="7">
        <v>47</v>
      </c>
      <c r="G24" s="10">
        <v>102</v>
      </c>
      <c r="H24" s="10">
        <v>125</v>
      </c>
      <c r="I24" s="10">
        <v>227</v>
      </c>
      <c r="J24" s="3"/>
      <c r="K24" s="7">
        <v>77</v>
      </c>
      <c r="L24" s="10">
        <v>183</v>
      </c>
      <c r="M24" s="10">
        <v>285</v>
      </c>
      <c r="N24" s="10">
        <v>468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56.611927398444251</v>
      </c>
      <c r="W24" s="19">
        <f>W5/$W$8*100</f>
        <v>46.827430293896008</v>
      </c>
      <c r="X24" s="19">
        <f>X5/$X$8*100</f>
        <v>51.384863123993561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91</v>
      </c>
      <c r="D25" s="10">
        <v>216</v>
      </c>
      <c r="E25" s="3"/>
      <c r="F25" s="7">
        <v>48</v>
      </c>
      <c r="G25" s="10">
        <v>116</v>
      </c>
      <c r="H25" s="10">
        <v>130</v>
      </c>
      <c r="I25" s="10">
        <v>246</v>
      </c>
      <c r="J25" s="3"/>
      <c r="K25" s="7">
        <v>78</v>
      </c>
      <c r="L25" s="10">
        <v>204</v>
      </c>
      <c r="M25" s="10">
        <v>243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13.552290406222992</v>
      </c>
      <c r="W25" s="19">
        <f>W6/$W$8*100</f>
        <v>15.116804822908817</v>
      </c>
      <c r="X25" s="19">
        <f>X6/$X$8*100</f>
        <v>14.388083735909824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90</v>
      </c>
      <c r="D26" s="10">
        <v>167</v>
      </c>
      <c r="E26" s="3"/>
      <c r="F26" s="7">
        <v>49</v>
      </c>
      <c r="G26" s="10">
        <v>115</v>
      </c>
      <c r="H26" s="10">
        <v>103</v>
      </c>
      <c r="I26" s="10">
        <v>218</v>
      </c>
      <c r="J26" s="3"/>
      <c r="K26" s="7">
        <v>79</v>
      </c>
      <c r="L26" s="10">
        <v>178</v>
      </c>
      <c r="M26" s="10">
        <v>242</v>
      </c>
      <c r="N26" s="10">
        <v>420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19.818496110630942</v>
      </c>
      <c r="W26" s="19">
        <f>W7/$W$8*100</f>
        <v>29.570459683496608</v>
      </c>
      <c r="X26" s="19">
        <f>X7/$X$8*100</f>
        <v>25.02818035426731</v>
      </c>
      <c r="Z26" s="4" t="s">
        <v>25</v>
      </c>
      <c r="AA26" s="10">
        <v>130</v>
      </c>
      <c r="AB26" s="10">
        <v>99</v>
      </c>
      <c r="AC26" s="10">
        <v>229</v>
      </c>
    </row>
    <row r="27" spans="1:29" ht="15" customHeight="1" x14ac:dyDescent="0.15">
      <c r="A27" s="7"/>
      <c r="B27" s="29">
        <v>533</v>
      </c>
      <c r="C27" s="29">
        <v>455</v>
      </c>
      <c r="D27" s="29">
        <v>988</v>
      </c>
      <c r="E27" s="3"/>
      <c r="F27" s="7"/>
      <c r="G27" s="29">
        <v>516</v>
      </c>
      <c r="H27" s="29">
        <v>525</v>
      </c>
      <c r="I27" s="29">
        <v>1041</v>
      </c>
      <c r="J27" s="3"/>
      <c r="K27" s="7"/>
      <c r="L27" s="29">
        <v>911</v>
      </c>
      <c r="M27" s="29">
        <v>1277</v>
      </c>
      <c r="N27" s="29">
        <v>2188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682</v>
      </c>
      <c r="AB27" s="10">
        <v>620</v>
      </c>
      <c r="AC27" s="10">
        <v>1302</v>
      </c>
    </row>
    <row r="28" spans="1:29" ht="15" customHeight="1" x14ac:dyDescent="0.15">
      <c r="A28" s="7">
        <v>20</v>
      </c>
      <c r="B28" s="10">
        <v>106</v>
      </c>
      <c r="C28" s="10">
        <v>82</v>
      </c>
      <c r="D28" s="10">
        <v>188</v>
      </c>
      <c r="E28" s="3"/>
      <c r="F28" s="7">
        <v>50</v>
      </c>
      <c r="G28" s="10">
        <v>140</v>
      </c>
      <c r="H28" s="10">
        <v>161</v>
      </c>
      <c r="I28" s="10">
        <v>301</v>
      </c>
      <c r="J28" s="3"/>
      <c r="K28" s="7">
        <v>80</v>
      </c>
      <c r="L28" s="10">
        <v>183</v>
      </c>
      <c r="M28" s="10">
        <v>300</v>
      </c>
      <c r="N28" s="10">
        <v>483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34.943820224719104</v>
      </c>
      <c r="W28" s="19">
        <f t="shared" ref="W28:W39" si="5">W9/$W$8*100</f>
        <v>29.608138658628487</v>
      </c>
      <c r="X28" s="19">
        <f t="shared" ref="X28:X39" si="6">X9/$X$8*100</f>
        <v>32.093397745571664</v>
      </c>
      <c r="Z28" s="4" t="s">
        <v>31</v>
      </c>
      <c r="AA28" s="10">
        <v>148</v>
      </c>
      <c r="AB28" s="10">
        <v>189</v>
      </c>
      <c r="AC28" s="10">
        <v>337</v>
      </c>
    </row>
    <row r="29" spans="1:29" ht="15" customHeight="1" x14ac:dyDescent="0.15">
      <c r="A29" s="7">
        <v>21</v>
      </c>
      <c r="B29" s="10">
        <v>94</v>
      </c>
      <c r="C29" s="10">
        <v>81</v>
      </c>
      <c r="D29" s="10">
        <v>175</v>
      </c>
      <c r="E29" s="3"/>
      <c r="F29" s="7">
        <v>51</v>
      </c>
      <c r="G29" s="10">
        <v>145</v>
      </c>
      <c r="H29" s="10">
        <v>137</v>
      </c>
      <c r="I29" s="10">
        <v>282</v>
      </c>
      <c r="J29" s="3"/>
      <c r="K29" s="7">
        <v>81</v>
      </c>
      <c r="L29" s="10">
        <v>190</v>
      </c>
      <c r="M29" s="10">
        <v>254</v>
      </c>
      <c r="N29" s="10">
        <v>444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68.31460674157303</v>
      </c>
      <c r="W29" s="19">
        <f t="shared" si="5"/>
        <v>74.295403165033918</v>
      </c>
      <c r="X29" s="19">
        <f t="shared" si="6"/>
        <v>71.509661835748801</v>
      </c>
      <c r="Z29" s="4" t="s">
        <v>7</v>
      </c>
      <c r="AA29" s="10">
        <v>251</v>
      </c>
      <c r="AB29" s="10">
        <v>437</v>
      </c>
      <c r="AC29" s="10">
        <v>688</v>
      </c>
    </row>
    <row r="30" spans="1:29" ht="15" customHeight="1" x14ac:dyDescent="0.15">
      <c r="A30" s="7">
        <v>22</v>
      </c>
      <c r="B30" s="10">
        <v>77</v>
      </c>
      <c r="C30" s="10">
        <v>80</v>
      </c>
      <c r="D30" s="10">
        <v>157</v>
      </c>
      <c r="E30" s="3"/>
      <c r="F30" s="7">
        <v>52</v>
      </c>
      <c r="G30" s="10">
        <v>163</v>
      </c>
      <c r="H30" s="10">
        <v>168</v>
      </c>
      <c r="I30" s="10">
        <v>331</v>
      </c>
      <c r="J30" s="3"/>
      <c r="K30" s="7">
        <v>82</v>
      </c>
      <c r="L30" s="10">
        <v>166</v>
      </c>
      <c r="M30" s="10">
        <v>247</v>
      </c>
      <c r="N30" s="10">
        <v>413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59.723422644770963</v>
      </c>
      <c r="W30" s="19">
        <f t="shared" si="5"/>
        <v>66.503391107761871</v>
      </c>
      <c r="X30" s="19">
        <f t="shared" si="6"/>
        <v>63.34541062801933</v>
      </c>
      <c r="Z30" s="9" t="s">
        <v>24</v>
      </c>
      <c r="AA30" s="11">
        <f t="shared" ref="AA30:AB30" si="7">SUM(AA26:AA29)</f>
        <v>1211</v>
      </c>
      <c r="AB30" s="11">
        <f t="shared" si="7"/>
        <v>1345</v>
      </c>
      <c r="AC30" s="11">
        <f>SUM(AC26:AC29)</f>
        <v>2556</v>
      </c>
    </row>
    <row r="31" spans="1:29" ht="15" customHeight="1" x14ac:dyDescent="0.15">
      <c r="A31" s="7">
        <v>23</v>
      </c>
      <c r="B31" s="10">
        <v>105</v>
      </c>
      <c r="C31" s="10">
        <v>93</v>
      </c>
      <c r="D31" s="10">
        <v>198</v>
      </c>
      <c r="E31" s="3"/>
      <c r="F31" s="7">
        <v>53</v>
      </c>
      <c r="G31" s="10">
        <v>167</v>
      </c>
      <c r="H31" s="10">
        <v>173</v>
      </c>
      <c r="I31" s="10">
        <v>340</v>
      </c>
      <c r="J31" s="3"/>
      <c r="K31" s="7">
        <v>83</v>
      </c>
      <c r="L31" s="10">
        <v>134</v>
      </c>
      <c r="M31" s="10">
        <v>210</v>
      </c>
      <c r="N31" s="10">
        <v>344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44.459809853068279</v>
      </c>
      <c r="W31" s="19">
        <f t="shared" si="5"/>
        <v>53.526752072343633</v>
      </c>
      <c r="X31" s="19">
        <f t="shared" si="6"/>
        <v>49.303542673107891</v>
      </c>
      <c r="Z31" s="6"/>
    </row>
    <row r="32" spans="1:29" ht="15" customHeight="1" x14ac:dyDescent="0.15">
      <c r="A32" s="7">
        <v>24</v>
      </c>
      <c r="B32" s="10">
        <v>87</v>
      </c>
      <c r="C32" s="10">
        <v>90</v>
      </c>
      <c r="D32" s="10">
        <v>177</v>
      </c>
      <c r="E32" s="3"/>
      <c r="F32" s="7">
        <v>54</v>
      </c>
      <c r="G32" s="10">
        <v>168</v>
      </c>
      <c r="H32" s="10">
        <v>156</v>
      </c>
      <c r="I32" s="10">
        <v>324</v>
      </c>
      <c r="J32" s="3"/>
      <c r="K32" s="7">
        <v>84</v>
      </c>
      <c r="L32" s="10">
        <v>131</v>
      </c>
      <c r="M32" s="10">
        <v>212</v>
      </c>
      <c r="N32" s="10">
        <v>343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33.370786516853933</v>
      </c>
      <c r="W32" s="20">
        <f t="shared" si="5"/>
        <v>44.687264506405427</v>
      </c>
      <c r="X32" s="20">
        <f t="shared" si="6"/>
        <v>39.416264090177137</v>
      </c>
      <c r="Z32" s="6"/>
      <c r="AA32" s="28"/>
      <c r="AB32" s="27"/>
      <c r="AC32" s="27"/>
    </row>
    <row r="33" spans="1:29" ht="15" customHeight="1" x14ac:dyDescent="0.15">
      <c r="A33" s="7"/>
      <c r="B33" s="29">
        <v>469</v>
      </c>
      <c r="C33" s="29">
        <v>426</v>
      </c>
      <c r="D33" s="29">
        <v>895</v>
      </c>
      <c r="E33" s="3"/>
      <c r="F33" s="7"/>
      <c r="G33" s="29">
        <v>783</v>
      </c>
      <c r="H33" s="29">
        <v>795</v>
      </c>
      <c r="I33" s="29">
        <v>1578</v>
      </c>
      <c r="J33" s="3"/>
      <c r="K33" s="7"/>
      <c r="L33" s="29">
        <v>804</v>
      </c>
      <c r="M33" s="29">
        <v>1223</v>
      </c>
      <c r="N33" s="29">
        <v>2027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27.087294727744165</v>
      </c>
      <c r="W33" s="19">
        <f t="shared" si="5"/>
        <v>37.995478522984179</v>
      </c>
      <c r="X33" s="19">
        <f t="shared" si="6"/>
        <v>32.914653784218999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89</v>
      </c>
      <c r="D34" s="10">
        <v>169</v>
      </c>
      <c r="E34" s="3"/>
      <c r="F34" s="7">
        <v>55</v>
      </c>
      <c r="G34" s="10">
        <v>172</v>
      </c>
      <c r="H34" s="10">
        <v>185</v>
      </c>
      <c r="I34" s="10">
        <v>357</v>
      </c>
      <c r="J34" s="3"/>
      <c r="K34" s="7">
        <v>85</v>
      </c>
      <c r="L34" s="10">
        <v>108</v>
      </c>
      <c r="M34" s="10">
        <v>215</v>
      </c>
      <c r="N34" s="10">
        <v>323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19.818496110630942</v>
      </c>
      <c r="W34" s="19">
        <f t="shared" si="5"/>
        <v>29.570459683496608</v>
      </c>
      <c r="X34" s="19">
        <f t="shared" si="6"/>
        <v>25.02818035426731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100</v>
      </c>
      <c r="C35" s="10">
        <v>108</v>
      </c>
      <c r="D35" s="10">
        <v>208</v>
      </c>
      <c r="E35" s="3"/>
      <c r="F35" s="7">
        <v>56</v>
      </c>
      <c r="G35" s="10">
        <v>184</v>
      </c>
      <c r="H35" s="10">
        <v>186</v>
      </c>
      <c r="I35" s="10">
        <v>370</v>
      </c>
      <c r="J35" s="3"/>
      <c r="K35" s="7">
        <v>86</v>
      </c>
      <c r="L35" s="10">
        <v>108</v>
      </c>
      <c r="M35" s="10">
        <v>220</v>
      </c>
      <c r="N35" s="10">
        <v>328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11.944684528954191</v>
      </c>
      <c r="W35" s="19">
        <f t="shared" si="5"/>
        <v>19.947249434815372</v>
      </c>
      <c r="X35" s="19">
        <f t="shared" si="6"/>
        <v>16.219806763285025</v>
      </c>
      <c r="Z35" s="4" t="s">
        <v>25</v>
      </c>
      <c r="AA35" s="10">
        <f>SUM(AA5,AA12,AA19,AA26)</f>
        <v>1159</v>
      </c>
      <c r="AB35" s="10">
        <f t="shared" ref="AA35:AB38" si="8">SUM(AB5,AB12,AB19,AB26)</f>
        <v>1126</v>
      </c>
      <c r="AC35" s="10">
        <f>SUM(AA35:AB35)</f>
        <v>2285</v>
      </c>
    </row>
    <row r="36" spans="1:29" ht="15" customHeight="1" x14ac:dyDescent="0.15">
      <c r="A36" s="7">
        <v>27</v>
      </c>
      <c r="B36" s="10">
        <v>113</v>
      </c>
      <c r="C36" s="10">
        <v>87</v>
      </c>
      <c r="D36" s="10">
        <v>200</v>
      </c>
      <c r="E36" s="3"/>
      <c r="F36" s="7">
        <v>57</v>
      </c>
      <c r="G36" s="10">
        <v>193</v>
      </c>
      <c r="H36" s="10">
        <v>158</v>
      </c>
      <c r="I36" s="10">
        <v>351</v>
      </c>
      <c r="J36" s="3"/>
      <c r="K36" s="7">
        <v>87</v>
      </c>
      <c r="L36" s="10">
        <v>71</v>
      </c>
      <c r="M36" s="10">
        <v>166</v>
      </c>
      <c r="N36" s="10">
        <v>237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4.9956784788245461</v>
      </c>
      <c r="W36" s="19">
        <f t="shared" si="5"/>
        <v>10.730972117558403</v>
      </c>
      <c r="X36" s="19">
        <f t="shared" si="6"/>
        <v>8.059581320450885</v>
      </c>
      <c r="Z36" s="26" t="s">
        <v>26</v>
      </c>
      <c r="AA36" s="10">
        <f t="shared" si="8"/>
        <v>6550</v>
      </c>
      <c r="AB36" s="10">
        <f t="shared" si="8"/>
        <v>6214</v>
      </c>
      <c r="AC36" s="13">
        <f>SUM(AA36:AB36)</f>
        <v>12764</v>
      </c>
    </row>
    <row r="37" spans="1:29" ht="15" customHeight="1" x14ac:dyDescent="0.15">
      <c r="A37" s="7">
        <v>28</v>
      </c>
      <c r="B37" s="10">
        <v>83</v>
      </c>
      <c r="C37" s="10">
        <v>92</v>
      </c>
      <c r="D37" s="10">
        <v>175</v>
      </c>
      <c r="E37" s="3"/>
      <c r="F37" s="7">
        <v>58</v>
      </c>
      <c r="G37" s="10">
        <v>227</v>
      </c>
      <c r="H37" s="10">
        <v>193</v>
      </c>
      <c r="I37" s="10">
        <v>420</v>
      </c>
      <c r="J37" s="3"/>
      <c r="K37" s="7">
        <v>88</v>
      </c>
      <c r="L37" s="10">
        <v>59</v>
      </c>
      <c r="M37" s="10">
        <v>145</v>
      </c>
      <c r="N37" s="10">
        <v>204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1.5730337078651686</v>
      </c>
      <c r="W37" s="19">
        <f t="shared" si="5"/>
        <v>4.1748304446119064</v>
      </c>
      <c r="X37" s="19">
        <f t="shared" si="6"/>
        <v>2.9629629629629632</v>
      </c>
      <c r="Z37" s="4" t="s">
        <v>31</v>
      </c>
      <c r="AA37" s="10">
        <f t="shared" si="8"/>
        <v>1568</v>
      </c>
      <c r="AB37" s="10">
        <f t="shared" si="8"/>
        <v>2006</v>
      </c>
      <c r="AC37" s="13">
        <f>SUM(AA37:AB37)</f>
        <v>3574</v>
      </c>
    </row>
    <row r="38" spans="1:29" ht="15" customHeight="1" x14ac:dyDescent="0.15">
      <c r="A38" s="7">
        <v>29</v>
      </c>
      <c r="B38" s="10">
        <v>81</v>
      </c>
      <c r="C38" s="10">
        <v>84</v>
      </c>
      <c r="D38" s="10">
        <v>165</v>
      </c>
      <c r="E38" s="3"/>
      <c r="F38" s="7">
        <v>59</v>
      </c>
      <c r="G38" s="10">
        <v>207</v>
      </c>
      <c r="H38" s="10">
        <v>205</v>
      </c>
      <c r="I38" s="10">
        <v>412</v>
      </c>
      <c r="J38" s="3"/>
      <c r="K38" s="7">
        <v>89</v>
      </c>
      <c r="L38" s="10">
        <v>50</v>
      </c>
      <c r="M38" s="10">
        <v>124</v>
      </c>
      <c r="N38" s="10">
        <v>174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0.30250648228176319</v>
      </c>
      <c r="W38" s="19">
        <f t="shared" si="5"/>
        <v>1.303692539562924</v>
      </c>
      <c r="X38" s="19">
        <f t="shared" si="6"/>
        <v>0.83735909822866339</v>
      </c>
      <c r="Z38" s="4" t="s">
        <v>7</v>
      </c>
      <c r="AA38" s="10">
        <f t="shared" si="8"/>
        <v>2293</v>
      </c>
      <c r="AB38" s="10">
        <f t="shared" si="8"/>
        <v>3924</v>
      </c>
      <c r="AC38" s="13">
        <f>SUM(AA38:AB38)</f>
        <v>6217</v>
      </c>
    </row>
    <row r="39" spans="1:29" ht="15" customHeight="1" x14ac:dyDescent="0.15">
      <c r="A39" s="7"/>
      <c r="B39" s="11">
        <v>457</v>
      </c>
      <c r="C39" s="11">
        <v>460</v>
      </c>
      <c r="D39" s="11">
        <v>917</v>
      </c>
      <c r="E39" s="3"/>
      <c r="F39" s="7"/>
      <c r="G39" s="11">
        <v>983</v>
      </c>
      <c r="H39" s="11">
        <v>927</v>
      </c>
      <c r="I39" s="11">
        <v>1910</v>
      </c>
      <c r="J39" s="3"/>
      <c r="K39" s="7"/>
      <c r="L39" s="11">
        <v>396</v>
      </c>
      <c r="M39" s="11">
        <v>870</v>
      </c>
      <c r="N39" s="11">
        <v>1266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1.7286084701815037E-2</v>
      </c>
      <c r="W39" s="19">
        <f t="shared" si="5"/>
        <v>0.16578749058025621</v>
      </c>
      <c r="X39" s="19">
        <f t="shared" si="6"/>
        <v>9.6618357487922704E-2</v>
      </c>
      <c r="Z39" s="9" t="s">
        <v>24</v>
      </c>
      <c r="AA39" s="11">
        <f>SUM(AA35:AA38)</f>
        <v>11570</v>
      </c>
      <c r="AB39" s="11">
        <f>SUM(AB35:AB38)</f>
        <v>13270</v>
      </c>
      <c r="AC39" s="11">
        <f>SUM(AC35:AC38)</f>
        <v>24840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56</v>
      </c>
      <c r="D4" s="10">
        <v>125</v>
      </c>
      <c r="E4" s="3"/>
      <c r="F4" s="7">
        <v>30</v>
      </c>
      <c r="G4" s="10">
        <v>103</v>
      </c>
      <c r="H4" s="10">
        <v>71</v>
      </c>
      <c r="I4" s="10">
        <v>174</v>
      </c>
      <c r="J4" s="3"/>
      <c r="K4" s="7">
        <v>60</v>
      </c>
      <c r="L4" s="10">
        <v>233</v>
      </c>
      <c r="M4" s="10">
        <v>193</v>
      </c>
      <c r="N4" s="10">
        <v>426</v>
      </c>
      <c r="O4" s="3"/>
      <c r="P4" s="7">
        <v>90</v>
      </c>
      <c r="Q4" s="10">
        <v>43</v>
      </c>
      <c r="R4" s="10">
        <v>130</v>
      </c>
      <c r="S4" s="10">
        <v>173</v>
      </c>
      <c r="U4" s="4" t="s">
        <v>4</v>
      </c>
      <c r="V4" s="15">
        <f>SUM(B9,B15,B21)</f>
        <v>1150</v>
      </c>
      <c r="W4" s="15">
        <f>SUM(C9,C15,C21)</f>
        <v>1119</v>
      </c>
      <c r="X4" s="15">
        <f>SUM(V4:W4)</f>
        <v>2269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67</v>
      </c>
      <c r="D5" s="10">
        <v>138</v>
      </c>
      <c r="E5" s="3"/>
      <c r="F5" s="7">
        <v>31</v>
      </c>
      <c r="G5" s="10">
        <v>93</v>
      </c>
      <c r="H5" s="10">
        <v>105</v>
      </c>
      <c r="I5" s="10">
        <v>198</v>
      </c>
      <c r="J5" s="3"/>
      <c r="K5" s="7">
        <v>61</v>
      </c>
      <c r="L5" s="10">
        <v>253</v>
      </c>
      <c r="M5" s="10">
        <v>228</v>
      </c>
      <c r="N5" s="10">
        <v>481</v>
      </c>
      <c r="O5" s="3"/>
      <c r="P5" s="7">
        <v>91</v>
      </c>
      <c r="Q5" s="10">
        <v>39</v>
      </c>
      <c r="R5" s="10">
        <v>74</v>
      </c>
      <c r="S5" s="10">
        <v>113</v>
      </c>
      <c r="U5" s="4" t="s">
        <v>5</v>
      </c>
      <c r="V5" s="15">
        <f>SUM(B27,B33,B39,G9,G15,G21,G27,G33,G39,L9)</f>
        <v>6552</v>
      </c>
      <c r="W5" s="15">
        <f>SUM(C27,C33,C39,H9,H15,H21,H27,H33,H39,M9)</f>
        <v>6210</v>
      </c>
      <c r="X5" s="15">
        <f>SUM(V5:W5)</f>
        <v>12762</v>
      </c>
      <c r="Y5" s="2"/>
      <c r="Z5" s="4" t="s">
        <v>25</v>
      </c>
      <c r="AA5" s="10">
        <v>664</v>
      </c>
      <c r="AB5" s="10">
        <v>630</v>
      </c>
      <c r="AC5" s="10">
        <v>1294</v>
      </c>
    </row>
    <row r="6" spans="1:29" ht="15" customHeight="1" x14ac:dyDescent="0.15">
      <c r="A6" s="7">
        <v>2</v>
      </c>
      <c r="B6" s="10">
        <v>69</v>
      </c>
      <c r="C6" s="10">
        <v>68</v>
      </c>
      <c r="D6" s="10">
        <v>137</v>
      </c>
      <c r="E6" s="3"/>
      <c r="F6" s="7">
        <v>32</v>
      </c>
      <c r="G6" s="10">
        <v>100</v>
      </c>
      <c r="H6" s="10">
        <v>93</v>
      </c>
      <c r="I6" s="10">
        <v>193</v>
      </c>
      <c r="J6" s="3"/>
      <c r="K6" s="7">
        <v>62</v>
      </c>
      <c r="L6" s="10">
        <v>275</v>
      </c>
      <c r="M6" s="10">
        <v>288</v>
      </c>
      <c r="N6" s="10">
        <v>563</v>
      </c>
      <c r="O6" s="3"/>
      <c r="P6" s="7">
        <v>92</v>
      </c>
      <c r="Q6" s="10">
        <v>27</v>
      </c>
      <c r="R6" s="10">
        <v>73</v>
      </c>
      <c r="S6" s="10">
        <v>100</v>
      </c>
      <c r="U6" s="8" t="s">
        <v>6</v>
      </c>
      <c r="V6" s="15">
        <f>SUM(L15,L21)</f>
        <v>1564</v>
      </c>
      <c r="W6" s="15">
        <f>SUM(M15,M21)</f>
        <v>2000</v>
      </c>
      <c r="X6" s="15">
        <f>SUM(V6:W6)</f>
        <v>3564</v>
      </c>
      <c r="Z6" s="26" t="s">
        <v>26</v>
      </c>
      <c r="AA6" s="10">
        <v>3765</v>
      </c>
      <c r="AB6" s="10">
        <v>3643</v>
      </c>
      <c r="AC6" s="10">
        <v>7408</v>
      </c>
    </row>
    <row r="7" spans="1:29" ht="15" customHeight="1" x14ac:dyDescent="0.15">
      <c r="A7" s="7">
        <v>3</v>
      </c>
      <c r="B7" s="10">
        <v>76</v>
      </c>
      <c r="C7" s="10">
        <v>80</v>
      </c>
      <c r="D7" s="10">
        <v>156</v>
      </c>
      <c r="E7" s="3"/>
      <c r="F7" s="7">
        <v>33</v>
      </c>
      <c r="G7" s="10">
        <v>108</v>
      </c>
      <c r="H7" s="10">
        <v>99</v>
      </c>
      <c r="I7" s="10">
        <v>207</v>
      </c>
      <c r="J7" s="3"/>
      <c r="K7" s="7">
        <v>63</v>
      </c>
      <c r="L7" s="10">
        <v>270</v>
      </c>
      <c r="M7" s="10">
        <v>219</v>
      </c>
      <c r="N7" s="10">
        <v>489</v>
      </c>
      <c r="O7" s="3"/>
      <c r="P7" s="7">
        <v>93</v>
      </c>
      <c r="Q7" s="10">
        <v>20</v>
      </c>
      <c r="R7" s="10">
        <v>56</v>
      </c>
      <c r="S7" s="10">
        <v>76</v>
      </c>
      <c r="U7" s="4" t="s">
        <v>7</v>
      </c>
      <c r="V7" s="15">
        <f>SUM(L27,L33,L39,Q9,Q15,Q21,Q27,Q33,Q39)</f>
        <v>2280</v>
      </c>
      <c r="W7" s="15">
        <f>SUM(M27,M33,M39,R9,R15,R21,R27,R33,R39)</f>
        <v>3922</v>
      </c>
      <c r="X7" s="15">
        <f>SUM(V7:W7)</f>
        <v>6202</v>
      </c>
      <c r="Z7" s="4" t="s">
        <v>31</v>
      </c>
      <c r="AA7" s="10">
        <v>996</v>
      </c>
      <c r="AB7" s="10">
        <v>1276</v>
      </c>
      <c r="AC7" s="10">
        <v>2272</v>
      </c>
    </row>
    <row r="8" spans="1:29" ht="15" customHeight="1" x14ac:dyDescent="0.15">
      <c r="A8" s="7">
        <v>4</v>
      </c>
      <c r="B8" s="10">
        <v>76</v>
      </c>
      <c r="C8" s="10">
        <v>72</v>
      </c>
      <c r="D8" s="10">
        <v>148</v>
      </c>
      <c r="E8" s="3"/>
      <c r="F8" s="7">
        <v>34</v>
      </c>
      <c r="G8" s="10">
        <v>110</v>
      </c>
      <c r="H8" s="10">
        <v>93</v>
      </c>
      <c r="I8" s="10">
        <v>203</v>
      </c>
      <c r="J8" s="3"/>
      <c r="K8" s="7">
        <v>64</v>
      </c>
      <c r="L8" s="10">
        <v>255</v>
      </c>
      <c r="M8" s="10">
        <v>251</v>
      </c>
      <c r="N8" s="10">
        <v>506</v>
      </c>
      <c r="O8" s="3"/>
      <c r="P8" s="7">
        <v>94</v>
      </c>
      <c r="Q8" s="10">
        <v>13</v>
      </c>
      <c r="R8" s="10">
        <v>48</v>
      </c>
      <c r="S8" s="10">
        <v>61</v>
      </c>
      <c r="U8" s="17" t="s">
        <v>3</v>
      </c>
      <c r="V8" s="12">
        <f>SUM(V4:V7)</f>
        <v>11546</v>
      </c>
      <c r="W8" s="12">
        <f>SUM(W4:W7)</f>
        <v>13251</v>
      </c>
      <c r="X8" s="12">
        <f>SUM(X4:X7)</f>
        <v>24797</v>
      </c>
      <c r="Z8" s="4" t="s">
        <v>7</v>
      </c>
      <c r="AA8" s="10">
        <v>1366</v>
      </c>
      <c r="AB8" s="10">
        <v>2377</v>
      </c>
      <c r="AC8" s="10">
        <v>3743</v>
      </c>
    </row>
    <row r="9" spans="1:29" ht="15" customHeight="1" x14ac:dyDescent="0.15">
      <c r="A9" s="7"/>
      <c r="B9" s="29">
        <v>361</v>
      </c>
      <c r="C9" s="29">
        <v>343</v>
      </c>
      <c r="D9" s="29">
        <v>704</v>
      </c>
      <c r="E9" s="3"/>
      <c r="F9" s="7"/>
      <c r="G9" s="29">
        <v>514</v>
      </c>
      <c r="H9" s="29">
        <v>461</v>
      </c>
      <c r="I9" s="29">
        <v>975</v>
      </c>
      <c r="J9" s="3"/>
      <c r="K9" s="7"/>
      <c r="L9" s="29">
        <v>1286</v>
      </c>
      <c r="M9" s="29">
        <v>1179</v>
      </c>
      <c r="N9" s="29">
        <v>2465</v>
      </c>
      <c r="O9" s="3"/>
      <c r="P9" s="7"/>
      <c r="Q9" s="29">
        <v>142</v>
      </c>
      <c r="R9" s="29">
        <v>381</v>
      </c>
      <c r="S9" s="29">
        <v>523</v>
      </c>
      <c r="U9" s="4" t="s">
        <v>8</v>
      </c>
      <c r="V9" s="15">
        <f>SUM(G21,G27,G33,G39,L9)</f>
        <v>4052</v>
      </c>
      <c r="W9" s="15">
        <f>SUM(H21,H27,H33,H39,M9)</f>
        <v>3927</v>
      </c>
      <c r="X9" s="18">
        <f t="shared" ref="X9:X20" si="0">SUM(V9:W9)</f>
        <v>7979</v>
      </c>
      <c r="Z9" s="9" t="s">
        <v>24</v>
      </c>
      <c r="AA9" s="11">
        <f>SUM(AA5:AA8)</f>
        <v>6791</v>
      </c>
      <c r="AB9" s="11">
        <f t="shared" ref="AB9:AC9" si="1">SUM(AB5:AB8)</f>
        <v>7926</v>
      </c>
      <c r="AC9" s="11">
        <f t="shared" si="1"/>
        <v>14717</v>
      </c>
    </row>
    <row r="10" spans="1:29" ht="15" customHeight="1" x14ac:dyDescent="0.15">
      <c r="A10" s="7">
        <v>5</v>
      </c>
      <c r="B10" s="10">
        <v>73</v>
      </c>
      <c r="C10" s="10">
        <v>86</v>
      </c>
      <c r="D10" s="10">
        <v>159</v>
      </c>
      <c r="E10" s="3"/>
      <c r="F10" s="7">
        <v>35</v>
      </c>
      <c r="G10" s="10">
        <v>118</v>
      </c>
      <c r="H10" s="10">
        <v>90</v>
      </c>
      <c r="I10" s="10">
        <v>208</v>
      </c>
      <c r="J10" s="3"/>
      <c r="K10" s="7">
        <v>65</v>
      </c>
      <c r="L10" s="10">
        <v>143</v>
      </c>
      <c r="M10" s="10">
        <v>130</v>
      </c>
      <c r="N10" s="10">
        <v>273</v>
      </c>
      <c r="O10" s="3"/>
      <c r="P10" s="7">
        <v>95</v>
      </c>
      <c r="Q10" s="10">
        <v>12</v>
      </c>
      <c r="R10" s="10">
        <v>46</v>
      </c>
      <c r="S10" s="10">
        <v>58</v>
      </c>
      <c r="U10" s="4" t="s">
        <v>9</v>
      </c>
      <c r="V10" s="15">
        <f>SUM(G21,G27,G33,G39,L9,L15,L21,L27,L33,L39,Q9,Q15,Q21,Q27,Q33,Q39)</f>
        <v>7896</v>
      </c>
      <c r="W10" s="15">
        <f>SUM(H21,H27,H33,H39,M9,M15,M21,M27,M33,M39,R9,R15,R21,R27,R33,R39)</f>
        <v>9849</v>
      </c>
      <c r="X10" s="18">
        <f t="shared" si="0"/>
        <v>17745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55</v>
      </c>
      <c r="D11" s="10">
        <v>129</v>
      </c>
      <c r="E11" s="3"/>
      <c r="F11" s="7">
        <v>36</v>
      </c>
      <c r="G11" s="10">
        <v>104</v>
      </c>
      <c r="H11" s="10">
        <v>95</v>
      </c>
      <c r="I11" s="10">
        <v>199</v>
      </c>
      <c r="J11" s="3"/>
      <c r="K11" s="7">
        <v>66</v>
      </c>
      <c r="L11" s="10">
        <v>113</v>
      </c>
      <c r="M11" s="10">
        <v>135</v>
      </c>
      <c r="N11" s="10">
        <v>248</v>
      </c>
      <c r="O11" s="3"/>
      <c r="P11" s="7">
        <v>96</v>
      </c>
      <c r="Q11" s="10">
        <v>8</v>
      </c>
      <c r="R11" s="10">
        <v>40</v>
      </c>
      <c r="S11" s="10">
        <v>48</v>
      </c>
      <c r="U11" s="4" t="s">
        <v>10</v>
      </c>
      <c r="V11" s="15">
        <f>SUM(,G33,G39,L9,L15,L21,L27,L33,L39,Q9,Q15,Q21,Q27,Q33,Q39)</f>
        <v>6898</v>
      </c>
      <c r="W11" s="15">
        <f>SUM(,H33,H39,M9,M15,M21,M27,M33,M39,R9,R15,R21,R27,R33,R39)</f>
        <v>8819</v>
      </c>
      <c r="X11" s="18">
        <f t="shared" si="0"/>
        <v>15717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82</v>
      </c>
      <c r="C12" s="10">
        <v>64</v>
      </c>
      <c r="D12" s="10">
        <v>146</v>
      </c>
      <c r="E12" s="3"/>
      <c r="F12" s="7">
        <v>37</v>
      </c>
      <c r="G12" s="10">
        <v>113</v>
      </c>
      <c r="H12" s="10">
        <v>107</v>
      </c>
      <c r="I12" s="10">
        <v>220</v>
      </c>
      <c r="J12" s="3"/>
      <c r="K12" s="7">
        <v>67</v>
      </c>
      <c r="L12" s="10">
        <v>138</v>
      </c>
      <c r="M12" s="10">
        <v>188</v>
      </c>
      <c r="N12" s="10">
        <v>326</v>
      </c>
      <c r="O12" s="3"/>
      <c r="P12" s="7">
        <v>97</v>
      </c>
      <c r="Q12" s="10">
        <v>7</v>
      </c>
      <c r="R12" s="10">
        <v>23</v>
      </c>
      <c r="S12" s="10">
        <v>30</v>
      </c>
      <c r="U12" s="4" t="s">
        <v>11</v>
      </c>
      <c r="V12" s="15">
        <f>SUM(L9,L15,L21,L27,L33,L39,Q9,Q15,Q21,Q27,Q33,Q39)</f>
        <v>5130</v>
      </c>
      <c r="W12" s="15">
        <f>SUM(M9,M15,M21,M27,M33,M39,R9,R15,R21,R27,R33,R39)</f>
        <v>7101</v>
      </c>
      <c r="X12" s="18">
        <f t="shared" si="0"/>
        <v>12231</v>
      </c>
      <c r="Z12" s="4" t="s">
        <v>25</v>
      </c>
      <c r="AA12" s="10">
        <v>145</v>
      </c>
      <c r="AB12" s="10">
        <v>171</v>
      </c>
      <c r="AC12" s="10">
        <v>316</v>
      </c>
    </row>
    <row r="13" spans="1:29" ht="15" customHeight="1" x14ac:dyDescent="0.15">
      <c r="A13" s="7">
        <v>8</v>
      </c>
      <c r="B13" s="10">
        <v>68</v>
      </c>
      <c r="C13" s="10">
        <v>69</v>
      </c>
      <c r="D13" s="10">
        <v>137</v>
      </c>
      <c r="E13" s="3"/>
      <c r="F13" s="7">
        <v>38</v>
      </c>
      <c r="G13" s="10">
        <v>108</v>
      </c>
      <c r="H13" s="10">
        <v>99</v>
      </c>
      <c r="I13" s="10">
        <v>207</v>
      </c>
      <c r="J13" s="3"/>
      <c r="K13" s="7">
        <v>68</v>
      </c>
      <c r="L13" s="10">
        <v>160</v>
      </c>
      <c r="M13" s="10">
        <v>201</v>
      </c>
      <c r="N13" s="10">
        <v>361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3844</v>
      </c>
      <c r="W13" s="12">
        <f>SUM(M15,M21,M27,M33,M39,R9,R15,R21,R27,R33,R39)</f>
        <v>5922</v>
      </c>
      <c r="X13" s="12">
        <f t="shared" si="0"/>
        <v>9766</v>
      </c>
      <c r="Z13" s="26" t="s">
        <v>26</v>
      </c>
      <c r="AA13" s="10">
        <v>853</v>
      </c>
      <c r="AB13" s="10">
        <v>832</v>
      </c>
      <c r="AC13" s="10">
        <v>1685</v>
      </c>
    </row>
    <row r="14" spans="1:29" ht="15" customHeight="1" x14ac:dyDescent="0.15">
      <c r="A14" s="7">
        <v>9</v>
      </c>
      <c r="B14" s="10">
        <v>69</v>
      </c>
      <c r="C14" s="10">
        <v>86</v>
      </c>
      <c r="D14" s="10">
        <v>155</v>
      </c>
      <c r="E14" s="3"/>
      <c r="F14" s="7">
        <v>39</v>
      </c>
      <c r="G14" s="10">
        <v>90</v>
      </c>
      <c r="H14" s="10">
        <v>93</v>
      </c>
      <c r="I14" s="10">
        <v>183</v>
      </c>
      <c r="J14" s="3"/>
      <c r="K14" s="7">
        <v>69</v>
      </c>
      <c r="L14" s="10">
        <v>169</v>
      </c>
      <c r="M14" s="10">
        <v>221</v>
      </c>
      <c r="N14" s="10">
        <v>390</v>
      </c>
      <c r="O14" s="3"/>
      <c r="P14" s="7">
        <v>99</v>
      </c>
      <c r="Q14" s="10">
        <v>2</v>
      </c>
      <c r="R14" s="10">
        <v>18</v>
      </c>
      <c r="S14" s="10">
        <v>20</v>
      </c>
      <c r="U14" s="4" t="s">
        <v>13</v>
      </c>
      <c r="V14" s="15">
        <f>SUM(L21,L27,L33,L39,Q9,Q15,Q21,Q27,Q33,Q39)</f>
        <v>3121</v>
      </c>
      <c r="W14" s="15">
        <f>SUM(M21,M27,M33,M39,R9,R15,R21,R27,R33,R39)</f>
        <v>5047</v>
      </c>
      <c r="X14" s="18">
        <f t="shared" si="0"/>
        <v>8168</v>
      </c>
      <c r="Z14" s="4" t="s">
        <v>31</v>
      </c>
      <c r="AA14" s="10">
        <v>188</v>
      </c>
      <c r="AB14" s="10">
        <v>244</v>
      </c>
      <c r="AC14" s="10">
        <v>432</v>
      </c>
    </row>
    <row r="15" spans="1:29" ht="15" customHeight="1" x14ac:dyDescent="0.15">
      <c r="A15" s="7"/>
      <c r="B15" s="29">
        <v>366</v>
      </c>
      <c r="C15" s="29">
        <v>360</v>
      </c>
      <c r="D15" s="29">
        <v>726</v>
      </c>
      <c r="E15" s="3"/>
      <c r="F15" s="7"/>
      <c r="G15" s="29">
        <v>533</v>
      </c>
      <c r="H15" s="29">
        <v>484</v>
      </c>
      <c r="I15" s="29">
        <v>1017</v>
      </c>
      <c r="J15" s="3"/>
      <c r="K15" s="7"/>
      <c r="L15" s="29">
        <v>723</v>
      </c>
      <c r="M15" s="29">
        <v>875</v>
      </c>
      <c r="N15" s="29">
        <v>1598</v>
      </c>
      <c r="O15" s="3"/>
      <c r="P15" s="7"/>
      <c r="Q15" s="29">
        <v>34</v>
      </c>
      <c r="R15" s="29">
        <v>152</v>
      </c>
      <c r="S15" s="29">
        <v>186</v>
      </c>
      <c r="U15" s="4" t="s">
        <v>14</v>
      </c>
      <c r="V15" s="15">
        <f>SUM(L27,L33,L39,Q9,Q15,Q21,Q27,Q33,Q39)</f>
        <v>2280</v>
      </c>
      <c r="W15" s="15">
        <f>SUM(M27,M33,M39,R9,R15,R21,R27,R33,R39)</f>
        <v>3922</v>
      </c>
      <c r="X15" s="18">
        <f t="shared" si="0"/>
        <v>6202</v>
      </c>
      <c r="Z15" s="4" t="s">
        <v>7</v>
      </c>
      <c r="AA15" s="10">
        <v>282</v>
      </c>
      <c r="AB15" s="10">
        <v>444</v>
      </c>
      <c r="AC15" s="10">
        <v>726</v>
      </c>
    </row>
    <row r="16" spans="1:29" ht="15" customHeight="1" x14ac:dyDescent="0.15">
      <c r="A16" s="7">
        <v>10</v>
      </c>
      <c r="B16" s="10">
        <v>71</v>
      </c>
      <c r="C16" s="10">
        <v>83</v>
      </c>
      <c r="D16" s="10">
        <v>154</v>
      </c>
      <c r="E16" s="3"/>
      <c r="F16" s="7">
        <v>40</v>
      </c>
      <c r="G16" s="10">
        <v>101</v>
      </c>
      <c r="H16" s="10">
        <v>87</v>
      </c>
      <c r="I16" s="10">
        <v>188</v>
      </c>
      <c r="J16" s="3"/>
      <c r="K16" s="7">
        <v>70</v>
      </c>
      <c r="L16" s="10">
        <v>151</v>
      </c>
      <c r="M16" s="10">
        <v>223</v>
      </c>
      <c r="N16" s="10">
        <v>374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1376</v>
      </c>
      <c r="W16" s="15">
        <f>SUM(M33,M39,R9,R15,R21,R27,R33,R39)</f>
        <v>2645</v>
      </c>
      <c r="X16" s="18">
        <f t="shared" si="0"/>
        <v>4021</v>
      </c>
      <c r="Z16" s="9" t="s">
        <v>24</v>
      </c>
      <c r="AA16" s="11">
        <f t="shared" ref="AA16:AB16" si="2">SUM(AA12:AA15)</f>
        <v>1468</v>
      </c>
      <c r="AB16" s="11">
        <f t="shared" si="2"/>
        <v>1691</v>
      </c>
      <c r="AC16" s="11">
        <f>SUM(AC12:AC15)</f>
        <v>3159</v>
      </c>
    </row>
    <row r="17" spans="1:29" ht="15" customHeight="1" x14ac:dyDescent="0.15">
      <c r="A17" s="7">
        <v>11</v>
      </c>
      <c r="B17" s="10">
        <v>92</v>
      </c>
      <c r="C17" s="10">
        <v>84</v>
      </c>
      <c r="D17" s="10">
        <v>176</v>
      </c>
      <c r="E17" s="3"/>
      <c r="F17" s="7">
        <v>41</v>
      </c>
      <c r="G17" s="10">
        <v>102</v>
      </c>
      <c r="H17" s="10">
        <v>91</v>
      </c>
      <c r="I17" s="10">
        <v>193</v>
      </c>
      <c r="J17" s="3"/>
      <c r="K17" s="7">
        <v>71</v>
      </c>
      <c r="L17" s="10">
        <v>163</v>
      </c>
      <c r="M17" s="10">
        <v>220</v>
      </c>
      <c r="N17" s="10">
        <v>383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567</v>
      </c>
      <c r="W17" s="15">
        <f>SUM(M39,R9,R15,R21,R27,R33,R39)</f>
        <v>1419</v>
      </c>
      <c r="X17" s="18">
        <f t="shared" si="0"/>
        <v>1986</v>
      </c>
      <c r="Z17" s="6" t="s">
        <v>29</v>
      </c>
    </row>
    <row r="18" spans="1:29" ht="15" customHeight="1" x14ac:dyDescent="0.15">
      <c r="A18" s="7">
        <v>12</v>
      </c>
      <c r="B18" s="10">
        <v>81</v>
      </c>
      <c r="C18" s="10">
        <v>85</v>
      </c>
      <c r="D18" s="10">
        <v>166</v>
      </c>
      <c r="E18" s="3"/>
      <c r="F18" s="7">
        <v>42</v>
      </c>
      <c r="G18" s="10">
        <v>99</v>
      </c>
      <c r="H18" s="10">
        <v>101</v>
      </c>
      <c r="I18" s="10">
        <v>200</v>
      </c>
      <c r="J18" s="3"/>
      <c r="K18" s="7">
        <v>72</v>
      </c>
      <c r="L18" s="10">
        <v>158</v>
      </c>
      <c r="M18" s="10">
        <v>213</v>
      </c>
      <c r="N18" s="13">
        <v>371</v>
      </c>
      <c r="O18" s="3"/>
      <c r="P18" s="7">
        <v>102</v>
      </c>
      <c r="Q18" s="10">
        <v>0</v>
      </c>
      <c r="R18" s="10">
        <v>1</v>
      </c>
      <c r="S18" s="10">
        <v>1</v>
      </c>
      <c r="U18" s="4" t="s">
        <v>17</v>
      </c>
      <c r="V18" s="15">
        <f>SUM(Q9,Q15,Q21,Q27,Q33,Q39)</f>
        <v>178</v>
      </c>
      <c r="W18" s="15">
        <f>SUM(R9,R15,R21,R27,R33,R39)</f>
        <v>555</v>
      </c>
      <c r="X18" s="18">
        <f t="shared" si="0"/>
        <v>733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79</v>
      </c>
      <c r="D19" s="10">
        <v>155</v>
      </c>
      <c r="E19" s="3"/>
      <c r="F19" s="7">
        <v>43</v>
      </c>
      <c r="G19" s="10">
        <v>87</v>
      </c>
      <c r="H19" s="10">
        <v>100</v>
      </c>
      <c r="I19" s="10">
        <v>187</v>
      </c>
      <c r="J19" s="3"/>
      <c r="K19" s="7">
        <v>73</v>
      </c>
      <c r="L19" s="10">
        <v>156</v>
      </c>
      <c r="M19" s="10">
        <v>215</v>
      </c>
      <c r="N19" s="10">
        <v>371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174</v>
      </c>
      <c r="X19" s="18">
        <f t="shared" si="0"/>
        <v>210</v>
      </c>
      <c r="Z19" s="4" t="s">
        <v>25</v>
      </c>
      <c r="AA19" s="10">
        <v>213</v>
      </c>
      <c r="AB19" s="10">
        <v>222</v>
      </c>
      <c r="AC19" s="10">
        <v>435</v>
      </c>
    </row>
    <row r="20" spans="1:29" ht="15" customHeight="1" x14ac:dyDescent="0.15">
      <c r="A20" s="7">
        <v>14</v>
      </c>
      <c r="B20" s="10">
        <v>103</v>
      </c>
      <c r="C20" s="10">
        <v>85</v>
      </c>
      <c r="D20" s="10">
        <v>188</v>
      </c>
      <c r="E20" s="3"/>
      <c r="F20" s="7">
        <v>44</v>
      </c>
      <c r="G20" s="10">
        <v>99</v>
      </c>
      <c r="H20" s="10">
        <v>130</v>
      </c>
      <c r="I20" s="10">
        <v>229</v>
      </c>
      <c r="J20" s="3"/>
      <c r="K20" s="7">
        <v>74</v>
      </c>
      <c r="L20" s="10">
        <v>213</v>
      </c>
      <c r="M20" s="10">
        <v>254</v>
      </c>
      <c r="N20" s="10">
        <v>467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22</v>
      </c>
      <c r="X20" s="18">
        <f t="shared" si="0"/>
        <v>24</v>
      </c>
      <c r="Z20" s="26" t="s">
        <v>26</v>
      </c>
      <c r="AA20" s="10">
        <v>1249</v>
      </c>
      <c r="AB20" s="10">
        <v>1118</v>
      </c>
      <c r="AC20" s="10">
        <v>2367</v>
      </c>
    </row>
    <row r="21" spans="1:29" ht="15" customHeight="1" x14ac:dyDescent="0.15">
      <c r="A21" s="7"/>
      <c r="B21" s="29">
        <v>423</v>
      </c>
      <c r="C21" s="29">
        <v>416</v>
      </c>
      <c r="D21" s="29">
        <v>839</v>
      </c>
      <c r="E21" s="3"/>
      <c r="F21" s="7"/>
      <c r="G21" s="29">
        <v>488</v>
      </c>
      <c r="H21" s="29">
        <v>509</v>
      </c>
      <c r="I21" s="29">
        <v>997</v>
      </c>
      <c r="J21" s="3"/>
      <c r="K21" s="7"/>
      <c r="L21" s="29">
        <v>841</v>
      </c>
      <c r="M21" s="29">
        <v>1125</v>
      </c>
      <c r="N21" s="29">
        <v>1966</v>
      </c>
      <c r="O21" s="3"/>
      <c r="P21" s="7"/>
      <c r="Q21" s="29">
        <v>2</v>
      </c>
      <c r="R21" s="29">
        <v>20</v>
      </c>
      <c r="S21" s="29">
        <v>22</v>
      </c>
      <c r="Z21" s="4" t="s">
        <v>31</v>
      </c>
      <c r="AA21" s="10">
        <v>234</v>
      </c>
      <c r="AB21" s="10">
        <v>294</v>
      </c>
      <c r="AC21" s="10">
        <v>528</v>
      </c>
    </row>
    <row r="22" spans="1:29" ht="15" customHeight="1" x14ac:dyDescent="0.15">
      <c r="A22" s="7">
        <v>15</v>
      </c>
      <c r="B22" s="10">
        <v>93</v>
      </c>
      <c r="C22" s="10">
        <v>83</v>
      </c>
      <c r="D22" s="10">
        <v>176</v>
      </c>
      <c r="E22" s="3"/>
      <c r="F22" s="7">
        <v>45</v>
      </c>
      <c r="G22" s="10">
        <v>76</v>
      </c>
      <c r="H22" s="10">
        <v>76</v>
      </c>
      <c r="I22" s="10">
        <v>152</v>
      </c>
      <c r="J22" s="3"/>
      <c r="K22" s="7">
        <v>75</v>
      </c>
      <c r="L22" s="10">
        <v>153</v>
      </c>
      <c r="M22" s="10">
        <v>243</v>
      </c>
      <c r="N22" s="10">
        <v>396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663</v>
      </c>
      <c r="AC22" s="10">
        <v>1044</v>
      </c>
    </row>
    <row r="23" spans="1:29" ht="15" customHeight="1" x14ac:dyDescent="0.15">
      <c r="A23" s="7">
        <v>16</v>
      </c>
      <c r="B23" s="10">
        <v>107</v>
      </c>
      <c r="C23" s="10">
        <v>92</v>
      </c>
      <c r="D23" s="10">
        <v>199</v>
      </c>
      <c r="E23" s="3"/>
      <c r="F23" s="7">
        <v>46</v>
      </c>
      <c r="G23" s="10">
        <v>103</v>
      </c>
      <c r="H23" s="10">
        <v>84</v>
      </c>
      <c r="I23" s="10">
        <v>187</v>
      </c>
      <c r="J23" s="3"/>
      <c r="K23" s="7">
        <v>76</v>
      </c>
      <c r="L23" s="10">
        <v>192</v>
      </c>
      <c r="M23" s="10">
        <v>268</v>
      </c>
      <c r="N23" s="10">
        <v>460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9.9601593625498008</v>
      </c>
      <c r="W23" s="19">
        <f>W4/$W$8*100</f>
        <v>8.4446456871179532</v>
      </c>
      <c r="X23" s="19">
        <f>X4/$X$8*100</f>
        <v>9.1503004395693033</v>
      </c>
      <c r="Z23" s="9" t="s">
        <v>24</v>
      </c>
      <c r="AA23" s="11">
        <f t="shared" ref="AA23:AB23" si="3">SUM(AA19:AA22)</f>
        <v>2077</v>
      </c>
      <c r="AB23" s="11">
        <f t="shared" si="3"/>
        <v>2297</v>
      </c>
      <c r="AC23" s="11">
        <f>SUM(AC19:AC22)</f>
        <v>4374</v>
      </c>
    </row>
    <row r="24" spans="1:29" ht="15" customHeight="1" x14ac:dyDescent="0.15">
      <c r="A24" s="7">
        <v>17</v>
      </c>
      <c r="B24" s="10">
        <v>127</v>
      </c>
      <c r="C24" s="10">
        <v>97</v>
      </c>
      <c r="D24" s="10">
        <v>224</v>
      </c>
      <c r="E24" s="3"/>
      <c r="F24" s="7">
        <v>47</v>
      </c>
      <c r="G24" s="10">
        <v>99</v>
      </c>
      <c r="H24" s="10">
        <v>129</v>
      </c>
      <c r="I24" s="10">
        <v>228</v>
      </c>
      <c r="J24" s="3"/>
      <c r="K24" s="7">
        <v>77</v>
      </c>
      <c r="L24" s="10">
        <v>186</v>
      </c>
      <c r="M24" s="10">
        <v>270</v>
      </c>
      <c r="N24" s="10">
        <v>456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56.746925342109819</v>
      </c>
      <c r="W24" s="19">
        <f>W5/$W$8*100</f>
        <v>46.864387593389182</v>
      </c>
      <c r="X24" s="19">
        <f>X5/$X$8*100</f>
        <v>51.465903133443561</v>
      </c>
      <c r="Z24" s="6" t="s">
        <v>30</v>
      </c>
    </row>
    <row r="25" spans="1:29" ht="15" customHeight="1" x14ac:dyDescent="0.15">
      <c r="A25" s="7">
        <v>18</v>
      </c>
      <c r="B25" s="10">
        <v>132</v>
      </c>
      <c r="C25" s="10">
        <v>88</v>
      </c>
      <c r="D25" s="10">
        <v>220</v>
      </c>
      <c r="E25" s="3"/>
      <c r="F25" s="7">
        <v>48</v>
      </c>
      <c r="G25" s="10">
        <v>116</v>
      </c>
      <c r="H25" s="10">
        <v>128</v>
      </c>
      <c r="I25" s="10">
        <v>244</v>
      </c>
      <c r="J25" s="3"/>
      <c r="K25" s="7">
        <v>78</v>
      </c>
      <c r="L25" s="10">
        <v>198</v>
      </c>
      <c r="M25" s="10">
        <v>246</v>
      </c>
      <c r="N25" s="10">
        <v>444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13.545816733067728</v>
      </c>
      <c r="W25" s="19">
        <f>W6/$W$8*100</f>
        <v>15.093200513168817</v>
      </c>
      <c r="X25" s="19">
        <f>X6/$X$8*100</f>
        <v>14.372706375771264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94</v>
      </c>
      <c r="D26" s="10">
        <v>172</v>
      </c>
      <c r="E26" s="3"/>
      <c r="F26" s="7">
        <v>49</v>
      </c>
      <c r="G26" s="10">
        <v>116</v>
      </c>
      <c r="H26" s="10">
        <v>104</v>
      </c>
      <c r="I26" s="10">
        <v>220</v>
      </c>
      <c r="J26" s="3"/>
      <c r="K26" s="7">
        <v>79</v>
      </c>
      <c r="L26" s="10">
        <v>175</v>
      </c>
      <c r="M26" s="10">
        <v>250</v>
      </c>
      <c r="N26" s="10">
        <v>425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19.747098562272651</v>
      </c>
      <c r="W26" s="19">
        <f>W7/$W$8*100</f>
        <v>29.597766206324049</v>
      </c>
      <c r="X26" s="19">
        <f>X7/$X$8*100</f>
        <v>25.011090051215874</v>
      </c>
      <c r="Z26" s="4" t="s">
        <v>25</v>
      </c>
      <c r="AA26" s="10">
        <v>128</v>
      </c>
      <c r="AB26" s="10">
        <v>96</v>
      </c>
      <c r="AC26" s="10">
        <v>224</v>
      </c>
    </row>
    <row r="27" spans="1:29" ht="15" customHeight="1" x14ac:dyDescent="0.15">
      <c r="A27" s="7"/>
      <c r="B27" s="29">
        <v>537</v>
      </c>
      <c r="C27" s="29">
        <v>454</v>
      </c>
      <c r="D27" s="29">
        <v>991</v>
      </c>
      <c r="E27" s="3"/>
      <c r="F27" s="7"/>
      <c r="G27" s="29">
        <v>510</v>
      </c>
      <c r="H27" s="29">
        <v>521</v>
      </c>
      <c r="I27" s="29">
        <v>1031</v>
      </c>
      <c r="J27" s="3"/>
      <c r="K27" s="7"/>
      <c r="L27" s="29">
        <v>904</v>
      </c>
      <c r="M27" s="29">
        <v>1277</v>
      </c>
      <c r="N27" s="29">
        <v>2181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685</v>
      </c>
      <c r="AB27" s="10">
        <v>617</v>
      </c>
      <c r="AC27" s="10">
        <v>1302</v>
      </c>
    </row>
    <row r="28" spans="1:29" ht="15" customHeight="1" x14ac:dyDescent="0.15">
      <c r="A28" s="7">
        <v>20</v>
      </c>
      <c r="B28" s="10">
        <v>103</v>
      </c>
      <c r="C28" s="10">
        <v>83</v>
      </c>
      <c r="D28" s="10">
        <v>186</v>
      </c>
      <c r="E28" s="3"/>
      <c r="F28" s="7">
        <v>50</v>
      </c>
      <c r="G28" s="10">
        <v>143</v>
      </c>
      <c r="H28" s="10">
        <v>162</v>
      </c>
      <c r="I28" s="10">
        <v>305</v>
      </c>
      <c r="J28" s="3"/>
      <c r="K28" s="7">
        <v>80</v>
      </c>
      <c r="L28" s="10">
        <v>189</v>
      </c>
      <c r="M28" s="10">
        <v>290</v>
      </c>
      <c r="N28" s="10">
        <v>479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35.094404988740692</v>
      </c>
      <c r="W28" s="19">
        <f t="shared" ref="W28:W39" si="5">W9/$W$8*100</f>
        <v>29.635499207606976</v>
      </c>
      <c r="X28" s="19">
        <f t="shared" ref="X28:X39" si="6">X9/$X$8*100</f>
        <v>32.177279509618103</v>
      </c>
      <c r="Z28" s="4" t="s">
        <v>31</v>
      </c>
      <c r="AA28" s="10">
        <v>146</v>
      </c>
      <c r="AB28" s="10">
        <v>186</v>
      </c>
      <c r="AC28" s="10">
        <v>332</v>
      </c>
    </row>
    <row r="29" spans="1:29" ht="15" customHeight="1" x14ac:dyDescent="0.15">
      <c r="A29" s="7">
        <v>21</v>
      </c>
      <c r="B29" s="10">
        <v>97</v>
      </c>
      <c r="C29" s="10">
        <v>79</v>
      </c>
      <c r="D29" s="10">
        <v>176</v>
      </c>
      <c r="E29" s="3"/>
      <c r="F29" s="7">
        <v>51</v>
      </c>
      <c r="G29" s="10">
        <v>140</v>
      </c>
      <c r="H29" s="10">
        <v>131</v>
      </c>
      <c r="I29" s="10">
        <v>271</v>
      </c>
      <c r="J29" s="3"/>
      <c r="K29" s="7">
        <v>81</v>
      </c>
      <c r="L29" s="10">
        <v>187</v>
      </c>
      <c r="M29" s="10">
        <v>262</v>
      </c>
      <c r="N29" s="10">
        <v>449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68.387320284081071</v>
      </c>
      <c r="W29" s="19">
        <f t="shared" si="5"/>
        <v>74.326465927099832</v>
      </c>
      <c r="X29" s="19">
        <f t="shared" si="6"/>
        <v>71.561075936605235</v>
      </c>
      <c r="Z29" s="4" t="s">
        <v>7</v>
      </c>
      <c r="AA29" s="10">
        <v>251</v>
      </c>
      <c r="AB29" s="10">
        <v>438</v>
      </c>
      <c r="AC29" s="10">
        <v>689</v>
      </c>
    </row>
    <row r="30" spans="1:29" ht="15" customHeight="1" x14ac:dyDescent="0.15">
      <c r="A30" s="7">
        <v>22</v>
      </c>
      <c r="B30" s="10">
        <v>75</v>
      </c>
      <c r="C30" s="10">
        <v>76</v>
      </c>
      <c r="D30" s="10">
        <v>151</v>
      </c>
      <c r="E30" s="3"/>
      <c r="F30" s="7">
        <v>52</v>
      </c>
      <c r="G30" s="10">
        <v>169</v>
      </c>
      <c r="H30" s="10">
        <v>169</v>
      </c>
      <c r="I30" s="10">
        <v>338</v>
      </c>
      <c r="J30" s="3"/>
      <c r="K30" s="7">
        <v>82</v>
      </c>
      <c r="L30" s="10">
        <v>173</v>
      </c>
      <c r="M30" s="10">
        <v>249</v>
      </c>
      <c r="N30" s="10">
        <v>422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59.743634159016111</v>
      </c>
      <c r="W30" s="19">
        <f t="shared" si="5"/>
        <v>66.553467662817894</v>
      </c>
      <c r="X30" s="19">
        <f t="shared" si="6"/>
        <v>63.38266725813606</v>
      </c>
      <c r="Z30" s="9" t="s">
        <v>24</v>
      </c>
      <c r="AA30" s="11">
        <f t="shared" ref="AA30:AB30" si="7">SUM(AA26:AA29)</f>
        <v>1210</v>
      </c>
      <c r="AB30" s="11">
        <f t="shared" si="7"/>
        <v>1337</v>
      </c>
      <c r="AC30" s="11">
        <f>SUM(AC26:AC29)</f>
        <v>2547</v>
      </c>
    </row>
    <row r="31" spans="1:29" ht="15" customHeight="1" x14ac:dyDescent="0.15">
      <c r="A31" s="7">
        <v>23</v>
      </c>
      <c r="B31" s="10">
        <v>99</v>
      </c>
      <c r="C31" s="10">
        <v>94</v>
      </c>
      <c r="D31" s="10">
        <v>193</v>
      </c>
      <c r="E31" s="3"/>
      <c r="F31" s="7">
        <v>53</v>
      </c>
      <c r="G31" s="10">
        <v>161</v>
      </c>
      <c r="H31" s="10">
        <v>171</v>
      </c>
      <c r="I31" s="10">
        <v>332</v>
      </c>
      <c r="J31" s="3"/>
      <c r="K31" s="7">
        <v>83</v>
      </c>
      <c r="L31" s="10">
        <v>133</v>
      </c>
      <c r="M31" s="10">
        <v>207</v>
      </c>
      <c r="N31" s="10">
        <v>340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44.430971765113455</v>
      </c>
      <c r="W31" s="19">
        <f t="shared" si="5"/>
        <v>53.588408422005884</v>
      </c>
      <c r="X31" s="19">
        <f t="shared" si="6"/>
        <v>49.32451506230592</v>
      </c>
      <c r="Z31" s="6"/>
    </row>
    <row r="32" spans="1:29" ht="15" customHeight="1" x14ac:dyDescent="0.15">
      <c r="A32" s="7">
        <v>24</v>
      </c>
      <c r="B32" s="10">
        <v>89</v>
      </c>
      <c r="C32" s="10">
        <v>92</v>
      </c>
      <c r="D32" s="10">
        <v>181</v>
      </c>
      <c r="E32" s="3"/>
      <c r="F32" s="7">
        <v>54</v>
      </c>
      <c r="G32" s="10">
        <v>164</v>
      </c>
      <c r="H32" s="10">
        <v>157</v>
      </c>
      <c r="I32" s="10">
        <v>321</v>
      </c>
      <c r="J32" s="3"/>
      <c r="K32" s="7">
        <v>84</v>
      </c>
      <c r="L32" s="10">
        <v>127</v>
      </c>
      <c r="M32" s="10">
        <v>218</v>
      </c>
      <c r="N32" s="10">
        <v>345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33.292915295340379</v>
      </c>
      <c r="W32" s="20">
        <f t="shared" si="5"/>
        <v>44.69096671949287</v>
      </c>
      <c r="X32" s="20">
        <f t="shared" si="6"/>
        <v>39.383796426987132</v>
      </c>
      <c r="Z32" s="6"/>
      <c r="AA32" s="28"/>
      <c r="AB32" s="27"/>
      <c r="AC32" s="27"/>
    </row>
    <row r="33" spans="1:29" ht="15" customHeight="1" x14ac:dyDescent="0.15">
      <c r="A33" s="7"/>
      <c r="B33" s="29">
        <v>463</v>
      </c>
      <c r="C33" s="29">
        <v>424</v>
      </c>
      <c r="D33" s="29">
        <v>887</v>
      </c>
      <c r="E33" s="3"/>
      <c r="F33" s="7"/>
      <c r="G33" s="29">
        <v>777</v>
      </c>
      <c r="H33" s="29">
        <v>790</v>
      </c>
      <c r="I33" s="29">
        <v>1567</v>
      </c>
      <c r="J33" s="3"/>
      <c r="K33" s="7"/>
      <c r="L33" s="29">
        <v>809</v>
      </c>
      <c r="M33" s="29">
        <v>1226</v>
      </c>
      <c r="N33" s="29">
        <v>2035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27.031006409146023</v>
      </c>
      <c r="W33" s="19">
        <f t="shared" si="5"/>
        <v>38.087691494981513</v>
      </c>
      <c r="X33" s="19">
        <f t="shared" si="6"/>
        <v>32.939468484090817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90</v>
      </c>
      <c r="D34" s="10">
        <v>168</v>
      </c>
      <c r="E34" s="3"/>
      <c r="F34" s="7">
        <v>55</v>
      </c>
      <c r="G34" s="10">
        <v>179</v>
      </c>
      <c r="H34" s="10">
        <v>182</v>
      </c>
      <c r="I34" s="10">
        <v>361</v>
      </c>
      <c r="J34" s="3"/>
      <c r="K34" s="7">
        <v>85</v>
      </c>
      <c r="L34" s="10">
        <v>106</v>
      </c>
      <c r="M34" s="10">
        <v>207</v>
      </c>
      <c r="N34" s="10">
        <v>313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19.747098562272651</v>
      </c>
      <c r="W34" s="19">
        <f t="shared" si="5"/>
        <v>29.597766206324049</v>
      </c>
      <c r="X34" s="19">
        <f t="shared" si="6"/>
        <v>25.011090051215874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97</v>
      </c>
      <c r="C35" s="10">
        <v>111</v>
      </c>
      <c r="D35" s="10">
        <v>208</v>
      </c>
      <c r="E35" s="3"/>
      <c r="F35" s="7">
        <v>56</v>
      </c>
      <c r="G35" s="10">
        <v>178</v>
      </c>
      <c r="H35" s="10">
        <v>191</v>
      </c>
      <c r="I35" s="10">
        <v>369</v>
      </c>
      <c r="J35" s="3"/>
      <c r="K35" s="7">
        <v>86</v>
      </c>
      <c r="L35" s="10">
        <v>103</v>
      </c>
      <c r="M35" s="10">
        <v>223</v>
      </c>
      <c r="N35" s="10">
        <v>326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11.91754720249437</v>
      </c>
      <c r="W35" s="19">
        <f t="shared" si="5"/>
        <v>19.960757678665761</v>
      </c>
      <c r="X35" s="19">
        <f t="shared" si="6"/>
        <v>16.215671250554504</v>
      </c>
      <c r="Z35" s="4" t="s">
        <v>25</v>
      </c>
      <c r="AA35" s="10">
        <f>SUM(AA5,AA12,AA19,AA26)</f>
        <v>1150</v>
      </c>
      <c r="AB35" s="10">
        <f t="shared" ref="AA35:AB38" si="8">SUM(AB5,AB12,AB19,AB26)</f>
        <v>1119</v>
      </c>
      <c r="AC35" s="10">
        <f>SUM(AA35:AB35)</f>
        <v>2269</v>
      </c>
    </row>
    <row r="36" spans="1:29" ht="15" customHeight="1" x14ac:dyDescent="0.15">
      <c r="A36" s="7">
        <v>27</v>
      </c>
      <c r="B36" s="10">
        <v>110</v>
      </c>
      <c r="C36" s="10">
        <v>85</v>
      </c>
      <c r="D36" s="10">
        <v>195</v>
      </c>
      <c r="E36" s="3"/>
      <c r="F36" s="7">
        <v>57</v>
      </c>
      <c r="G36" s="10">
        <v>201</v>
      </c>
      <c r="H36" s="10">
        <v>161</v>
      </c>
      <c r="I36" s="10">
        <v>362</v>
      </c>
      <c r="J36" s="3"/>
      <c r="K36" s="7">
        <v>87</v>
      </c>
      <c r="L36" s="10">
        <v>73</v>
      </c>
      <c r="M36" s="10">
        <v>166</v>
      </c>
      <c r="N36" s="10">
        <v>239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4.9107916161441194</v>
      </c>
      <c r="W36" s="19">
        <f t="shared" si="5"/>
        <v>10.708625764093275</v>
      </c>
      <c r="X36" s="19">
        <f t="shared" si="6"/>
        <v>8.0090333508085649</v>
      </c>
      <c r="Z36" s="26" t="s">
        <v>26</v>
      </c>
      <c r="AA36" s="10">
        <f t="shared" si="8"/>
        <v>6552</v>
      </c>
      <c r="AB36" s="10">
        <f t="shared" si="8"/>
        <v>6210</v>
      </c>
      <c r="AC36" s="13">
        <f>SUM(AA36:AB36)</f>
        <v>12762</v>
      </c>
    </row>
    <row r="37" spans="1:29" ht="15" customHeight="1" x14ac:dyDescent="0.15">
      <c r="A37" s="7">
        <v>28</v>
      </c>
      <c r="B37" s="10">
        <v>88</v>
      </c>
      <c r="C37" s="10">
        <v>96</v>
      </c>
      <c r="D37" s="10">
        <v>184</v>
      </c>
      <c r="E37" s="3"/>
      <c r="F37" s="7">
        <v>58</v>
      </c>
      <c r="G37" s="10">
        <v>222</v>
      </c>
      <c r="H37" s="10">
        <v>187</v>
      </c>
      <c r="I37" s="10">
        <v>409</v>
      </c>
      <c r="J37" s="3"/>
      <c r="K37" s="7">
        <v>88</v>
      </c>
      <c r="L37" s="10">
        <v>57</v>
      </c>
      <c r="M37" s="10">
        <v>148</v>
      </c>
      <c r="N37" s="10">
        <v>205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1.5416594491598823</v>
      </c>
      <c r="W37" s="19">
        <f t="shared" si="5"/>
        <v>4.1883631424043468</v>
      </c>
      <c r="X37" s="19">
        <f t="shared" si="6"/>
        <v>2.9560027422672097</v>
      </c>
      <c r="Z37" s="4" t="s">
        <v>31</v>
      </c>
      <c r="AA37" s="10">
        <f t="shared" si="8"/>
        <v>1564</v>
      </c>
      <c r="AB37" s="10">
        <f t="shared" si="8"/>
        <v>2000</v>
      </c>
      <c r="AC37" s="13">
        <f>SUM(AA37:AB37)</f>
        <v>3564</v>
      </c>
    </row>
    <row r="38" spans="1:29" ht="15" customHeight="1" x14ac:dyDescent="0.15">
      <c r="A38" s="7">
        <v>29</v>
      </c>
      <c r="B38" s="10">
        <v>80</v>
      </c>
      <c r="C38" s="10">
        <v>78</v>
      </c>
      <c r="D38" s="10">
        <v>158</v>
      </c>
      <c r="E38" s="3"/>
      <c r="F38" s="7">
        <v>59</v>
      </c>
      <c r="G38" s="10">
        <v>211</v>
      </c>
      <c r="H38" s="10">
        <v>207</v>
      </c>
      <c r="I38" s="10">
        <v>418</v>
      </c>
      <c r="J38" s="3"/>
      <c r="K38" s="7">
        <v>89</v>
      </c>
      <c r="L38" s="10">
        <v>50</v>
      </c>
      <c r="M38" s="10">
        <v>120</v>
      </c>
      <c r="N38" s="10">
        <v>170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0.31179629308851553</v>
      </c>
      <c r="W38" s="19">
        <f t="shared" si="5"/>
        <v>1.3131084446456871</v>
      </c>
      <c r="X38" s="19">
        <f t="shared" si="6"/>
        <v>0.84687663830302051</v>
      </c>
      <c r="Z38" s="4" t="s">
        <v>7</v>
      </c>
      <c r="AA38" s="10">
        <f t="shared" si="8"/>
        <v>2280</v>
      </c>
      <c r="AB38" s="10">
        <f t="shared" si="8"/>
        <v>3922</v>
      </c>
      <c r="AC38" s="13">
        <f>SUM(AA38:AB38)</f>
        <v>6202</v>
      </c>
    </row>
    <row r="39" spans="1:29" ht="15" customHeight="1" x14ac:dyDescent="0.15">
      <c r="A39" s="7"/>
      <c r="B39" s="11">
        <v>453</v>
      </c>
      <c r="C39" s="11">
        <v>460</v>
      </c>
      <c r="D39" s="11">
        <v>913</v>
      </c>
      <c r="E39" s="3"/>
      <c r="F39" s="7"/>
      <c r="G39" s="11">
        <v>991</v>
      </c>
      <c r="H39" s="11">
        <v>928</v>
      </c>
      <c r="I39" s="11">
        <v>1919</v>
      </c>
      <c r="J39" s="3"/>
      <c r="K39" s="7"/>
      <c r="L39" s="11">
        <v>389</v>
      </c>
      <c r="M39" s="11">
        <v>864</v>
      </c>
      <c r="N39" s="11">
        <v>1253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1.7322016282695307E-2</v>
      </c>
      <c r="W39" s="19">
        <f t="shared" si="5"/>
        <v>0.16602520564485698</v>
      </c>
      <c r="X39" s="19">
        <f t="shared" si="6"/>
        <v>9.6785901520345205E-2</v>
      </c>
      <c r="Z39" s="9" t="s">
        <v>24</v>
      </c>
      <c r="AA39" s="11">
        <f>SUM(AA35:AA38)</f>
        <v>11546</v>
      </c>
      <c r="AB39" s="11">
        <f>SUM(AB35:AB38)</f>
        <v>13251</v>
      </c>
      <c r="AC39" s="11">
        <f>SUM(AC35:AC38)</f>
        <v>24797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 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2022-10-16T08:42:37Z</cp:lastPrinted>
  <dcterms:created xsi:type="dcterms:W3CDTF">2005-05-02T01:20:17Z</dcterms:created>
  <dcterms:modified xsi:type="dcterms:W3CDTF">2022-10-16T08:42:55Z</dcterms:modified>
</cp:coreProperties>
</file>