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85" windowWidth="7740" windowHeight="8550" tabRatio="766" activeTab="11"/>
  </bookViews>
  <sheets>
    <sheet name="４月" sheetId="34" r:id="rId1"/>
    <sheet name="５月 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4" r:id="rId9"/>
    <sheet name="15年１月" sheetId="46" r:id="rId10"/>
    <sheet name="15年２月" sheetId="49" r:id="rId11"/>
    <sheet name="15年３月" sheetId="50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V4" i="50" l="1"/>
  <c r="AB38" i="50"/>
  <c r="AA38" i="50"/>
  <c r="AB37" i="50"/>
  <c r="AA37" i="50"/>
  <c r="AB36" i="50"/>
  <c r="AA36" i="50"/>
  <c r="AB35" i="50"/>
  <c r="AA35" i="50"/>
  <c r="AC30" i="50"/>
  <c r="AB30" i="50"/>
  <c r="AA30" i="50"/>
  <c r="AC23" i="50"/>
  <c r="AB23" i="50"/>
  <c r="AA23" i="50"/>
  <c r="W20" i="50"/>
  <c r="V20" i="50"/>
  <c r="W19" i="50"/>
  <c r="V19" i="50"/>
  <c r="W18" i="50"/>
  <c r="V18" i="50"/>
  <c r="W17" i="50"/>
  <c r="V17" i="50"/>
  <c r="X17" i="50" s="1"/>
  <c r="AC16" i="50"/>
  <c r="AB16" i="50"/>
  <c r="AA16" i="50"/>
  <c r="W16" i="50"/>
  <c r="V16" i="50"/>
  <c r="W15" i="50"/>
  <c r="V15" i="50"/>
  <c r="X14" i="50"/>
  <c r="W14" i="50"/>
  <c r="V14" i="50"/>
  <c r="W13" i="50"/>
  <c r="V13" i="50"/>
  <c r="W12" i="50"/>
  <c r="V12" i="50"/>
  <c r="W11" i="50"/>
  <c r="V11" i="50"/>
  <c r="X11" i="50" s="1"/>
  <c r="W10" i="50"/>
  <c r="V10" i="50"/>
  <c r="X10" i="50" s="1"/>
  <c r="AC9" i="50"/>
  <c r="AB9" i="50"/>
  <c r="AA9" i="50"/>
  <c r="W9" i="50"/>
  <c r="V9" i="50"/>
  <c r="W7" i="50"/>
  <c r="V7" i="50"/>
  <c r="W6" i="50"/>
  <c r="X6" i="50" s="1"/>
  <c r="V6" i="50"/>
  <c r="W5" i="50"/>
  <c r="V5" i="50"/>
  <c r="W4" i="50"/>
  <c r="X7" i="50" l="1"/>
  <c r="AC36" i="50"/>
  <c r="AC38" i="50"/>
  <c r="AA39" i="50"/>
  <c r="AC35" i="50"/>
  <c r="AC37" i="50"/>
  <c r="V8" i="50"/>
  <c r="V30" i="50" s="1"/>
  <c r="X18" i="50"/>
  <c r="X20" i="50"/>
  <c r="X13" i="50"/>
  <c r="V23" i="50"/>
  <c r="V28" i="50"/>
  <c r="V24" i="50"/>
  <c r="V25" i="50"/>
  <c r="X5" i="50"/>
  <c r="W8" i="50"/>
  <c r="W29" i="50" s="1"/>
  <c r="X9" i="50"/>
  <c r="X12" i="50"/>
  <c r="X16" i="50"/>
  <c r="X19" i="50"/>
  <c r="X4" i="50"/>
  <c r="X15" i="50"/>
  <c r="AB39" i="50"/>
  <c r="AB38" i="49"/>
  <c r="AA38" i="49"/>
  <c r="AB37" i="49"/>
  <c r="AA37" i="49"/>
  <c r="AC37" i="49" s="1"/>
  <c r="AB36" i="49"/>
  <c r="AA36" i="49"/>
  <c r="AB35" i="49"/>
  <c r="AA35" i="49"/>
  <c r="AC35" i="49" s="1"/>
  <c r="AC30" i="49"/>
  <c r="AB30" i="49"/>
  <c r="AA30" i="49"/>
  <c r="AC23" i="49"/>
  <c r="AB23" i="49"/>
  <c r="AA23" i="49"/>
  <c r="W20" i="49"/>
  <c r="V20" i="49"/>
  <c r="X20" i="49" s="1"/>
  <c r="W19" i="49"/>
  <c r="V19" i="49"/>
  <c r="X19" i="49" s="1"/>
  <c r="W18" i="49"/>
  <c r="V18" i="49"/>
  <c r="W17" i="49"/>
  <c r="V17" i="49"/>
  <c r="AC16" i="49"/>
  <c r="AB16" i="49"/>
  <c r="AA16" i="49"/>
  <c r="W16" i="49"/>
  <c r="X16" i="49" s="1"/>
  <c r="V16" i="49"/>
  <c r="W15" i="49"/>
  <c r="V15" i="49"/>
  <c r="W14" i="49"/>
  <c r="V14" i="49"/>
  <c r="W13" i="49"/>
  <c r="V13" i="49"/>
  <c r="X12" i="49"/>
  <c r="W12" i="49"/>
  <c r="V12" i="49"/>
  <c r="W11" i="49"/>
  <c r="V11" i="49"/>
  <c r="W10" i="49"/>
  <c r="V10" i="49"/>
  <c r="AC9" i="49"/>
  <c r="AB9" i="49"/>
  <c r="AA9" i="49"/>
  <c r="W9" i="49"/>
  <c r="V9" i="49"/>
  <c r="X9" i="49" s="1"/>
  <c r="W7" i="49"/>
  <c r="V7" i="49"/>
  <c r="W6" i="49"/>
  <c r="V6" i="49"/>
  <c r="W5" i="49"/>
  <c r="V5" i="49"/>
  <c r="W4" i="49"/>
  <c r="V4" i="49"/>
  <c r="X6" i="49" l="1"/>
  <c r="X13" i="49"/>
  <c r="V36" i="50"/>
  <c r="V33" i="50"/>
  <c r="V35" i="50"/>
  <c r="V38" i="50"/>
  <c r="V37" i="50"/>
  <c r="V34" i="50"/>
  <c r="V39" i="50"/>
  <c r="X5" i="49"/>
  <c r="V26" i="50"/>
  <c r="AC39" i="50"/>
  <c r="W32" i="50"/>
  <c r="V31" i="50"/>
  <c r="V29" i="50"/>
  <c r="V32" i="50"/>
  <c r="V27" i="50"/>
  <c r="W25" i="50"/>
  <c r="W30" i="50"/>
  <c r="W35" i="50"/>
  <c r="W33" i="50"/>
  <c r="X31" i="50"/>
  <c r="W38" i="50"/>
  <c r="W36" i="50"/>
  <c r="W39" i="50"/>
  <c r="W23" i="50"/>
  <c r="W31" i="50"/>
  <c r="W34" i="50"/>
  <c r="W24" i="50"/>
  <c r="X8" i="50"/>
  <c r="X35" i="50" s="1"/>
  <c r="X28" i="50"/>
  <c r="W26" i="50"/>
  <c r="W28" i="50"/>
  <c r="W37" i="50"/>
  <c r="AB39" i="49"/>
  <c r="AC36" i="49"/>
  <c r="AC38" i="49"/>
  <c r="V26" i="49"/>
  <c r="X10" i="49"/>
  <c r="V8" i="49"/>
  <c r="V31" i="49" s="1"/>
  <c r="W36" i="49"/>
  <c r="V38" i="49"/>
  <c r="W35" i="49"/>
  <c r="V24" i="49"/>
  <c r="V36" i="49"/>
  <c r="W39" i="49"/>
  <c r="V37" i="49"/>
  <c r="W8" i="49"/>
  <c r="W38" i="49" s="1"/>
  <c r="X11" i="49"/>
  <c r="X15" i="49"/>
  <c r="X18" i="49"/>
  <c r="V32" i="49"/>
  <c r="AA39" i="49"/>
  <c r="X7" i="49"/>
  <c r="X14" i="49"/>
  <c r="X17" i="49"/>
  <c r="X4" i="49"/>
  <c r="V35" i="49" l="1"/>
  <c r="V39" i="49"/>
  <c r="V33" i="49"/>
  <c r="V23" i="49"/>
  <c r="X23" i="50"/>
  <c r="X38" i="50"/>
  <c r="W27" i="50"/>
  <c r="X26" i="50"/>
  <c r="X39" i="50"/>
  <c r="X29" i="50"/>
  <c r="X36" i="50"/>
  <c r="X32" i="50"/>
  <c r="X33" i="50"/>
  <c r="X37" i="50"/>
  <c r="X25" i="50"/>
  <c r="X30" i="50"/>
  <c r="X34" i="50"/>
  <c r="X24" i="50"/>
  <c r="AC39" i="49"/>
  <c r="V25" i="49"/>
  <c r="V29" i="49"/>
  <c r="V34" i="49"/>
  <c r="V28" i="49"/>
  <c r="V30" i="49"/>
  <c r="W28" i="49"/>
  <c r="W29" i="49"/>
  <c r="W32" i="49"/>
  <c r="X8" i="49"/>
  <c r="X26" i="49" s="1"/>
  <c r="W25" i="49"/>
  <c r="W37" i="49"/>
  <c r="W26" i="49"/>
  <c r="W30" i="49"/>
  <c r="W33" i="49"/>
  <c r="W23" i="49"/>
  <c r="W31" i="49"/>
  <c r="V27" i="49"/>
  <c r="W34" i="49"/>
  <c r="W24" i="49"/>
  <c r="AB38" i="46"/>
  <c r="AA38" i="46"/>
  <c r="AB37" i="46"/>
  <c r="AA37" i="46"/>
  <c r="AB36" i="46"/>
  <c r="AA36" i="46"/>
  <c r="AB35" i="46"/>
  <c r="AA35" i="46"/>
  <c r="AC35" i="46" s="1"/>
  <c r="AC30" i="46"/>
  <c r="AB30" i="46"/>
  <c r="AA30" i="46"/>
  <c r="AC23" i="46"/>
  <c r="AB23" i="46"/>
  <c r="AA23" i="46"/>
  <c r="W20" i="46"/>
  <c r="V20" i="46"/>
  <c r="X20" i="46" s="1"/>
  <c r="W19" i="46"/>
  <c r="V19" i="46"/>
  <c r="X19" i="46" s="1"/>
  <c r="W18" i="46"/>
  <c r="V18" i="46"/>
  <c r="W17" i="46"/>
  <c r="V17" i="46"/>
  <c r="X17" i="46" s="1"/>
  <c r="AC16" i="46"/>
  <c r="AB16" i="46"/>
  <c r="AA16" i="46"/>
  <c r="W16" i="46"/>
  <c r="X16" i="46" s="1"/>
  <c r="V16" i="46"/>
  <c r="W15" i="46"/>
  <c r="V15" i="46"/>
  <c r="W14" i="46"/>
  <c r="V14" i="46"/>
  <c r="W13" i="46"/>
  <c r="V13" i="46"/>
  <c r="X13" i="46" s="1"/>
  <c r="X12" i="46"/>
  <c r="W12" i="46"/>
  <c r="V12" i="46"/>
  <c r="W11" i="46"/>
  <c r="V11" i="46"/>
  <c r="X11" i="46" s="1"/>
  <c r="W10" i="46"/>
  <c r="V10" i="46"/>
  <c r="X10" i="46" s="1"/>
  <c r="AC9" i="46"/>
  <c r="AB9" i="46"/>
  <c r="AA9" i="46"/>
  <c r="W9" i="46"/>
  <c r="V9" i="46"/>
  <c r="X9" i="46" s="1"/>
  <c r="W7" i="46"/>
  <c r="V7" i="46"/>
  <c r="W6" i="46"/>
  <c r="V6" i="46"/>
  <c r="X6" i="46" s="1"/>
  <c r="W5" i="46"/>
  <c r="V5" i="46"/>
  <c r="W4" i="46"/>
  <c r="V4" i="46"/>
  <c r="X5" i="46" l="1"/>
  <c r="AC36" i="46"/>
  <c r="AC39" i="46" s="1"/>
  <c r="AC38" i="46"/>
  <c r="AC37" i="46"/>
  <c r="X27" i="50"/>
  <c r="X30" i="49"/>
  <c r="X34" i="49"/>
  <c r="X37" i="49"/>
  <c r="X29" i="49"/>
  <c r="X38" i="49"/>
  <c r="X31" i="49"/>
  <c r="X39" i="49"/>
  <c r="X35" i="49"/>
  <c r="X28" i="49"/>
  <c r="X24" i="49"/>
  <c r="X25" i="49"/>
  <c r="X32" i="49"/>
  <c r="W27" i="49"/>
  <c r="X36" i="49"/>
  <c r="X23" i="49"/>
  <c r="X33" i="49"/>
  <c r="AB39" i="46"/>
  <c r="V8" i="46"/>
  <c r="X14" i="46"/>
  <c r="V24" i="46"/>
  <c r="V28" i="46"/>
  <c r="V26" i="46"/>
  <c r="V25" i="46"/>
  <c r="V35" i="46"/>
  <c r="V34" i="46"/>
  <c r="V23" i="46"/>
  <c r="V38" i="46"/>
  <c r="V30" i="46"/>
  <c r="V31" i="46"/>
  <c r="V37" i="46"/>
  <c r="V33" i="46"/>
  <c r="W8" i="46"/>
  <c r="W29" i="46" s="1"/>
  <c r="V36" i="46"/>
  <c r="X15" i="46"/>
  <c r="X18" i="46"/>
  <c r="V29" i="46"/>
  <c r="V32" i="46"/>
  <c r="AA39" i="46"/>
  <c r="X4" i="46"/>
  <c r="X7" i="46"/>
  <c r="V39" i="46"/>
  <c r="V27" i="46" l="1"/>
  <c r="X27" i="49"/>
  <c r="W38" i="46"/>
  <c r="W37" i="46"/>
  <c r="W31" i="46"/>
  <c r="W36" i="46"/>
  <c r="W39" i="46"/>
  <c r="W24" i="46"/>
  <c r="W35" i="46"/>
  <c r="W26" i="46"/>
  <c r="W34" i="46"/>
  <c r="W30" i="46"/>
  <c r="W33" i="46"/>
  <c r="W25" i="46"/>
  <c r="X8" i="46"/>
  <c r="X34" i="46" s="1"/>
  <c r="W23" i="46"/>
  <c r="W32" i="46"/>
  <c r="W28" i="46"/>
  <c r="AB38" i="44"/>
  <c r="AA38" i="44"/>
  <c r="AB37" i="44"/>
  <c r="AA37" i="44"/>
  <c r="AB36" i="44"/>
  <c r="AA36" i="44"/>
  <c r="AB35" i="44"/>
  <c r="AB39" i="44" s="1"/>
  <c r="AA35" i="44"/>
  <c r="AC30" i="44"/>
  <c r="AB30" i="44"/>
  <c r="AA30" i="44"/>
  <c r="AC23" i="44"/>
  <c r="AB23" i="44"/>
  <c r="AA23" i="44"/>
  <c r="W20" i="44"/>
  <c r="V20" i="44"/>
  <c r="W19" i="44"/>
  <c r="V19" i="44"/>
  <c r="W18" i="44"/>
  <c r="V18" i="44"/>
  <c r="X18" i="44" s="1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20" i="44" l="1"/>
  <c r="X14" i="44"/>
  <c r="W27" i="46"/>
  <c r="X13" i="44"/>
  <c r="X23" i="46"/>
  <c r="X26" i="46"/>
  <c r="X37" i="46"/>
  <c r="X24" i="46"/>
  <c r="X27" i="46" s="1"/>
  <c r="X31" i="46"/>
  <c r="X39" i="46"/>
  <c r="X35" i="46"/>
  <c r="X28" i="46"/>
  <c r="X36" i="46"/>
  <c r="X33" i="46"/>
  <c r="X32" i="46"/>
  <c r="X29" i="46"/>
  <c r="X30" i="46"/>
  <c r="X25" i="46"/>
  <c r="X38" i="46"/>
  <c r="AC35" i="44"/>
  <c r="AC37" i="44"/>
  <c r="AC36" i="44"/>
  <c r="AC38" i="44"/>
  <c r="X11" i="44"/>
  <c r="V8" i="44"/>
  <c r="V24" i="44" s="1"/>
  <c r="X6" i="44"/>
  <c r="X10" i="44"/>
  <c r="X5" i="44"/>
  <c r="W8" i="44"/>
  <c r="W29" i="44" s="1"/>
  <c r="X9" i="44"/>
  <c r="X12" i="44"/>
  <c r="X16" i="44"/>
  <c r="X19" i="44"/>
  <c r="X4" i="44"/>
  <c r="X15" i="44"/>
  <c r="AA39" i="44"/>
  <c r="V32" i="44" l="1"/>
  <c r="V31" i="44"/>
  <c r="V26" i="44"/>
  <c r="AC39" i="44"/>
  <c r="V25" i="44"/>
  <c r="V38" i="44"/>
  <c r="V23" i="44"/>
  <c r="V36" i="44"/>
  <c r="V39" i="44"/>
  <c r="V29" i="44"/>
  <c r="V34" i="44"/>
  <c r="V30" i="44"/>
  <c r="V35" i="44"/>
  <c r="V33" i="44"/>
  <c r="V28" i="44"/>
  <c r="V37" i="44"/>
  <c r="W34" i="44"/>
  <c r="W36" i="44"/>
  <c r="W35" i="44"/>
  <c r="W25" i="44"/>
  <c r="W39" i="44"/>
  <c r="X8" i="44"/>
  <c r="X35" i="44" s="1"/>
  <c r="W38" i="44"/>
  <c r="W23" i="44"/>
  <c r="W32" i="44"/>
  <c r="V27" i="44"/>
  <c r="W33" i="44"/>
  <c r="W37" i="44"/>
  <c r="W28" i="44"/>
  <c r="W26" i="44"/>
  <c r="W24" i="44"/>
  <c r="W30" i="44"/>
  <c r="W31" i="44"/>
  <c r="AB38" i="41"/>
  <c r="AA38" i="41"/>
  <c r="AB37" i="41"/>
  <c r="AA37" i="41"/>
  <c r="AC37" i="41" s="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X12" i="41" s="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20" i="41" l="1"/>
  <c r="AC35" i="41"/>
  <c r="X34" i="44"/>
  <c r="X16" i="41"/>
  <c r="X19" i="41"/>
  <c r="X23" i="44"/>
  <c r="X24" i="44"/>
  <c r="W27" i="44"/>
  <c r="X28" i="44"/>
  <c r="X31" i="44"/>
  <c r="X37" i="44"/>
  <c r="X30" i="44"/>
  <c r="X29" i="44"/>
  <c r="X36" i="44"/>
  <c r="X26" i="44"/>
  <c r="X39" i="44"/>
  <c r="X32" i="44"/>
  <c r="X33" i="44"/>
  <c r="X25" i="44"/>
  <c r="X38" i="44"/>
  <c r="AC36" i="41"/>
  <c r="AC38" i="41"/>
  <c r="X5" i="41"/>
  <c r="X6" i="41"/>
  <c r="X13" i="41"/>
  <c r="AB39" i="41"/>
  <c r="X9" i="41"/>
  <c r="X10" i="41"/>
  <c r="X15" i="41"/>
  <c r="V8" i="41"/>
  <c r="V28" i="41" s="1"/>
  <c r="V26" i="41"/>
  <c r="V23" i="41"/>
  <c r="W8" i="41"/>
  <c r="W38" i="41" s="1"/>
  <c r="X4" i="41"/>
  <c r="X11" i="41"/>
  <c r="X18" i="41"/>
  <c r="AA39" i="41"/>
  <c r="X7" i="41"/>
  <c r="X14" i="41"/>
  <c r="X17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X19" i="40" s="1"/>
  <c r="W18" i="40"/>
  <c r="V18" i="40"/>
  <c r="W17" i="40"/>
  <c r="V17" i="40"/>
  <c r="AC16" i="40"/>
  <c r="AB16" i="40"/>
  <c r="AA16" i="40"/>
  <c r="W16" i="40"/>
  <c r="X16" i="40" s="1"/>
  <c r="V16" i="40"/>
  <c r="W15" i="40"/>
  <c r="V15" i="40"/>
  <c r="W14" i="40"/>
  <c r="V14" i="40"/>
  <c r="W13" i="40"/>
  <c r="V13" i="40"/>
  <c r="X13" i="40" s="1"/>
  <c r="W12" i="40"/>
  <c r="V12" i="40"/>
  <c r="X12" i="40" s="1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X6" i="40" s="1"/>
  <c r="W5" i="40"/>
  <c r="V5" i="40"/>
  <c r="W4" i="40"/>
  <c r="V4" i="40"/>
  <c r="V29" i="41" l="1"/>
  <c r="X27" i="44"/>
  <c r="X20" i="40"/>
  <c r="AC39" i="41"/>
  <c r="V25" i="41"/>
  <c r="V37" i="41"/>
  <c r="V30" i="41"/>
  <c r="V36" i="41"/>
  <c r="V39" i="41"/>
  <c r="V35" i="41"/>
  <c r="V38" i="41"/>
  <c r="V34" i="41"/>
  <c r="V32" i="41"/>
  <c r="V33" i="41"/>
  <c r="V31" i="41"/>
  <c r="V24" i="41"/>
  <c r="V27" i="41" s="1"/>
  <c r="W37" i="41"/>
  <c r="W25" i="41"/>
  <c r="W36" i="41"/>
  <c r="X8" i="41"/>
  <c r="X36" i="41" s="1"/>
  <c r="W29" i="41"/>
  <c r="W30" i="41"/>
  <c r="W23" i="41"/>
  <c r="W24" i="41"/>
  <c r="W31" i="41"/>
  <c r="W35" i="41"/>
  <c r="W39" i="41"/>
  <c r="W34" i="41"/>
  <c r="W26" i="41"/>
  <c r="W32" i="41"/>
  <c r="W28" i="41"/>
  <c r="W33" i="41"/>
  <c r="AB39" i="40"/>
  <c r="AC36" i="40"/>
  <c r="AC38" i="40"/>
  <c r="AC35" i="40"/>
  <c r="AC37" i="40"/>
  <c r="X9" i="40"/>
  <c r="X15" i="40"/>
  <c r="V8" i="40"/>
  <c r="V28" i="40" s="1"/>
  <c r="X5" i="40"/>
  <c r="W39" i="40"/>
  <c r="W32" i="40"/>
  <c r="W35" i="40"/>
  <c r="W26" i="40"/>
  <c r="W29" i="40"/>
  <c r="V37" i="40"/>
  <c r="W8" i="40"/>
  <c r="W38" i="40" s="1"/>
  <c r="X4" i="40"/>
  <c r="X18" i="40"/>
  <c r="AA39" i="40"/>
  <c r="X7" i="40"/>
  <c r="X10" i="40"/>
  <c r="X14" i="40"/>
  <c r="X17" i="40"/>
  <c r="X11" i="40"/>
  <c r="AB38" i="39"/>
  <c r="AA38" i="39"/>
  <c r="AB37" i="39"/>
  <c r="AA37" i="39"/>
  <c r="AB36" i="39"/>
  <c r="AA36" i="39"/>
  <c r="AB35" i="39"/>
  <c r="AA35" i="39"/>
  <c r="AC35" i="39" s="1"/>
  <c r="AC30" i="39"/>
  <c r="AB30" i="39"/>
  <c r="AA30" i="39"/>
  <c r="AC23" i="39"/>
  <c r="AB23" i="39"/>
  <c r="AA23" i="39"/>
  <c r="W20" i="39"/>
  <c r="V20" i="39"/>
  <c r="X20" i="39" s="1"/>
  <c r="W19" i="39"/>
  <c r="V19" i="39"/>
  <c r="X19" i="39" s="1"/>
  <c r="W18" i="39"/>
  <c r="V18" i="39"/>
  <c r="W17" i="39"/>
  <c r="V17" i="39"/>
  <c r="X17" i="39" s="1"/>
  <c r="AC16" i="39"/>
  <c r="AB16" i="39"/>
  <c r="AA16" i="39"/>
  <c r="W16" i="39"/>
  <c r="V16" i="39"/>
  <c r="W15" i="39"/>
  <c r="V15" i="39"/>
  <c r="W14" i="39"/>
  <c r="V14" i="39"/>
  <c r="W13" i="39"/>
  <c r="V13" i="39"/>
  <c r="W12" i="39"/>
  <c r="X12" i="39" s="1"/>
  <c r="V12" i="39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V24" i="40" l="1"/>
  <c r="X6" i="39"/>
  <c r="X13" i="39"/>
  <c r="AC38" i="39"/>
  <c r="V33" i="40"/>
  <c r="V31" i="40"/>
  <c r="X16" i="39"/>
  <c r="X35" i="39" s="1"/>
  <c r="V35" i="40"/>
  <c r="V32" i="40"/>
  <c r="V29" i="40"/>
  <c r="X7" i="39"/>
  <c r="V25" i="40"/>
  <c r="V36" i="40"/>
  <c r="AC36" i="39"/>
  <c r="V39" i="40"/>
  <c r="W34" i="40"/>
  <c r="V38" i="40"/>
  <c r="V34" i="40"/>
  <c r="V23" i="40"/>
  <c r="X4" i="39"/>
  <c r="X8" i="39" s="1"/>
  <c r="W37" i="40"/>
  <c r="W27" i="41"/>
  <c r="X33" i="41"/>
  <c r="X30" i="41"/>
  <c r="X35" i="41"/>
  <c r="X25" i="41"/>
  <c r="X32" i="41"/>
  <c r="X29" i="41"/>
  <c r="X38" i="41"/>
  <c r="X24" i="41"/>
  <c r="X39" i="41"/>
  <c r="X28" i="41"/>
  <c r="X34" i="41"/>
  <c r="X31" i="41"/>
  <c r="X37" i="41"/>
  <c r="X23" i="41"/>
  <c r="X26" i="41"/>
  <c r="AC39" i="40"/>
  <c r="W31" i="40"/>
  <c r="V30" i="40"/>
  <c r="W36" i="40"/>
  <c r="V26" i="40"/>
  <c r="V27" i="40" s="1"/>
  <c r="W28" i="40"/>
  <c r="X36" i="40"/>
  <c r="W25" i="40"/>
  <c r="W24" i="40"/>
  <c r="W33" i="40"/>
  <c r="X8" i="40"/>
  <c r="X33" i="40" s="1"/>
  <c r="W30" i="40"/>
  <c r="W23" i="40"/>
  <c r="AC37" i="39"/>
  <c r="AB39" i="39"/>
  <c r="X15" i="39"/>
  <c r="X34" i="39" s="1"/>
  <c r="V8" i="39"/>
  <c r="V30" i="39" s="1"/>
  <c r="V35" i="39"/>
  <c r="V24" i="39"/>
  <c r="V38" i="39"/>
  <c r="W26" i="39"/>
  <c r="V37" i="39"/>
  <c r="V28" i="39"/>
  <c r="V29" i="39"/>
  <c r="W8" i="39"/>
  <c r="W38" i="39" s="1"/>
  <c r="V26" i="39"/>
  <c r="V36" i="39"/>
  <c r="X11" i="39"/>
  <c r="X18" i="39"/>
  <c r="AA39" i="39"/>
  <c r="X10" i="39"/>
  <c r="X14" i="39"/>
  <c r="V25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V19" i="38"/>
  <c r="W18" i="38"/>
  <c r="V18" i="38"/>
  <c r="W17" i="38"/>
  <c r="V17" i="38"/>
  <c r="X17" i="38" s="1"/>
  <c r="AC16" i="38"/>
  <c r="AB16" i="38"/>
  <c r="AA16" i="38"/>
  <c r="W16" i="38"/>
  <c r="X16" i="38" s="1"/>
  <c r="V16" i="38"/>
  <c r="W15" i="38"/>
  <c r="V15" i="38"/>
  <c r="X15" i="38" s="1"/>
  <c r="W14" i="38"/>
  <c r="V14" i="38"/>
  <c r="W13" i="38"/>
  <c r="V13" i="38"/>
  <c r="W12" i="38"/>
  <c r="V12" i="38"/>
  <c r="W11" i="38"/>
  <c r="V11" i="38"/>
  <c r="X11" i="38" s="1"/>
  <c r="W10" i="38"/>
  <c r="V10" i="38"/>
  <c r="X10" i="38" s="1"/>
  <c r="AC9" i="38"/>
  <c r="AB9" i="38"/>
  <c r="AA9" i="38"/>
  <c r="W9" i="38"/>
  <c r="V9" i="38"/>
  <c r="W7" i="38"/>
  <c r="V7" i="38"/>
  <c r="W6" i="38"/>
  <c r="V6" i="38"/>
  <c r="X6" i="38" s="1"/>
  <c r="W5" i="38"/>
  <c r="V5" i="38"/>
  <c r="W4" i="38"/>
  <c r="V4" i="38"/>
  <c r="X4" i="38" s="1"/>
  <c r="X24" i="39" l="1"/>
  <c r="X28" i="39"/>
  <c r="X36" i="39"/>
  <c r="X25" i="39"/>
  <c r="X39" i="39"/>
  <c r="X26" i="39"/>
  <c r="X13" i="38"/>
  <c r="X32" i="38" s="1"/>
  <c r="X33" i="39"/>
  <c r="W36" i="39"/>
  <c r="W25" i="39"/>
  <c r="W39" i="39"/>
  <c r="AC39" i="39"/>
  <c r="W32" i="39"/>
  <c r="W37" i="39"/>
  <c r="X37" i="39"/>
  <c r="X29" i="40"/>
  <c r="X27" i="41"/>
  <c r="W27" i="40"/>
  <c r="X28" i="40"/>
  <c r="X34" i="40"/>
  <c r="X25" i="40"/>
  <c r="X32" i="40"/>
  <c r="X39" i="40"/>
  <c r="X38" i="40"/>
  <c r="X31" i="40"/>
  <c r="X24" i="40"/>
  <c r="X35" i="40"/>
  <c r="X23" i="40"/>
  <c r="X37" i="40"/>
  <c r="X30" i="40"/>
  <c r="X26" i="40"/>
  <c r="V39" i="39"/>
  <c r="W23" i="39"/>
  <c r="W34" i="39"/>
  <c r="V34" i="39"/>
  <c r="W33" i="39"/>
  <c r="V33" i="39"/>
  <c r="V23" i="39"/>
  <c r="V27" i="39" s="1"/>
  <c r="W29" i="39"/>
  <c r="V32" i="39"/>
  <c r="V31" i="39"/>
  <c r="W28" i="39"/>
  <c r="X38" i="39"/>
  <c r="X29" i="39"/>
  <c r="X30" i="39"/>
  <c r="W24" i="39"/>
  <c r="X32" i="39"/>
  <c r="W35" i="39"/>
  <c r="X23" i="39"/>
  <c r="W30" i="39"/>
  <c r="X31" i="39"/>
  <c r="W31" i="39"/>
  <c r="AC37" i="38"/>
  <c r="AC36" i="38"/>
  <c r="AC38" i="38"/>
  <c r="AA39" i="38"/>
  <c r="AB39" i="38"/>
  <c r="AC35" i="38"/>
  <c r="X9" i="38"/>
  <c r="X5" i="38"/>
  <c r="X8" i="38" s="1"/>
  <c r="X7" i="38"/>
  <c r="X26" i="38" s="1"/>
  <c r="X12" i="38"/>
  <c r="X14" i="38"/>
  <c r="X33" i="38" s="1"/>
  <c r="V31" i="38"/>
  <c r="V8" i="38"/>
  <c r="V38" i="38" s="1"/>
  <c r="W8" i="38"/>
  <c r="W34" i="38" s="1"/>
  <c r="X19" i="38"/>
  <c r="X18" i="38"/>
  <c r="V2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X18" i="37" s="1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30" i="38" l="1"/>
  <c r="X36" i="38"/>
  <c r="X39" i="38"/>
  <c r="X29" i="38"/>
  <c r="X25" i="38"/>
  <c r="X38" i="38"/>
  <c r="X31" i="38"/>
  <c r="V35" i="38"/>
  <c r="V24" i="38"/>
  <c r="AA39" i="37"/>
  <c r="X28" i="38"/>
  <c r="X37" i="38"/>
  <c r="X17" i="37"/>
  <c r="V33" i="38"/>
  <c r="X24" i="38"/>
  <c r="V25" i="38"/>
  <c r="V30" i="38"/>
  <c r="X27" i="39"/>
  <c r="X27" i="40"/>
  <c r="W27" i="39"/>
  <c r="AC39" i="38"/>
  <c r="V26" i="38"/>
  <c r="V34" i="38"/>
  <c r="V39" i="38"/>
  <c r="W36" i="38"/>
  <c r="V36" i="38"/>
  <c r="V23" i="38"/>
  <c r="W31" i="38"/>
  <c r="X34" i="38"/>
  <c r="X35" i="38"/>
  <c r="X23" i="38"/>
  <c r="X27" i="38" s="1"/>
  <c r="V28" i="38"/>
  <c r="W39" i="38"/>
  <c r="W37" i="38"/>
  <c r="W28" i="38"/>
  <c r="W25" i="38"/>
  <c r="W26" i="38"/>
  <c r="W35" i="38"/>
  <c r="W24" i="38"/>
  <c r="W32" i="38"/>
  <c r="W23" i="38"/>
  <c r="W33" i="38"/>
  <c r="W29" i="38"/>
  <c r="V37" i="38"/>
  <c r="W38" i="38"/>
  <c r="W30" i="38"/>
  <c r="V32" i="38"/>
  <c r="AC35" i="37"/>
  <c r="AC37" i="37"/>
  <c r="AC36" i="37"/>
  <c r="AC38" i="37"/>
  <c r="V8" i="37"/>
  <c r="V31" i="37" s="1"/>
  <c r="X10" i="37"/>
  <c r="X7" i="37"/>
  <c r="X11" i="37"/>
  <c r="X13" i="37"/>
  <c r="X6" i="37"/>
  <c r="X14" i="37"/>
  <c r="V29" i="37"/>
  <c r="V39" i="37"/>
  <c r="V37" i="37"/>
  <c r="V30" i="37"/>
  <c r="X5" i="37"/>
  <c r="W8" i="37"/>
  <c r="W29" i="37" s="1"/>
  <c r="X9" i="37"/>
  <c r="X12" i="37"/>
  <c r="X16" i="37"/>
  <c r="X19" i="37"/>
  <c r="X4" i="37"/>
  <c r="X15" i="37"/>
  <c r="AB39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W17" i="36"/>
  <c r="V17" i="36"/>
  <c r="AC16" i="36"/>
  <c r="AB16" i="36"/>
  <c r="AA16" i="36"/>
  <c r="W16" i="36"/>
  <c r="V16" i="36"/>
  <c r="X16" i="36" s="1"/>
  <c r="W15" i="36"/>
  <c r="X15" i="36" s="1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X9" i="36"/>
  <c r="W9" i="36"/>
  <c r="V9" i="36"/>
  <c r="W7" i="36"/>
  <c r="V7" i="36"/>
  <c r="W6" i="36"/>
  <c r="V6" i="36"/>
  <c r="W5" i="36"/>
  <c r="V5" i="36"/>
  <c r="W4" i="36"/>
  <c r="V4" i="36"/>
  <c r="X19" i="36" l="1"/>
  <c r="V26" i="37"/>
  <c r="AB39" i="36"/>
  <c r="W25" i="37"/>
  <c r="V27" i="38"/>
  <c r="V28" i="37"/>
  <c r="X5" i="36"/>
  <c r="V35" i="37"/>
  <c r="W27" i="38"/>
  <c r="AC39" i="37"/>
  <c r="V32" i="37"/>
  <c r="V25" i="37"/>
  <c r="V34" i="37"/>
  <c r="V33" i="37"/>
  <c r="V36" i="37"/>
  <c r="V23" i="37"/>
  <c r="V38" i="37"/>
  <c r="V24" i="37"/>
  <c r="W31" i="37"/>
  <c r="W38" i="37"/>
  <c r="W39" i="37"/>
  <c r="W26" i="37"/>
  <c r="X8" i="37"/>
  <c r="X34" i="37" s="1"/>
  <c r="W24" i="37"/>
  <c r="W37" i="37"/>
  <c r="W23" i="37"/>
  <c r="W33" i="37"/>
  <c r="W36" i="37"/>
  <c r="W28" i="37"/>
  <c r="W32" i="37"/>
  <c r="W35" i="37"/>
  <c r="W34" i="37"/>
  <c r="W30" i="37"/>
  <c r="AC35" i="36"/>
  <c r="AC37" i="36"/>
  <c r="AC36" i="36"/>
  <c r="AC38" i="36"/>
  <c r="X13" i="36"/>
  <c r="X17" i="36"/>
  <c r="V8" i="36"/>
  <c r="V26" i="36" s="1"/>
  <c r="X6" i="36"/>
  <c r="X12" i="36"/>
  <c r="X18" i="36"/>
  <c r="AA39" i="36"/>
  <c r="X7" i="36"/>
  <c r="W8" i="36"/>
  <c r="W38" i="36" s="1"/>
  <c r="X4" i="36"/>
  <c r="X11" i="36"/>
  <c r="AB38" i="35"/>
  <c r="AA38" i="35"/>
  <c r="AB37" i="35"/>
  <c r="AA37" i="35"/>
  <c r="AB36" i="35"/>
  <c r="AA36" i="35"/>
  <c r="AB35" i="35"/>
  <c r="AA35" i="35"/>
  <c r="AC35" i="35" s="1"/>
  <c r="AC30" i="35"/>
  <c r="AB30" i="35"/>
  <c r="AA30" i="35"/>
  <c r="AC23" i="35"/>
  <c r="AB23" i="35"/>
  <c r="AA23" i="35"/>
  <c r="W20" i="35"/>
  <c r="V20" i="35"/>
  <c r="X20" i="35" s="1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X12" i="35" s="1"/>
  <c r="W11" i="35"/>
  <c r="V11" i="35"/>
  <c r="W10" i="35"/>
  <c r="V10" i="35"/>
  <c r="X10" i="35" s="1"/>
  <c r="AC9" i="35"/>
  <c r="AB9" i="35"/>
  <c r="AA9" i="35"/>
  <c r="W9" i="35"/>
  <c r="V9" i="35"/>
  <c r="W7" i="35"/>
  <c r="V7" i="35"/>
  <c r="W6" i="35"/>
  <c r="V6" i="35"/>
  <c r="X6" i="35" s="1"/>
  <c r="W5" i="35"/>
  <c r="V5" i="35"/>
  <c r="W4" i="35"/>
  <c r="V4" i="35"/>
  <c r="V30" i="36" l="1"/>
  <c r="V25" i="36"/>
  <c r="V27" i="37"/>
  <c r="W27" i="37"/>
  <c r="X35" i="37"/>
  <c r="X28" i="37"/>
  <c r="X23" i="37"/>
  <c r="X31" i="37"/>
  <c r="X24" i="37"/>
  <c r="X29" i="37"/>
  <c r="X37" i="37"/>
  <c r="X36" i="37"/>
  <c r="X39" i="37"/>
  <c r="X30" i="37"/>
  <c r="X32" i="37"/>
  <c r="X26" i="37"/>
  <c r="X25" i="37"/>
  <c r="X33" i="37"/>
  <c r="X38" i="37"/>
  <c r="AC39" i="36"/>
  <c r="V39" i="36"/>
  <c r="V36" i="36"/>
  <c r="V28" i="36"/>
  <c r="V37" i="36"/>
  <c r="V32" i="36"/>
  <c r="V34" i="36"/>
  <c r="V35" i="36"/>
  <c r="V38" i="36"/>
  <c r="V31" i="36"/>
  <c r="V29" i="36"/>
  <c r="V33" i="36"/>
  <c r="V24" i="36"/>
  <c r="V23" i="36"/>
  <c r="W25" i="36"/>
  <c r="W37" i="36"/>
  <c r="W39" i="36"/>
  <c r="X8" i="36"/>
  <c r="W34" i="36"/>
  <c r="W30" i="36"/>
  <c r="W33" i="36"/>
  <c r="W23" i="36"/>
  <c r="W29" i="36"/>
  <c r="W31" i="36"/>
  <c r="W28" i="36"/>
  <c r="W26" i="36"/>
  <c r="W32" i="36"/>
  <c r="W35" i="36"/>
  <c r="W36" i="36"/>
  <c r="W24" i="36"/>
  <c r="X19" i="35"/>
  <c r="X4" i="35"/>
  <c r="X5" i="35"/>
  <c r="X7" i="35"/>
  <c r="X16" i="35"/>
  <c r="AC38" i="35"/>
  <c r="AC39" i="35" s="1"/>
  <c r="AC37" i="35"/>
  <c r="AC36" i="35"/>
  <c r="AB39" i="35"/>
  <c r="X13" i="35"/>
  <c r="X9" i="35"/>
  <c r="V8" i="35"/>
  <c r="V28" i="35" s="1"/>
  <c r="V36" i="35"/>
  <c r="V33" i="35"/>
  <c r="W8" i="35"/>
  <c r="W38" i="35" s="1"/>
  <c r="X11" i="35"/>
  <c r="X15" i="35"/>
  <c r="V25" i="35"/>
  <c r="AA39" i="35"/>
  <c r="X14" i="35"/>
  <c r="X17" i="35"/>
  <c r="X18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3" i="35" l="1"/>
  <c r="V32" i="35"/>
  <c r="X8" i="35"/>
  <c r="X35" i="35" s="1"/>
  <c r="V26" i="35"/>
  <c r="V27" i="36"/>
  <c r="X27" i="37"/>
  <c r="X33" i="36"/>
  <c r="X25" i="36"/>
  <c r="X32" i="36"/>
  <c r="X29" i="36"/>
  <c r="X38" i="36"/>
  <c r="X31" i="36"/>
  <c r="X39" i="36"/>
  <c r="X35" i="36"/>
  <c r="X34" i="36"/>
  <c r="X36" i="36"/>
  <c r="X28" i="36"/>
  <c r="X24" i="36"/>
  <c r="W27" i="36"/>
  <c r="X26" i="36"/>
  <c r="X30" i="36"/>
  <c r="X23" i="36"/>
  <c r="X37" i="36"/>
  <c r="V23" i="35"/>
  <c r="V27" i="35" s="1"/>
  <c r="V30" i="35"/>
  <c r="V35" i="35"/>
  <c r="W36" i="35"/>
  <c r="X37" i="35"/>
  <c r="X34" i="35"/>
  <c r="X38" i="35"/>
  <c r="W31" i="35"/>
  <c r="V38" i="35"/>
  <c r="V31" i="35"/>
  <c r="V34" i="35"/>
  <c r="V39" i="35"/>
  <c r="V29" i="35"/>
  <c r="V37" i="35"/>
  <c r="W29" i="35"/>
  <c r="W35" i="35"/>
  <c r="W24" i="35"/>
  <c r="W25" i="35"/>
  <c r="W39" i="35"/>
  <c r="V24" i="35"/>
  <c r="X31" i="35"/>
  <c r="X32" i="35"/>
  <c r="X36" i="35"/>
  <c r="W26" i="35"/>
  <c r="X25" i="35"/>
  <c r="W34" i="35"/>
  <c r="X28" i="35"/>
  <c r="W30" i="35"/>
  <c r="X39" i="35"/>
  <c r="X30" i="35"/>
  <c r="X29" i="35"/>
  <c r="X33" i="35"/>
  <c r="X24" i="35"/>
  <c r="W37" i="35"/>
  <c r="X23" i="35"/>
  <c r="W32" i="35"/>
  <c r="X26" i="35"/>
  <c r="W28" i="35"/>
  <c r="W33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27" i="35"/>
  <c r="W27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X29" i="34"/>
  <c r="V34" i="34"/>
  <c r="V32" i="34"/>
  <c r="X36" i="34" l="1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<sst xmlns="http://schemas.openxmlformats.org/spreadsheetml/2006/main" count="1344" uniqueCount="46">
  <si>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</si>
  <si>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</si>
  <si>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</si>
  <si>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</si>
  <si>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</si>
  <si>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</si>
  <si>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</si>
  <si>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</si>
  <si>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</si>
  <si>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</si>
  <si>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</si>
  <si>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</si>
  <si>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</si>
  <si>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</si>
  <si>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</si>
  <si>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</si>
  <si>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</si>
  <si>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</si>
  <si>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</si>
  <si>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</si>
  <si>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</si>
  <si>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</si>
  <si>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</si>
  <si>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</si>
  <si>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</si>
  <si>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</si>
  <si>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</si>
  <si>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</si>
  <si>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</si>
  <si>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</si>
  <si>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</si>
  <si>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</si>
  <si>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</si>
  <si>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</si>
  <si>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平成26年4月30日現在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</si>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</sst>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63</v>
      </c>
      <c r="D4" s="10">
        <v>124</v>
      </c>
      <c r="E4" s="3"/>
      <c r="F4" s="7">
        <v>30</v>
      </c>
      <c r="G4" s="10">
        <v>101</v>
      </c>
      <c r="H4" s="10">
        <v>102</v>
      </c>
      <c r="I4" s="10">
        <v>203</v>
      </c>
      <c r="J4" s="3"/>
      <c r="K4" s="7">
        <v>60</v>
      </c>
      <c r="L4" s="10">
        <v>233</v>
      </c>
      <c r="M4" s="10">
        <v>169</v>
      </c>
      <c r="N4" s="10">
        <v>402</v>
      </c>
      <c r="O4" s="3"/>
      <c r="P4" s="7">
        <v>90</v>
      </c>
      <c r="Q4" s="10">
        <v>48</v>
      </c>
      <c r="R4" s="10">
        <v>112</v>
      </c>
      <c r="S4" s="10">
        <v>160</v>
      </c>
      <c r="U4" s="4" t="s">
        <v>4</v>
      </c>
      <c r="V4" s="15">
        <f>SUM(B9,B15,B21)</f>
        <v>1099</v>
      </c>
      <c r="W4" s="15">
        <f>SUM(C9,C15,C21)</f>
        <v>1071</v>
      </c>
      <c r="X4" s="15">
        <f>SUM(V4:W4)</f>
        <v>2170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57</v>
      </c>
      <c r="D5" s="10">
        <v>116</v>
      </c>
      <c r="E5" s="3"/>
      <c r="F5" s="7">
        <v>31</v>
      </c>
      <c r="G5" s="10">
        <v>83</v>
      </c>
      <c r="H5" s="10">
        <v>82</v>
      </c>
      <c r="I5" s="10">
        <v>165</v>
      </c>
      <c r="J5" s="3"/>
      <c r="K5" s="7">
        <v>61</v>
      </c>
      <c r="L5" s="10">
        <v>200</v>
      </c>
      <c r="M5" s="10">
        <v>211</v>
      </c>
      <c r="N5" s="10">
        <v>411</v>
      </c>
      <c r="O5" s="3"/>
      <c r="P5" s="7">
        <v>91</v>
      </c>
      <c r="Q5" s="10">
        <v>34</v>
      </c>
      <c r="R5" s="10">
        <v>113</v>
      </c>
      <c r="S5" s="10">
        <v>147</v>
      </c>
      <c r="U5" s="4" t="s">
        <v>5</v>
      </c>
      <c r="V5" s="15">
        <f>SUM(B27,B33,B39,G9,G15,G21,G27,G33,G39,L9)</f>
        <v>6070</v>
      </c>
      <c r="W5" s="15">
        <f>SUM(C27,C33,C39,H9,H15,H21,H27,H33,H39,M9)</f>
        <v>5836</v>
      </c>
      <c r="X5" s="15">
        <f>SUM(V5:W5)</f>
        <v>11906</v>
      </c>
      <c r="Y5" s="2"/>
      <c r="Z5" s="4" t="s">
        <v>25</v>
      </c>
      <c r="AA5" s="10">
        <v>639</v>
      </c>
      <c r="AB5" s="10">
        <v>612</v>
      </c>
      <c r="AC5" s="10">
        <v>1251</v>
      </c>
    </row>
    <row r="6" spans="1:29" ht="15" customHeight="1" x14ac:dyDescent="0.15">
      <c r="A6" s="7">
        <v>2</v>
      </c>
      <c r="B6" s="10">
        <v>77</v>
      </c>
      <c r="C6" s="10">
        <v>60</v>
      </c>
      <c r="D6" s="10">
        <v>137</v>
      </c>
      <c r="E6" s="3"/>
      <c r="F6" s="7">
        <v>32</v>
      </c>
      <c r="G6" s="10">
        <v>91</v>
      </c>
      <c r="H6" s="10">
        <v>88</v>
      </c>
      <c r="I6" s="10">
        <v>179</v>
      </c>
      <c r="J6" s="3"/>
      <c r="K6" s="7">
        <v>62</v>
      </c>
      <c r="L6" s="10">
        <v>220</v>
      </c>
      <c r="M6" s="10">
        <v>201</v>
      </c>
      <c r="N6" s="10">
        <v>421</v>
      </c>
      <c r="O6" s="3"/>
      <c r="P6" s="7">
        <v>92</v>
      </c>
      <c r="Q6" s="10">
        <v>24</v>
      </c>
      <c r="R6" s="10">
        <v>97</v>
      </c>
      <c r="S6" s="10">
        <v>121</v>
      </c>
      <c r="U6" s="8" t="s">
        <v>6</v>
      </c>
      <c r="V6" s="15">
        <f>SUM(L15,L21)</f>
        <v>1736</v>
      </c>
      <c r="W6" s="15">
        <f>SUM(M15,M21)</f>
        <v>2014</v>
      </c>
      <c r="X6" s="15">
        <f>SUM(V6:W6)</f>
        <v>3750</v>
      </c>
      <c r="Z6" s="26" t="s">
        <v>26</v>
      </c>
      <c r="AA6" s="10">
        <v>3479</v>
      </c>
      <c r="AB6" s="10">
        <v>3448</v>
      </c>
      <c r="AC6" s="10">
        <v>6927</v>
      </c>
    </row>
    <row r="7" spans="1:29" ht="15" customHeight="1" x14ac:dyDescent="0.15">
      <c r="A7" s="7">
        <v>3</v>
      </c>
      <c r="B7" s="10">
        <v>67</v>
      </c>
      <c r="C7" s="10">
        <v>66</v>
      </c>
      <c r="D7" s="10">
        <v>133</v>
      </c>
      <c r="E7" s="3"/>
      <c r="F7" s="7">
        <v>33</v>
      </c>
      <c r="G7" s="10">
        <v>98</v>
      </c>
      <c r="H7" s="10">
        <v>106</v>
      </c>
      <c r="I7" s="10">
        <v>204</v>
      </c>
      <c r="J7" s="3"/>
      <c r="K7" s="7">
        <v>63</v>
      </c>
      <c r="L7" s="10">
        <v>254</v>
      </c>
      <c r="M7" s="10">
        <v>206</v>
      </c>
      <c r="N7" s="10">
        <v>460</v>
      </c>
      <c r="O7" s="3"/>
      <c r="P7" s="7">
        <v>93</v>
      </c>
      <c r="Q7" s="10">
        <v>24</v>
      </c>
      <c r="R7" s="10">
        <v>69</v>
      </c>
      <c r="S7" s="10">
        <v>93</v>
      </c>
      <c r="U7" s="4" t="s">
        <v>7</v>
      </c>
      <c r="V7" s="15">
        <f>SUM(L27,L33,L39,Q9,Q15,Q21,Q27,Q33,Q39)</f>
        <v>2296</v>
      </c>
      <c r="W7" s="15">
        <f>SUM(M27,M33,M39,R9,R15,R21,R27,R33,R39)</f>
        <v>3929</v>
      </c>
      <c r="X7" s="15">
        <f>SUM(V7:W7)</f>
        <v>6225</v>
      </c>
      <c r="Z7" s="4" t="s">
        <v>31</v>
      </c>
      <c r="AA7" s="10">
        <v>1084</v>
      </c>
      <c r="AB7" s="10">
        <v>1266</v>
      </c>
      <c r="AC7" s="10">
        <v>2350</v>
      </c>
    </row>
    <row r="8" spans="1:29" ht="15" customHeight="1" x14ac:dyDescent="0.15">
      <c r="A8" s="7">
        <v>4</v>
      </c>
      <c r="B8" s="10">
        <v>76</v>
      </c>
      <c r="C8" s="10">
        <v>63</v>
      </c>
      <c r="D8" s="10">
        <v>139</v>
      </c>
      <c r="E8" s="3"/>
      <c r="F8" s="7">
        <v>34</v>
      </c>
      <c r="G8" s="10">
        <v>95</v>
      </c>
      <c r="H8" s="10">
        <v>92</v>
      </c>
      <c r="I8" s="10">
        <v>187</v>
      </c>
      <c r="J8" s="3"/>
      <c r="K8" s="7">
        <v>64</v>
      </c>
      <c r="L8" s="10">
        <v>270</v>
      </c>
      <c r="M8" s="10">
        <v>262</v>
      </c>
      <c r="N8" s="10">
        <v>532</v>
      </c>
      <c r="O8" s="3"/>
      <c r="P8" s="7">
        <v>94</v>
      </c>
      <c r="Q8" s="10">
        <v>20</v>
      </c>
      <c r="R8" s="10">
        <v>47</v>
      </c>
      <c r="S8" s="10">
        <v>67</v>
      </c>
      <c r="U8" s="17" t="s">
        <v>3</v>
      </c>
      <c r="V8" s="12">
        <f>SUM(V4:V7)</f>
        <v>11201</v>
      </c>
      <c r="W8" s="12">
        <f>SUM(W4:W7)</f>
        <v>12850</v>
      </c>
      <c r="X8" s="12">
        <f>SUM(X4:X7)</f>
        <v>24051</v>
      </c>
      <c r="Z8" s="4" t="s">
        <v>7</v>
      </c>
      <c r="AA8" s="10">
        <v>1384</v>
      </c>
      <c r="AB8" s="10">
        <v>2380</v>
      </c>
      <c r="AC8" s="10">
        <v>3764</v>
      </c>
    </row>
    <row r="9" spans="1:29" ht="15" customHeight="1" x14ac:dyDescent="0.15">
      <c r="A9" s="7"/>
      <c r="B9" s="11">
        <v>340</v>
      </c>
      <c r="C9" s="11">
        <v>309</v>
      </c>
      <c r="D9" s="11">
        <v>649</v>
      </c>
      <c r="E9" s="3"/>
      <c r="F9" s="7"/>
      <c r="G9" s="11">
        <v>468</v>
      </c>
      <c r="H9" s="11">
        <v>470</v>
      </c>
      <c r="I9" s="11">
        <v>938</v>
      </c>
      <c r="J9" s="3"/>
      <c r="K9" s="7"/>
      <c r="L9" s="12">
        <v>1177</v>
      </c>
      <c r="M9" s="12">
        <v>1049</v>
      </c>
      <c r="N9" s="12">
        <v>2226</v>
      </c>
      <c r="O9" s="3"/>
      <c r="P9" s="7"/>
      <c r="Q9" s="11">
        <v>150</v>
      </c>
      <c r="R9" s="11">
        <v>438</v>
      </c>
      <c r="S9" s="11">
        <v>588</v>
      </c>
      <c r="U9" s="4" t="s">
        <v>8</v>
      </c>
      <c r="V9" s="15">
        <f>SUM(G21,G27,G33,G39,L9)</f>
        <v>3671</v>
      </c>
      <c r="W9" s="15">
        <f>SUM(H21,H27,H33,H39,M9)</f>
        <v>3613</v>
      </c>
      <c r="X9" s="18">
        <f t="shared" ref="X9:X20" si="0">SUM(V9:W9)</f>
        <v>7284</v>
      </c>
      <c r="Z9" s="9" t="s">
        <v>24</v>
      </c>
      <c r="AA9" s="11">
        <f t="shared" ref="AA9:AB9" si="1">SUM(AA5:AA8)</f>
        <v>6586</v>
      </c>
      <c r="AB9" s="11">
        <f t="shared" si="1"/>
        <v>7706</v>
      </c>
      <c r="AC9" s="11">
        <f>SUM(AC5:AC8)</f>
        <v>14292</v>
      </c>
    </row>
    <row r="10" spans="1:29" ht="15" customHeight="1" x14ac:dyDescent="0.15">
      <c r="A10" s="7">
        <v>5</v>
      </c>
      <c r="B10" s="10">
        <v>72</v>
      </c>
      <c r="C10" s="10">
        <v>74</v>
      </c>
      <c r="D10" s="10">
        <v>146</v>
      </c>
      <c r="E10" s="3"/>
      <c r="F10" s="7">
        <v>35</v>
      </c>
      <c r="G10" s="10">
        <v>103</v>
      </c>
      <c r="H10" s="10">
        <v>105</v>
      </c>
      <c r="I10" s="10">
        <v>208</v>
      </c>
      <c r="J10" s="3"/>
      <c r="K10" s="7">
        <v>65</v>
      </c>
      <c r="L10" s="10">
        <v>277</v>
      </c>
      <c r="M10" s="10">
        <v>246</v>
      </c>
      <c r="N10" s="10">
        <v>523</v>
      </c>
      <c r="O10" s="3"/>
      <c r="P10" s="7">
        <v>95</v>
      </c>
      <c r="Q10" s="10">
        <v>20</v>
      </c>
      <c r="R10" s="10">
        <v>46</v>
      </c>
      <c r="S10" s="10">
        <v>66</v>
      </c>
      <c r="U10" s="4" t="s">
        <v>9</v>
      </c>
      <c r="V10" s="15">
        <f>SUM(G21,G27,G33,G39,L9,L15,L21,L27,L33,L39,Q9,Q15,Q21,Q27,Q33,Q39)</f>
        <v>7703</v>
      </c>
      <c r="W10" s="15">
        <f>SUM(H21,H27,H33,H39,M9,M15,M21,M27,M33,M39,R9,R15,R21,R27,R33,R39)</f>
        <v>9556</v>
      </c>
      <c r="X10" s="18">
        <f t="shared" si="0"/>
        <v>17259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82</v>
      </c>
      <c r="D11" s="10">
        <v>150</v>
      </c>
      <c r="E11" s="3"/>
      <c r="F11" s="7">
        <v>36</v>
      </c>
      <c r="G11" s="10">
        <v>122</v>
      </c>
      <c r="H11" s="10">
        <v>98</v>
      </c>
      <c r="I11" s="10">
        <v>220</v>
      </c>
      <c r="J11" s="3"/>
      <c r="K11" s="7">
        <v>66</v>
      </c>
      <c r="L11" s="10">
        <v>270</v>
      </c>
      <c r="M11" s="10">
        <v>253</v>
      </c>
      <c r="N11" s="10">
        <v>523</v>
      </c>
      <c r="O11" s="3"/>
      <c r="P11" s="7">
        <v>96</v>
      </c>
      <c r="Q11" s="10">
        <v>11</v>
      </c>
      <c r="R11" s="10">
        <v>34</v>
      </c>
      <c r="S11" s="10">
        <v>45</v>
      </c>
      <c r="U11" s="4" t="s">
        <v>10</v>
      </c>
      <c r="V11" s="15">
        <f>SUM(,G33,G39,L9,L15,L21,L27,L33,L39,Q9,Q15,Q21,Q27,Q33,Q39)</f>
        <v>6737</v>
      </c>
      <c r="W11" s="15">
        <f>SUM(,H33,H39,M9,M15,M21,M27,M33,M39,R9,R15,R21,R27,R33,R39)</f>
        <v>8550</v>
      </c>
      <c r="X11" s="18">
        <f t="shared" si="0"/>
        <v>15287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71</v>
      </c>
      <c r="D12" s="10">
        <v>151</v>
      </c>
      <c r="E12" s="3"/>
      <c r="F12" s="7">
        <v>37</v>
      </c>
      <c r="G12" s="10">
        <v>121</v>
      </c>
      <c r="H12" s="10">
        <v>97</v>
      </c>
      <c r="I12" s="10">
        <v>218</v>
      </c>
      <c r="J12" s="3"/>
      <c r="K12" s="7">
        <v>67</v>
      </c>
      <c r="L12" s="10">
        <v>207</v>
      </c>
      <c r="M12" s="10">
        <v>178</v>
      </c>
      <c r="N12" s="10">
        <v>385</v>
      </c>
      <c r="O12" s="3"/>
      <c r="P12" s="7">
        <v>97</v>
      </c>
      <c r="Q12" s="10">
        <v>8</v>
      </c>
      <c r="R12" s="10">
        <v>20</v>
      </c>
      <c r="S12" s="10">
        <v>28</v>
      </c>
      <c r="U12" s="4" t="s">
        <v>11</v>
      </c>
      <c r="V12" s="15">
        <f>SUM(L9,L15,L21,L27,L33,L39,Q9,Q15,Q21,Q27,Q33,Q39)</f>
        <v>5209</v>
      </c>
      <c r="W12" s="15">
        <f>SUM(M9,M15,M21,M27,M33,M39,R9,R15,R21,R27,R33,R39)</f>
        <v>6992</v>
      </c>
      <c r="X12" s="18">
        <f t="shared" si="0"/>
        <v>12201</v>
      </c>
      <c r="Z12" s="4" t="s">
        <v>25</v>
      </c>
      <c r="AA12" s="10">
        <v>155</v>
      </c>
      <c r="AB12" s="10">
        <v>167</v>
      </c>
      <c r="AC12" s="10">
        <v>322</v>
      </c>
    </row>
    <row r="13" spans="1:29" ht="15" customHeight="1" x14ac:dyDescent="0.15">
      <c r="A13" s="7">
        <v>8</v>
      </c>
      <c r="B13" s="10">
        <v>75</v>
      </c>
      <c r="C13" s="10">
        <v>80</v>
      </c>
      <c r="D13" s="10">
        <v>155</v>
      </c>
      <c r="E13" s="3"/>
      <c r="F13" s="7">
        <v>38</v>
      </c>
      <c r="G13" s="10">
        <v>101</v>
      </c>
      <c r="H13" s="10">
        <v>94</v>
      </c>
      <c r="I13" s="10">
        <v>195</v>
      </c>
      <c r="J13" s="3"/>
      <c r="K13" s="7">
        <v>68</v>
      </c>
      <c r="L13" s="10">
        <v>86</v>
      </c>
      <c r="M13" s="10">
        <v>124</v>
      </c>
      <c r="N13" s="10">
        <v>210</v>
      </c>
      <c r="O13" s="3"/>
      <c r="P13" s="7">
        <v>98</v>
      </c>
      <c r="Q13" s="10">
        <v>4</v>
      </c>
      <c r="R13" s="10">
        <v>23</v>
      </c>
      <c r="S13" s="10">
        <v>27</v>
      </c>
      <c r="U13" s="9" t="s">
        <v>12</v>
      </c>
      <c r="V13" s="12">
        <f>SUM(L15,L21,L27,L33,L39,Q9,Q15,Q21,Q27,Q33,Q39)</f>
        <v>4032</v>
      </c>
      <c r="W13" s="12">
        <f>SUM(M15,M21,M27,M33,M39,R9,R15,R21,R27,R33,R39)</f>
        <v>5943</v>
      </c>
      <c r="X13" s="12">
        <f t="shared" si="0"/>
        <v>9975</v>
      </c>
      <c r="Z13" s="26" t="s">
        <v>26</v>
      </c>
      <c r="AA13" s="10">
        <v>794</v>
      </c>
      <c r="AB13" s="10">
        <v>778</v>
      </c>
      <c r="AC13" s="10">
        <v>1572</v>
      </c>
    </row>
    <row r="14" spans="1:29" ht="15" customHeight="1" x14ac:dyDescent="0.15">
      <c r="A14" s="7">
        <v>9</v>
      </c>
      <c r="B14" s="10">
        <v>72</v>
      </c>
      <c r="C14" s="10">
        <v>56</v>
      </c>
      <c r="D14" s="10">
        <v>128</v>
      </c>
      <c r="E14" s="3"/>
      <c r="F14" s="7">
        <v>39</v>
      </c>
      <c r="G14" s="10">
        <v>115</v>
      </c>
      <c r="H14" s="10">
        <v>90</v>
      </c>
      <c r="I14" s="10">
        <v>205</v>
      </c>
      <c r="J14" s="3"/>
      <c r="K14" s="7">
        <v>69</v>
      </c>
      <c r="L14" s="10">
        <v>127</v>
      </c>
      <c r="M14" s="10">
        <v>167</v>
      </c>
      <c r="N14" s="10">
        <v>294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3065</v>
      </c>
      <c r="W14" s="15">
        <f>SUM(M21,M27,M33,M39,R9,R15,R21,R27,R33,R39)</f>
        <v>4975</v>
      </c>
      <c r="X14" s="18">
        <f t="shared" si="0"/>
        <v>8040</v>
      </c>
      <c r="Z14" s="4" t="s">
        <v>31</v>
      </c>
      <c r="AA14" s="10">
        <v>219</v>
      </c>
      <c r="AB14" s="10">
        <v>262</v>
      </c>
      <c r="AC14" s="10">
        <v>481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562</v>
      </c>
      <c r="H15" s="11">
        <v>484</v>
      </c>
      <c r="I15" s="11">
        <v>1046</v>
      </c>
      <c r="J15" s="3"/>
      <c r="K15" s="7"/>
      <c r="L15" s="11">
        <v>967</v>
      </c>
      <c r="M15" s="11">
        <v>968</v>
      </c>
      <c r="N15" s="11">
        <v>1935</v>
      </c>
      <c r="O15" s="3"/>
      <c r="P15" s="7"/>
      <c r="Q15" s="11">
        <v>46</v>
      </c>
      <c r="R15" s="11">
        <v>140</v>
      </c>
      <c r="S15" s="11">
        <v>186</v>
      </c>
      <c r="U15" s="4" t="s">
        <v>14</v>
      </c>
      <c r="V15" s="15">
        <f>SUM(L27,L33,L39,Q9,Q15,Q21,Q27,Q33,Q39)</f>
        <v>2296</v>
      </c>
      <c r="W15" s="15">
        <f>SUM(M27,M33,M39,R9,R15,R21,R27,R33,R39)</f>
        <v>3929</v>
      </c>
      <c r="X15" s="18">
        <f t="shared" si="0"/>
        <v>6225</v>
      </c>
      <c r="Z15" s="4" t="s">
        <v>7</v>
      </c>
      <c r="AA15" s="10">
        <v>285</v>
      </c>
      <c r="AB15" s="10">
        <v>448</v>
      </c>
      <c r="AC15" s="10">
        <v>733</v>
      </c>
    </row>
    <row r="16" spans="1:29" ht="15" customHeight="1" x14ac:dyDescent="0.15">
      <c r="A16" s="7">
        <v>10</v>
      </c>
      <c r="B16" s="10">
        <v>78</v>
      </c>
      <c r="C16" s="10">
        <v>71</v>
      </c>
      <c r="D16" s="10">
        <v>149</v>
      </c>
      <c r="E16" s="3"/>
      <c r="F16" s="7">
        <v>40</v>
      </c>
      <c r="G16" s="10">
        <v>111</v>
      </c>
      <c r="H16" s="10">
        <v>105</v>
      </c>
      <c r="I16" s="10">
        <v>216</v>
      </c>
      <c r="J16" s="3"/>
      <c r="K16" s="7">
        <v>70</v>
      </c>
      <c r="L16" s="10">
        <v>153</v>
      </c>
      <c r="M16" s="10">
        <v>198</v>
      </c>
      <c r="N16" s="10">
        <v>351</v>
      </c>
      <c r="O16" s="3"/>
      <c r="P16" s="7">
        <v>100</v>
      </c>
      <c r="Q16" s="10">
        <v>0</v>
      </c>
      <c r="R16" s="10">
        <v>10</v>
      </c>
      <c r="S16" s="10">
        <v>10</v>
      </c>
      <c r="U16" s="4" t="s">
        <v>15</v>
      </c>
      <c r="V16" s="15">
        <f>SUM(L33,L39,Q9,Q15,Q21,Q27,Q33,Q39)</f>
        <v>1468</v>
      </c>
      <c r="W16" s="15">
        <f>SUM(M33,M39,R9,R15,R21,R27,R33,R39)</f>
        <v>2760</v>
      </c>
      <c r="X16" s="18">
        <f t="shared" si="0"/>
        <v>4228</v>
      </c>
      <c r="Z16" s="9" t="s">
        <v>24</v>
      </c>
      <c r="AA16" s="11">
        <f t="shared" ref="AA16:AB16" si="2">SUM(AA12:AA15)</f>
        <v>1453</v>
      </c>
      <c r="AB16" s="11">
        <f t="shared" si="2"/>
        <v>1655</v>
      </c>
      <c r="AC16" s="11">
        <f>SUM(AC12:AC15)</f>
        <v>3108</v>
      </c>
    </row>
    <row r="17" spans="1:29" ht="15" customHeight="1" x14ac:dyDescent="0.15">
      <c r="A17" s="7">
        <v>11</v>
      </c>
      <c r="B17" s="10">
        <v>75</v>
      </c>
      <c r="C17" s="10">
        <v>75</v>
      </c>
      <c r="D17" s="10">
        <v>150</v>
      </c>
      <c r="E17" s="3"/>
      <c r="F17" s="7">
        <v>41</v>
      </c>
      <c r="G17" s="10">
        <v>90</v>
      </c>
      <c r="H17" s="10">
        <v>98</v>
      </c>
      <c r="I17" s="10">
        <v>188</v>
      </c>
      <c r="J17" s="3"/>
      <c r="K17" s="7">
        <v>71</v>
      </c>
      <c r="L17" s="10">
        <v>161</v>
      </c>
      <c r="M17" s="10">
        <v>188</v>
      </c>
      <c r="N17" s="10">
        <v>349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655</v>
      </c>
      <c r="W17" s="15">
        <f>SUM(M39,R9,R15,R21,R27,R33,R39)</f>
        <v>1538</v>
      </c>
      <c r="X17" s="18">
        <f t="shared" si="0"/>
        <v>2193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76</v>
      </c>
      <c r="D18" s="10">
        <v>146</v>
      </c>
      <c r="E18" s="3"/>
      <c r="F18" s="7">
        <v>42</v>
      </c>
      <c r="G18" s="10">
        <v>105</v>
      </c>
      <c r="H18" s="10">
        <v>99</v>
      </c>
      <c r="I18" s="10">
        <v>204</v>
      </c>
      <c r="J18" s="3"/>
      <c r="K18" s="7">
        <v>72</v>
      </c>
      <c r="L18" s="10">
        <v>157</v>
      </c>
      <c r="M18" s="10">
        <v>229</v>
      </c>
      <c r="N18" s="13">
        <v>386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198</v>
      </c>
      <c r="W18" s="15">
        <f>SUM(R9,R15,R21,R27,R33,R39)</f>
        <v>615</v>
      </c>
      <c r="X18" s="18">
        <f t="shared" si="0"/>
        <v>813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98</v>
      </c>
      <c r="D19" s="10">
        <v>174</v>
      </c>
      <c r="E19" s="3"/>
      <c r="F19" s="7">
        <v>43</v>
      </c>
      <c r="G19" s="10">
        <v>100</v>
      </c>
      <c r="H19" s="10">
        <v>93</v>
      </c>
      <c r="I19" s="10">
        <v>193</v>
      </c>
      <c r="J19" s="3"/>
      <c r="K19" s="7">
        <v>73</v>
      </c>
      <c r="L19" s="10">
        <v>146</v>
      </c>
      <c r="M19" s="10">
        <v>213</v>
      </c>
      <c r="N19" s="10">
        <v>359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48</v>
      </c>
      <c r="W19" s="15">
        <f>SUM(R15,R21,R27,R33,R39)</f>
        <v>177</v>
      </c>
      <c r="X19" s="18">
        <f t="shared" si="0"/>
        <v>225</v>
      </c>
      <c r="Z19" s="4" t="s">
        <v>25</v>
      </c>
      <c r="AA19" s="10">
        <v>186</v>
      </c>
      <c r="AB19" s="10">
        <v>191</v>
      </c>
      <c r="AC19" s="10">
        <v>377</v>
      </c>
    </row>
    <row r="20" spans="1:29" ht="15" customHeight="1" x14ac:dyDescent="0.15">
      <c r="A20" s="7">
        <v>14</v>
      </c>
      <c r="B20" s="10">
        <v>93</v>
      </c>
      <c r="C20" s="10">
        <v>79</v>
      </c>
      <c r="D20" s="10">
        <v>172</v>
      </c>
      <c r="E20" s="3"/>
      <c r="F20" s="7">
        <v>44</v>
      </c>
      <c r="G20" s="10">
        <v>94</v>
      </c>
      <c r="H20" s="10">
        <v>96</v>
      </c>
      <c r="I20" s="10">
        <v>190</v>
      </c>
      <c r="J20" s="3"/>
      <c r="K20" s="7">
        <v>74</v>
      </c>
      <c r="L20" s="10">
        <v>152</v>
      </c>
      <c r="M20" s="10">
        <v>218</v>
      </c>
      <c r="N20" s="10">
        <v>370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37</v>
      </c>
      <c r="X20" s="18">
        <f t="shared" si="0"/>
        <v>39</v>
      </c>
      <c r="Z20" s="26" t="s">
        <v>26</v>
      </c>
      <c r="AA20" s="10">
        <v>1166</v>
      </c>
      <c r="AB20" s="10">
        <v>1040</v>
      </c>
      <c r="AC20" s="10">
        <v>2206</v>
      </c>
    </row>
    <row r="21" spans="1:29" ht="15" customHeight="1" x14ac:dyDescent="0.15">
      <c r="A21" s="7"/>
      <c r="B21" s="11">
        <v>392</v>
      </c>
      <c r="C21" s="11">
        <v>399</v>
      </c>
      <c r="D21" s="11">
        <v>791</v>
      </c>
      <c r="E21" s="3"/>
      <c r="F21" s="7"/>
      <c r="G21" s="11">
        <v>500</v>
      </c>
      <c r="H21" s="11">
        <v>491</v>
      </c>
      <c r="I21" s="11">
        <v>991</v>
      </c>
      <c r="J21" s="3"/>
      <c r="K21" s="7"/>
      <c r="L21" s="12">
        <v>769</v>
      </c>
      <c r="M21" s="12">
        <v>1046</v>
      </c>
      <c r="N21" s="12">
        <v>1815</v>
      </c>
      <c r="O21" s="24"/>
      <c r="P21" s="7"/>
      <c r="Q21" s="11">
        <v>2</v>
      </c>
      <c r="R21" s="11">
        <v>35</v>
      </c>
      <c r="S21" s="11">
        <v>37</v>
      </c>
      <c r="Z21" s="4" t="s">
        <v>31</v>
      </c>
      <c r="AA21" s="10">
        <v>278</v>
      </c>
      <c r="AB21" s="10">
        <v>289</v>
      </c>
      <c r="AC21" s="10">
        <v>567</v>
      </c>
    </row>
    <row r="22" spans="1:29" ht="15" customHeight="1" x14ac:dyDescent="0.15">
      <c r="A22" s="7">
        <v>15</v>
      </c>
      <c r="B22" s="10">
        <v>89</v>
      </c>
      <c r="C22" s="10">
        <v>76</v>
      </c>
      <c r="D22" s="10">
        <v>165</v>
      </c>
      <c r="E22" s="3"/>
      <c r="F22" s="7">
        <v>45</v>
      </c>
      <c r="G22" s="10">
        <v>89</v>
      </c>
      <c r="H22" s="10">
        <v>98</v>
      </c>
      <c r="I22" s="10">
        <v>187</v>
      </c>
      <c r="J22" s="3"/>
      <c r="K22" s="7">
        <v>75</v>
      </c>
      <c r="L22" s="10">
        <v>138</v>
      </c>
      <c r="M22" s="10">
        <v>201</v>
      </c>
      <c r="N22" s="10">
        <v>339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678</v>
      </c>
      <c r="AC22" s="10">
        <v>1060</v>
      </c>
    </row>
    <row r="23" spans="1:29" ht="15" customHeight="1" x14ac:dyDescent="0.15">
      <c r="A23" s="7">
        <v>16</v>
      </c>
      <c r="B23" s="10">
        <v>101</v>
      </c>
      <c r="C23" s="10">
        <v>94</v>
      </c>
      <c r="D23" s="10">
        <v>195</v>
      </c>
      <c r="E23" s="3"/>
      <c r="F23" s="7">
        <v>46</v>
      </c>
      <c r="G23" s="10">
        <v>91</v>
      </c>
      <c r="H23" s="10">
        <v>123</v>
      </c>
      <c r="I23" s="10">
        <v>214</v>
      </c>
      <c r="J23" s="3"/>
      <c r="K23" s="7">
        <v>76</v>
      </c>
      <c r="L23" s="10">
        <v>192</v>
      </c>
      <c r="M23" s="10">
        <v>219</v>
      </c>
      <c r="N23" s="10">
        <v>411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9.8116239621462373</v>
      </c>
      <c r="W23" s="19">
        <f>W4/$W$8*100</f>
        <v>8.3346303501945531</v>
      </c>
      <c r="X23" s="19">
        <f>X4/$X$8*100</f>
        <v>9.0224938671988699</v>
      </c>
      <c r="Z23" s="9" t="s">
        <v>24</v>
      </c>
      <c r="AA23" s="11">
        <f t="shared" ref="AA23:AB23" si="3">SUM(AA19:AA22)</f>
        <v>2012</v>
      </c>
      <c r="AB23" s="11">
        <f t="shared" si="3"/>
        <v>2198</v>
      </c>
      <c r="AC23" s="11">
        <f>SUM(AC19:AC22)</f>
        <v>4210</v>
      </c>
    </row>
    <row r="24" spans="1:29" ht="15" customHeight="1" x14ac:dyDescent="0.15">
      <c r="A24" s="7">
        <v>17</v>
      </c>
      <c r="B24" s="10">
        <v>111</v>
      </c>
      <c r="C24" s="10">
        <v>89</v>
      </c>
      <c r="D24" s="10">
        <v>200</v>
      </c>
      <c r="E24" s="3"/>
      <c r="F24" s="7">
        <v>47</v>
      </c>
      <c r="G24" s="10">
        <v>93</v>
      </c>
      <c r="H24" s="10">
        <v>100</v>
      </c>
      <c r="I24" s="10">
        <v>193</v>
      </c>
      <c r="J24" s="3"/>
      <c r="K24" s="7">
        <v>77</v>
      </c>
      <c r="L24" s="10">
        <v>159</v>
      </c>
      <c r="M24" s="10">
        <v>251</v>
      </c>
      <c r="N24" s="10">
        <v>410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54.191590036603877</v>
      </c>
      <c r="W24" s="19">
        <f>W5/$W$8*100</f>
        <v>45.416342412451357</v>
      </c>
      <c r="X24" s="19">
        <f>X5/$X$8*100</f>
        <v>49.503139162612783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82</v>
      </c>
      <c r="D25" s="10">
        <v>159</v>
      </c>
      <c r="E25" s="3"/>
      <c r="F25" s="7">
        <v>48</v>
      </c>
      <c r="G25" s="10">
        <v>86</v>
      </c>
      <c r="H25" s="10">
        <v>81</v>
      </c>
      <c r="I25" s="10">
        <v>167</v>
      </c>
      <c r="J25" s="3"/>
      <c r="K25" s="7">
        <v>78</v>
      </c>
      <c r="L25" s="10">
        <v>177</v>
      </c>
      <c r="M25" s="10">
        <v>247</v>
      </c>
      <c r="N25" s="10">
        <v>424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15.49861619498259</v>
      </c>
      <c r="W25" s="19">
        <f>W6/$W$8*100</f>
        <v>15.673151750972764</v>
      </c>
      <c r="X25" s="19">
        <f>X6/$X$8*100</f>
        <v>15.591867282025696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92</v>
      </c>
      <c r="D26" s="10">
        <v>194</v>
      </c>
      <c r="E26" s="3"/>
      <c r="F26" s="7">
        <v>49</v>
      </c>
      <c r="G26" s="10">
        <v>107</v>
      </c>
      <c r="H26" s="10">
        <v>113</v>
      </c>
      <c r="I26" s="10">
        <v>220</v>
      </c>
      <c r="J26" s="3"/>
      <c r="K26" s="7">
        <v>79</v>
      </c>
      <c r="L26" s="10">
        <v>162</v>
      </c>
      <c r="M26" s="10">
        <v>251</v>
      </c>
      <c r="N26" s="10">
        <v>413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20.498169806267295</v>
      </c>
      <c r="W26" s="19">
        <f>W7/$W$8*100</f>
        <v>30.575875486381321</v>
      </c>
      <c r="X26" s="19">
        <f>X7/$X$8*100</f>
        <v>25.882499688162653</v>
      </c>
      <c r="Z26" s="4" t="s">
        <v>25</v>
      </c>
      <c r="AA26" s="10">
        <v>119</v>
      </c>
      <c r="AB26" s="10">
        <v>101</v>
      </c>
      <c r="AC26" s="10">
        <v>220</v>
      </c>
    </row>
    <row r="27" spans="1:29" ht="15" customHeight="1" x14ac:dyDescent="0.15">
      <c r="A27" s="7"/>
      <c r="B27" s="11">
        <v>480</v>
      </c>
      <c r="C27" s="11">
        <v>433</v>
      </c>
      <c r="D27" s="11">
        <v>913</v>
      </c>
      <c r="E27" s="3"/>
      <c r="F27" s="7"/>
      <c r="G27" s="11">
        <v>466</v>
      </c>
      <c r="H27" s="11">
        <v>515</v>
      </c>
      <c r="I27" s="11">
        <v>981</v>
      </c>
      <c r="J27" s="3"/>
      <c r="K27" s="7"/>
      <c r="L27" s="11">
        <v>828</v>
      </c>
      <c r="M27" s="11">
        <v>1169</v>
      </c>
      <c r="N27" s="11">
        <v>1997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631</v>
      </c>
      <c r="AB27" s="10">
        <v>570</v>
      </c>
      <c r="AC27" s="10">
        <v>1201</v>
      </c>
    </row>
    <row r="28" spans="1:29" ht="15" customHeight="1" x14ac:dyDescent="0.15">
      <c r="A28" s="7">
        <v>20</v>
      </c>
      <c r="B28" s="10">
        <v>117</v>
      </c>
      <c r="C28" s="10">
        <v>78</v>
      </c>
      <c r="D28" s="10">
        <v>195</v>
      </c>
      <c r="E28" s="3"/>
      <c r="F28" s="7">
        <v>50</v>
      </c>
      <c r="G28" s="10">
        <v>107</v>
      </c>
      <c r="H28" s="10">
        <v>126</v>
      </c>
      <c r="I28" s="10">
        <v>233</v>
      </c>
      <c r="J28" s="3"/>
      <c r="K28" s="7">
        <v>80</v>
      </c>
      <c r="L28" s="10">
        <v>168</v>
      </c>
      <c r="M28" s="10">
        <v>265</v>
      </c>
      <c r="N28" s="10">
        <v>433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32.773859476832421</v>
      </c>
      <c r="W28" s="19">
        <f t="shared" ref="W28:W39" si="5">W9/$W$8*100</f>
        <v>28.116731517509731</v>
      </c>
      <c r="X28" s="19">
        <f t="shared" ref="X28:X39" si="6">X9/$X$8*100</f>
        <v>30.285643008606712</v>
      </c>
      <c r="Z28" s="4" t="s">
        <v>31</v>
      </c>
      <c r="AA28" s="10">
        <v>155</v>
      </c>
      <c r="AB28" s="10">
        <v>197</v>
      </c>
      <c r="AC28" s="10">
        <v>352</v>
      </c>
    </row>
    <row r="29" spans="1:29" ht="15" customHeight="1" x14ac:dyDescent="0.15">
      <c r="A29" s="7">
        <v>21</v>
      </c>
      <c r="B29" s="10">
        <v>70</v>
      </c>
      <c r="C29" s="10">
        <v>93</v>
      </c>
      <c r="D29" s="10">
        <v>163</v>
      </c>
      <c r="E29" s="3"/>
      <c r="F29" s="7">
        <v>51</v>
      </c>
      <c r="G29" s="10">
        <v>132</v>
      </c>
      <c r="H29" s="10">
        <v>108</v>
      </c>
      <c r="I29" s="10">
        <v>240</v>
      </c>
      <c r="J29" s="3"/>
      <c r="K29" s="7">
        <v>81</v>
      </c>
      <c r="L29" s="10">
        <v>185</v>
      </c>
      <c r="M29" s="10">
        <v>225</v>
      </c>
      <c r="N29" s="10">
        <v>410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68.770645478082315</v>
      </c>
      <c r="W29" s="19">
        <f t="shared" si="5"/>
        <v>74.365758754863805</v>
      </c>
      <c r="X29" s="19">
        <f t="shared" si="6"/>
        <v>71.760009978795054</v>
      </c>
      <c r="Z29" s="4" t="s">
        <v>7</v>
      </c>
      <c r="AA29" s="10">
        <v>245</v>
      </c>
      <c r="AB29" s="10">
        <v>423</v>
      </c>
      <c r="AC29" s="10">
        <v>668</v>
      </c>
    </row>
    <row r="30" spans="1:29" ht="15" customHeight="1" x14ac:dyDescent="0.15">
      <c r="A30" s="7">
        <v>22</v>
      </c>
      <c r="B30" s="10">
        <v>85</v>
      </c>
      <c r="C30" s="10">
        <v>73</v>
      </c>
      <c r="D30" s="10">
        <v>158</v>
      </c>
      <c r="E30" s="3"/>
      <c r="F30" s="7">
        <v>52</v>
      </c>
      <c r="G30" s="10">
        <v>126</v>
      </c>
      <c r="H30" s="10">
        <v>138</v>
      </c>
      <c r="I30" s="10">
        <v>264</v>
      </c>
      <c r="J30" s="3"/>
      <c r="K30" s="7">
        <v>82</v>
      </c>
      <c r="L30" s="10">
        <v>155</v>
      </c>
      <c r="M30" s="10">
        <v>251</v>
      </c>
      <c r="N30" s="10">
        <v>406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60.146415498616193</v>
      </c>
      <c r="W30" s="19">
        <f t="shared" si="5"/>
        <v>66.536964980544738</v>
      </c>
      <c r="X30" s="19">
        <f t="shared" si="6"/>
        <v>63.560766704087143</v>
      </c>
      <c r="Z30" s="9" t="s">
        <v>24</v>
      </c>
      <c r="AA30" s="11">
        <f t="shared" ref="AA30:AB30" si="7">SUM(AA26:AA29)</f>
        <v>1150</v>
      </c>
      <c r="AB30" s="11">
        <f t="shared" si="7"/>
        <v>1291</v>
      </c>
      <c r="AC30" s="11">
        <f>SUM(AC26:AC29)</f>
        <v>2441</v>
      </c>
    </row>
    <row r="31" spans="1:29" ht="15" customHeight="1" x14ac:dyDescent="0.15">
      <c r="A31" s="7">
        <v>23</v>
      </c>
      <c r="B31" s="10">
        <v>90</v>
      </c>
      <c r="C31" s="10">
        <v>84</v>
      </c>
      <c r="D31" s="10">
        <v>174</v>
      </c>
      <c r="E31" s="3"/>
      <c r="F31" s="7">
        <v>53</v>
      </c>
      <c r="G31" s="10">
        <v>139</v>
      </c>
      <c r="H31" s="10">
        <v>150</v>
      </c>
      <c r="I31" s="10">
        <v>289</v>
      </c>
      <c r="J31" s="3"/>
      <c r="K31" s="7">
        <v>83</v>
      </c>
      <c r="L31" s="10">
        <v>175</v>
      </c>
      <c r="M31" s="10">
        <v>270</v>
      </c>
      <c r="N31" s="10">
        <v>445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46.504776359253633</v>
      </c>
      <c r="W31" s="19">
        <f t="shared" si="5"/>
        <v>54.41245136186771</v>
      </c>
      <c r="X31" s="19">
        <f t="shared" si="6"/>
        <v>50.729699388798799</v>
      </c>
      <c r="Z31" s="6"/>
    </row>
    <row r="32" spans="1:29" ht="15" customHeight="1" x14ac:dyDescent="0.15">
      <c r="A32" s="7">
        <v>24</v>
      </c>
      <c r="B32" s="10">
        <v>76</v>
      </c>
      <c r="C32" s="10">
        <v>57</v>
      </c>
      <c r="D32" s="10">
        <v>133</v>
      </c>
      <c r="E32" s="3"/>
      <c r="F32" s="7">
        <v>54</v>
      </c>
      <c r="G32" s="10">
        <v>150</v>
      </c>
      <c r="H32" s="10">
        <v>148</v>
      </c>
      <c r="I32" s="10">
        <v>298</v>
      </c>
      <c r="J32" s="3"/>
      <c r="K32" s="7">
        <v>84</v>
      </c>
      <c r="L32" s="10">
        <v>130</v>
      </c>
      <c r="M32" s="10">
        <v>211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35.996786001249887</v>
      </c>
      <c r="W32" s="20">
        <f t="shared" si="5"/>
        <v>46.249027237354085</v>
      </c>
      <c r="X32" s="20">
        <f t="shared" si="6"/>
        <v>41.474366970188349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385</v>
      </c>
      <c r="D33" s="11">
        <v>823</v>
      </c>
      <c r="E33" s="3"/>
      <c r="F33" s="7"/>
      <c r="G33" s="11">
        <v>654</v>
      </c>
      <c r="H33" s="11">
        <v>670</v>
      </c>
      <c r="I33" s="11">
        <v>1324</v>
      </c>
      <c r="J33" s="3"/>
      <c r="K33" s="7"/>
      <c r="L33" s="11">
        <v>813</v>
      </c>
      <c r="M33" s="11">
        <v>1222</v>
      </c>
      <c r="N33" s="11">
        <v>2035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27.363628247477905</v>
      </c>
      <c r="W33" s="19">
        <f t="shared" si="5"/>
        <v>38.715953307393001</v>
      </c>
      <c r="X33" s="19">
        <f t="shared" si="6"/>
        <v>33.428963452663091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72</v>
      </c>
      <c r="D34" s="10">
        <v>150</v>
      </c>
      <c r="E34" s="3"/>
      <c r="F34" s="7">
        <v>55</v>
      </c>
      <c r="G34" s="10">
        <v>184</v>
      </c>
      <c r="H34" s="10">
        <v>172</v>
      </c>
      <c r="I34" s="10">
        <v>356</v>
      </c>
      <c r="J34" s="3"/>
      <c r="K34" s="7">
        <v>85</v>
      </c>
      <c r="L34" s="10">
        <v>119</v>
      </c>
      <c r="M34" s="10">
        <v>218</v>
      </c>
      <c r="N34" s="10">
        <v>337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20.498169806267295</v>
      </c>
      <c r="W34" s="19">
        <f t="shared" si="5"/>
        <v>30.575875486381321</v>
      </c>
      <c r="X34" s="19">
        <f t="shared" si="6"/>
        <v>25.882499688162653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98</v>
      </c>
      <c r="D35" s="10">
        <v>192</v>
      </c>
      <c r="E35" s="3"/>
      <c r="F35" s="7">
        <v>56</v>
      </c>
      <c r="G35" s="10">
        <v>153</v>
      </c>
      <c r="H35" s="10">
        <v>166</v>
      </c>
      <c r="I35" s="10">
        <v>319</v>
      </c>
      <c r="J35" s="3"/>
      <c r="K35" s="7">
        <v>86</v>
      </c>
      <c r="L35" s="10">
        <v>101</v>
      </c>
      <c r="M35" s="10">
        <v>186</v>
      </c>
      <c r="N35" s="10">
        <v>287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13.105972681010625</v>
      </c>
      <c r="W35" s="19">
        <f t="shared" si="5"/>
        <v>21.478599221789882</v>
      </c>
      <c r="X35" s="19">
        <f t="shared" si="6"/>
        <v>17.579310631574572</v>
      </c>
      <c r="Z35" s="4" t="s">
        <v>25</v>
      </c>
      <c r="AA35" s="10">
        <f>SUM(AA5,AA12,AA19,AA26)</f>
        <v>1099</v>
      </c>
      <c r="AB35" s="10">
        <f t="shared" ref="AA35:AB38" si="8">SUM(AB5,AB12,AB19,AB26)</f>
        <v>1071</v>
      </c>
      <c r="AC35" s="10">
        <f>SUM(AA35:AB35)</f>
        <v>2170</v>
      </c>
    </row>
    <row r="36" spans="1:29" ht="15" customHeight="1" x14ac:dyDescent="0.15">
      <c r="A36" s="7">
        <v>27</v>
      </c>
      <c r="B36" s="10">
        <v>76</v>
      </c>
      <c r="C36" s="10">
        <v>98</v>
      </c>
      <c r="D36" s="10">
        <v>174</v>
      </c>
      <c r="E36" s="3"/>
      <c r="F36" s="7">
        <v>57</v>
      </c>
      <c r="G36" s="10">
        <v>184</v>
      </c>
      <c r="H36" s="10">
        <v>176</v>
      </c>
      <c r="I36" s="10">
        <v>360</v>
      </c>
      <c r="J36" s="3"/>
      <c r="K36" s="7">
        <v>87</v>
      </c>
      <c r="L36" s="10">
        <v>92</v>
      </c>
      <c r="M36" s="10">
        <v>174</v>
      </c>
      <c r="N36" s="10">
        <v>266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5.8476921703419338</v>
      </c>
      <c r="W36" s="19">
        <f t="shared" si="5"/>
        <v>11.968871595330739</v>
      </c>
      <c r="X36" s="19">
        <f t="shared" si="6"/>
        <v>9.1181239865286265</v>
      </c>
      <c r="Z36" s="26" t="s">
        <v>26</v>
      </c>
      <c r="AA36" s="10">
        <f t="shared" si="8"/>
        <v>6070</v>
      </c>
      <c r="AB36" s="10">
        <f t="shared" si="8"/>
        <v>5836</v>
      </c>
      <c r="AC36" s="13">
        <f>SUM(AA36:AB36)</f>
        <v>11906</v>
      </c>
    </row>
    <row r="37" spans="1:29" ht="15" customHeight="1" x14ac:dyDescent="0.15">
      <c r="A37" s="7">
        <v>28</v>
      </c>
      <c r="B37" s="10">
        <v>92</v>
      </c>
      <c r="C37" s="10">
        <v>90</v>
      </c>
      <c r="D37" s="10">
        <v>182</v>
      </c>
      <c r="E37" s="3"/>
      <c r="F37" s="7">
        <v>58</v>
      </c>
      <c r="G37" s="10">
        <v>170</v>
      </c>
      <c r="H37" s="10">
        <v>187</v>
      </c>
      <c r="I37" s="10">
        <v>357</v>
      </c>
      <c r="J37" s="3"/>
      <c r="K37" s="7">
        <v>88</v>
      </c>
      <c r="L37" s="10">
        <v>84</v>
      </c>
      <c r="M37" s="10">
        <v>194</v>
      </c>
      <c r="N37" s="10">
        <v>278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1.7676993125613785</v>
      </c>
      <c r="W37" s="19">
        <f t="shared" si="5"/>
        <v>4.7859922178988334</v>
      </c>
      <c r="X37" s="19">
        <f t="shared" si="6"/>
        <v>3.3803168267431709</v>
      </c>
      <c r="Z37" s="4" t="s">
        <v>31</v>
      </c>
      <c r="AA37" s="10">
        <f t="shared" si="8"/>
        <v>1736</v>
      </c>
      <c r="AB37" s="10">
        <f t="shared" si="8"/>
        <v>2014</v>
      </c>
      <c r="AC37" s="13">
        <f>SUM(AA37:AB37)</f>
        <v>3750</v>
      </c>
    </row>
    <row r="38" spans="1:29" ht="15" customHeight="1" x14ac:dyDescent="0.15">
      <c r="A38" s="7">
        <v>29</v>
      </c>
      <c r="B38" s="10">
        <v>111</v>
      </c>
      <c r="C38" s="10">
        <v>93</v>
      </c>
      <c r="D38" s="10">
        <v>204</v>
      </c>
      <c r="E38" s="3"/>
      <c r="F38" s="7">
        <v>59</v>
      </c>
      <c r="G38" s="10">
        <v>183</v>
      </c>
      <c r="H38" s="10">
        <v>187</v>
      </c>
      <c r="I38" s="10">
        <v>370</v>
      </c>
      <c r="J38" s="3"/>
      <c r="K38" s="7">
        <v>89</v>
      </c>
      <c r="L38" s="10">
        <v>61</v>
      </c>
      <c r="M38" s="10">
        <v>151</v>
      </c>
      <c r="N38" s="10">
        <v>212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0.42853316668154628</v>
      </c>
      <c r="W38" s="19">
        <f t="shared" si="5"/>
        <v>1.377431906614786</v>
      </c>
      <c r="X38" s="19">
        <f t="shared" si="6"/>
        <v>0.93551203692154172</v>
      </c>
      <c r="Z38" s="4" t="s">
        <v>7</v>
      </c>
      <c r="AA38" s="10">
        <f t="shared" si="8"/>
        <v>2296</v>
      </c>
      <c r="AB38" s="10">
        <f t="shared" si="8"/>
        <v>3929</v>
      </c>
      <c r="AC38" s="13">
        <f>SUM(AA38:AB38)</f>
        <v>6225</v>
      </c>
    </row>
    <row r="39" spans="1:29" ht="15" customHeight="1" x14ac:dyDescent="0.15">
      <c r="A39" s="7"/>
      <c r="B39" s="11">
        <v>451</v>
      </c>
      <c r="C39" s="11">
        <v>451</v>
      </c>
      <c r="D39" s="11">
        <v>902</v>
      </c>
      <c r="E39" s="3"/>
      <c r="F39" s="7"/>
      <c r="G39" s="11">
        <v>874</v>
      </c>
      <c r="H39" s="11">
        <v>888</v>
      </c>
      <c r="I39" s="11">
        <v>1762</v>
      </c>
      <c r="J39" s="3"/>
      <c r="K39" s="7"/>
      <c r="L39" s="11">
        <v>457</v>
      </c>
      <c r="M39" s="11">
        <v>923</v>
      </c>
      <c r="N39" s="11">
        <v>1380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1.7855548611731095E-2</v>
      </c>
      <c r="W39" s="19">
        <f t="shared" si="5"/>
        <v>0.28793774319066151</v>
      </c>
      <c r="X39" s="19">
        <f t="shared" si="6"/>
        <v>0.16215541973306724</v>
      </c>
      <c r="Z39" s="9" t="s">
        <v>24</v>
      </c>
      <c r="AA39" s="11">
        <f>SUM(AA35:AA38)</f>
        <v>11201</v>
      </c>
      <c r="AB39" s="11">
        <f>SUM(AB35:AB38)</f>
        <v>12850</v>
      </c>
      <c r="AC39" s="11">
        <f>SUM(AC35:AC38)</f>
        <v>24051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58</v>
      </c>
      <c r="D4" s="10">
        <v>122</v>
      </c>
      <c r="E4" s="3"/>
      <c r="F4" s="7">
        <v>30</v>
      </c>
      <c r="G4" s="10">
        <v>114</v>
      </c>
      <c r="H4" s="10">
        <v>85</v>
      </c>
      <c r="I4" s="10">
        <v>199</v>
      </c>
      <c r="J4" s="3"/>
      <c r="K4" s="7">
        <v>60</v>
      </c>
      <c r="L4" s="10">
        <v>198</v>
      </c>
      <c r="M4" s="10">
        <v>179</v>
      </c>
      <c r="N4" s="10">
        <v>377</v>
      </c>
      <c r="O4" s="3"/>
      <c r="P4" s="7">
        <v>90</v>
      </c>
      <c r="Q4" s="10">
        <v>49</v>
      </c>
      <c r="R4" s="10">
        <v>113</v>
      </c>
      <c r="S4" s="10">
        <v>162</v>
      </c>
      <c r="U4" s="4" t="s">
        <v>4</v>
      </c>
      <c r="V4" s="15">
        <f>SUM(B9,B15,B21)</f>
        <v>1092</v>
      </c>
      <c r="W4" s="15">
        <f>SUM(C9,C15,C21)</f>
        <v>1048</v>
      </c>
      <c r="X4" s="15">
        <f>SUM(V4:W4)</f>
        <v>2140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66</v>
      </c>
      <c r="D5" s="10">
        <v>131</v>
      </c>
      <c r="E5" s="3"/>
      <c r="F5" s="7">
        <v>31</v>
      </c>
      <c r="G5" s="10">
        <v>95</v>
      </c>
      <c r="H5" s="10">
        <v>103</v>
      </c>
      <c r="I5" s="10">
        <v>198</v>
      </c>
      <c r="J5" s="3"/>
      <c r="K5" s="7">
        <v>61</v>
      </c>
      <c r="L5" s="10">
        <v>224</v>
      </c>
      <c r="M5" s="10">
        <v>182</v>
      </c>
      <c r="N5" s="10">
        <v>406</v>
      </c>
      <c r="O5" s="3"/>
      <c r="P5" s="7">
        <v>91</v>
      </c>
      <c r="Q5" s="10">
        <v>35</v>
      </c>
      <c r="R5" s="10">
        <v>113</v>
      </c>
      <c r="S5" s="10">
        <v>148</v>
      </c>
      <c r="U5" s="4" t="s">
        <v>5</v>
      </c>
      <c r="V5" s="15">
        <f>SUM(B27,B33,B39,G9,G15,G21,G27,G33,G39,L9)</f>
        <v>5893</v>
      </c>
      <c r="W5" s="15">
        <f>SUM(C27,C33,C39,H9,H15,H21,H27,H33,H39,M9)</f>
        <v>5707</v>
      </c>
      <c r="X5" s="15">
        <f>SUM(V5:W5)</f>
        <v>11600</v>
      </c>
      <c r="Y5" s="2"/>
      <c r="Z5" s="4" t="s">
        <v>25</v>
      </c>
      <c r="AA5" s="10">
        <v>630</v>
      </c>
      <c r="AB5" s="10">
        <v>595</v>
      </c>
      <c r="AC5" s="10">
        <v>1225</v>
      </c>
    </row>
    <row r="6" spans="1:29" ht="15" customHeight="1" x14ac:dyDescent="0.15">
      <c r="A6" s="7">
        <v>2</v>
      </c>
      <c r="B6" s="10">
        <v>67</v>
      </c>
      <c r="C6" s="10">
        <v>53</v>
      </c>
      <c r="D6" s="10">
        <v>120</v>
      </c>
      <c r="E6" s="3"/>
      <c r="F6" s="7">
        <v>32</v>
      </c>
      <c r="G6" s="10">
        <v>87</v>
      </c>
      <c r="H6" s="10">
        <v>86</v>
      </c>
      <c r="I6" s="10">
        <v>173</v>
      </c>
      <c r="J6" s="3"/>
      <c r="K6" s="7">
        <v>62</v>
      </c>
      <c r="L6" s="10">
        <v>215</v>
      </c>
      <c r="M6" s="10">
        <v>215</v>
      </c>
      <c r="N6" s="10">
        <v>430</v>
      </c>
      <c r="O6" s="3"/>
      <c r="P6" s="7">
        <v>92</v>
      </c>
      <c r="Q6" s="10">
        <v>29</v>
      </c>
      <c r="R6" s="10">
        <v>93</v>
      </c>
      <c r="S6" s="10">
        <v>122</v>
      </c>
      <c r="U6" s="8" t="s">
        <v>6</v>
      </c>
      <c r="V6" s="15">
        <f>SUM(L15,L21)</f>
        <v>1812</v>
      </c>
      <c r="W6" s="15">
        <f>SUM(M15,M21)</f>
        <v>2048</v>
      </c>
      <c r="X6" s="15">
        <f>SUM(V6:W6)</f>
        <v>3860</v>
      </c>
      <c r="Z6" s="26" t="s">
        <v>26</v>
      </c>
      <c r="AA6" s="10">
        <v>3388</v>
      </c>
      <c r="AB6" s="10">
        <v>3374</v>
      </c>
      <c r="AC6" s="10">
        <v>6762</v>
      </c>
    </row>
    <row r="7" spans="1:29" ht="15" customHeight="1" x14ac:dyDescent="0.15">
      <c r="A7" s="7">
        <v>3</v>
      </c>
      <c r="B7" s="10">
        <v>71</v>
      </c>
      <c r="C7" s="10">
        <v>58</v>
      </c>
      <c r="D7" s="10">
        <v>129</v>
      </c>
      <c r="E7" s="3"/>
      <c r="F7" s="7">
        <v>33</v>
      </c>
      <c r="G7" s="10">
        <v>92</v>
      </c>
      <c r="H7" s="10">
        <v>81</v>
      </c>
      <c r="I7" s="10">
        <v>173</v>
      </c>
      <c r="J7" s="3"/>
      <c r="K7" s="7">
        <v>63</v>
      </c>
      <c r="L7" s="10">
        <v>225</v>
      </c>
      <c r="M7" s="10">
        <v>189</v>
      </c>
      <c r="N7" s="10">
        <v>414</v>
      </c>
      <c r="O7" s="3"/>
      <c r="P7" s="7">
        <v>93</v>
      </c>
      <c r="Q7" s="10">
        <v>19</v>
      </c>
      <c r="R7" s="10">
        <v>86</v>
      </c>
      <c r="S7" s="10">
        <v>105</v>
      </c>
      <c r="U7" s="4" t="s">
        <v>7</v>
      </c>
      <c r="V7" s="15">
        <f>SUM(L27,L33,L39,Q9,Q15,Q21,Q27,Q33,Q39)</f>
        <v>2280</v>
      </c>
      <c r="W7" s="15">
        <f>SUM(M27,M33,M39,R9,R15,R21,R27,R33,R39)</f>
        <v>3913</v>
      </c>
      <c r="X7" s="15">
        <f>SUM(V7:W7)</f>
        <v>6193</v>
      </c>
      <c r="Z7" s="4" t="s">
        <v>31</v>
      </c>
      <c r="AA7" s="10">
        <v>1138</v>
      </c>
      <c r="AB7" s="10">
        <v>1278</v>
      </c>
      <c r="AC7" s="10">
        <v>2416</v>
      </c>
    </row>
    <row r="8" spans="1:29" ht="15" customHeight="1" x14ac:dyDescent="0.15">
      <c r="A8" s="7">
        <v>4</v>
      </c>
      <c r="B8" s="10">
        <v>76</v>
      </c>
      <c r="C8" s="10">
        <v>70</v>
      </c>
      <c r="D8" s="10">
        <v>146</v>
      </c>
      <c r="E8" s="3"/>
      <c r="F8" s="7">
        <v>34</v>
      </c>
      <c r="G8" s="10">
        <v>106</v>
      </c>
      <c r="H8" s="10">
        <v>110</v>
      </c>
      <c r="I8" s="10">
        <v>216</v>
      </c>
      <c r="J8" s="3"/>
      <c r="K8" s="7">
        <v>64</v>
      </c>
      <c r="L8" s="10">
        <v>253</v>
      </c>
      <c r="M8" s="10">
        <v>229</v>
      </c>
      <c r="N8" s="10">
        <v>482</v>
      </c>
      <c r="O8" s="3"/>
      <c r="P8" s="7">
        <v>94</v>
      </c>
      <c r="Q8" s="10">
        <v>23</v>
      </c>
      <c r="R8" s="10">
        <v>51</v>
      </c>
      <c r="S8" s="10">
        <v>74</v>
      </c>
      <c r="U8" s="17" t="s">
        <v>3</v>
      </c>
      <c r="V8" s="12">
        <f>SUM(V4:V7)</f>
        <v>11077</v>
      </c>
      <c r="W8" s="12">
        <f>SUM(W4:W7)</f>
        <v>12716</v>
      </c>
      <c r="X8" s="12">
        <f>SUM(X4:X7)</f>
        <v>23793</v>
      </c>
      <c r="Z8" s="4" t="s">
        <v>7</v>
      </c>
      <c r="AA8" s="10">
        <v>1382</v>
      </c>
      <c r="AB8" s="10">
        <v>2382</v>
      </c>
      <c r="AC8" s="10">
        <v>3764</v>
      </c>
    </row>
    <row r="9" spans="1:29" ht="15" customHeight="1" x14ac:dyDescent="0.15">
      <c r="A9" s="7"/>
      <c r="B9" s="11">
        <v>343</v>
      </c>
      <c r="C9" s="11">
        <v>305</v>
      </c>
      <c r="D9" s="11">
        <v>648</v>
      </c>
      <c r="E9" s="3"/>
      <c r="F9" s="7"/>
      <c r="G9" s="11">
        <v>494</v>
      </c>
      <c r="H9" s="11">
        <v>465</v>
      </c>
      <c r="I9" s="11">
        <v>959</v>
      </c>
      <c r="J9" s="3"/>
      <c r="K9" s="7"/>
      <c r="L9" s="12">
        <v>1115</v>
      </c>
      <c r="M9" s="12">
        <v>994</v>
      </c>
      <c r="N9" s="12">
        <v>2109</v>
      </c>
      <c r="O9" s="3"/>
      <c r="P9" s="7"/>
      <c r="Q9" s="11">
        <v>155</v>
      </c>
      <c r="R9" s="11">
        <v>456</v>
      </c>
      <c r="S9" s="11">
        <v>611</v>
      </c>
      <c r="U9" s="4" t="s">
        <v>8</v>
      </c>
      <c r="V9" s="15">
        <f>SUM(G21,G27,G33,G39,L9)</f>
        <v>3557</v>
      </c>
      <c r="W9" s="15">
        <f>SUM(H21,H27,H33,H39,M9)</f>
        <v>3489</v>
      </c>
      <c r="X9" s="18">
        <f t="shared" ref="X9:X20" si="0">SUM(V9:W9)</f>
        <v>7046</v>
      </c>
      <c r="Z9" s="9" t="s">
        <v>24</v>
      </c>
      <c r="AA9" s="11">
        <f t="shared" ref="AA9:AB9" si="1">SUM(AA5:AA8)</f>
        <v>6538</v>
      </c>
      <c r="AB9" s="11">
        <f t="shared" si="1"/>
        <v>7629</v>
      </c>
      <c r="AC9" s="11">
        <f>SUM(AC5:AC8)</f>
        <v>14167</v>
      </c>
    </row>
    <row r="10" spans="1:29" ht="15" customHeight="1" x14ac:dyDescent="0.15">
      <c r="A10" s="7">
        <v>5</v>
      </c>
      <c r="B10" s="10">
        <v>77</v>
      </c>
      <c r="C10" s="10">
        <v>69</v>
      </c>
      <c r="D10" s="10">
        <v>146</v>
      </c>
      <c r="E10" s="3"/>
      <c r="F10" s="7">
        <v>35</v>
      </c>
      <c r="G10" s="10">
        <v>94</v>
      </c>
      <c r="H10" s="10">
        <v>96</v>
      </c>
      <c r="I10" s="10">
        <v>190</v>
      </c>
      <c r="J10" s="3"/>
      <c r="K10" s="7">
        <v>65</v>
      </c>
      <c r="L10" s="10">
        <v>269</v>
      </c>
      <c r="M10" s="10">
        <v>280</v>
      </c>
      <c r="N10" s="10">
        <v>549</v>
      </c>
      <c r="O10" s="3"/>
      <c r="P10" s="7">
        <v>95</v>
      </c>
      <c r="Q10" s="10">
        <v>20</v>
      </c>
      <c r="R10" s="10">
        <v>44</v>
      </c>
      <c r="S10" s="10">
        <v>64</v>
      </c>
      <c r="U10" s="4" t="s">
        <v>9</v>
      </c>
      <c r="V10" s="15">
        <f>SUM(G21,G27,G33,G39,L9,L15,L21,L27,L33,L39,Q9,Q15,Q21,Q27,Q33,Q39)</f>
        <v>7649</v>
      </c>
      <c r="W10" s="15">
        <f>SUM(H21,H27,H33,H39,M9,M15,M21,M27,M33,M39,R9,R15,R21,R27,R33,R39)</f>
        <v>9450</v>
      </c>
      <c r="X10" s="18">
        <f t="shared" si="0"/>
        <v>17099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80</v>
      </c>
      <c r="D11" s="10">
        <v>151</v>
      </c>
      <c r="E11" s="3"/>
      <c r="F11" s="7">
        <v>36</v>
      </c>
      <c r="G11" s="10">
        <v>96</v>
      </c>
      <c r="H11" s="10">
        <v>108</v>
      </c>
      <c r="I11" s="10">
        <v>204</v>
      </c>
      <c r="J11" s="3"/>
      <c r="K11" s="7">
        <v>66</v>
      </c>
      <c r="L11" s="10">
        <v>275</v>
      </c>
      <c r="M11" s="10">
        <v>225</v>
      </c>
      <c r="N11" s="10">
        <v>500</v>
      </c>
      <c r="O11" s="3"/>
      <c r="P11" s="7">
        <v>96</v>
      </c>
      <c r="Q11" s="10">
        <v>14</v>
      </c>
      <c r="R11" s="10">
        <v>31</v>
      </c>
      <c r="S11" s="10">
        <v>45</v>
      </c>
      <c r="U11" s="4" t="s">
        <v>10</v>
      </c>
      <c r="V11" s="15">
        <f>SUM(,G33,G39,L9,L15,L21,L27,L33,L39,Q9,Q15,Q21,Q27,Q33,Q39)</f>
        <v>6675</v>
      </c>
      <c r="W11" s="15">
        <f>SUM(,H33,H39,M9,M15,M21,M27,M33,M39,R9,R15,R21,R27,R33,R39)</f>
        <v>8465</v>
      </c>
      <c r="X11" s="18">
        <f t="shared" si="0"/>
        <v>15140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71</v>
      </c>
      <c r="D12" s="10">
        <v>147</v>
      </c>
      <c r="E12" s="3"/>
      <c r="F12" s="7">
        <v>37</v>
      </c>
      <c r="G12" s="10">
        <v>122</v>
      </c>
      <c r="H12" s="10">
        <v>98</v>
      </c>
      <c r="I12" s="10">
        <v>220</v>
      </c>
      <c r="J12" s="3"/>
      <c r="K12" s="7">
        <v>67</v>
      </c>
      <c r="L12" s="10">
        <v>263</v>
      </c>
      <c r="M12" s="10">
        <v>248</v>
      </c>
      <c r="N12" s="10">
        <v>511</v>
      </c>
      <c r="O12" s="3"/>
      <c r="P12" s="7">
        <v>97</v>
      </c>
      <c r="Q12" s="10">
        <v>6</v>
      </c>
      <c r="R12" s="10">
        <v>21</v>
      </c>
      <c r="S12" s="10">
        <v>27</v>
      </c>
      <c r="U12" s="4" t="s">
        <v>11</v>
      </c>
      <c r="V12" s="15">
        <f>SUM(L9,L15,L21,L27,L33,L39,Q9,Q15,Q21,Q27,Q33,Q39)</f>
        <v>5207</v>
      </c>
      <c r="W12" s="15">
        <f>SUM(M9,M15,M21,M27,M33,M39,R9,R15,R21,R27,R33,R39)</f>
        <v>6955</v>
      </c>
      <c r="X12" s="18">
        <f t="shared" si="0"/>
        <v>12162</v>
      </c>
      <c r="Z12" s="4" t="s">
        <v>25</v>
      </c>
      <c r="AA12" s="10">
        <v>159</v>
      </c>
      <c r="AB12" s="10">
        <v>164</v>
      </c>
      <c r="AC12" s="10">
        <v>323</v>
      </c>
    </row>
    <row r="13" spans="1:29" ht="15" customHeight="1" x14ac:dyDescent="0.15">
      <c r="A13" s="7">
        <v>8</v>
      </c>
      <c r="B13" s="10">
        <v>66</v>
      </c>
      <c r="C13" s="10">
        <v>84</v>
      </c>
      <c r="D13" s="10">
        <v>150</v>
      </c>
      <c r="E13" s="3"/>
      <c r="F13" s="7">
        <v>38</v>
      </c>
      <c r="G13" s="10">
        <v>120</v>
      </c>
      <c r="H13" s="10">
        <v>100</v>
      </c>
      <c r="I13" s="10">
        <v>220</v>
      </c>
      <c r="J13" s="3"/>
      <c r="K13" s="7">
        <v>68</v>
      </c>
      <c r="L13" s="10">
        <v>152</v>
      </c>
      <c r="M13" s="10">
        <v>139</v>
      </c>
      <c r="N13" s="10">
        <v>291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4092</v>
      </c>
      <c r="W13" s="12">
        <f>SUM(M15,M21,M27,M33,M39,R9,R15,R21,R27,R33,R39)</f>
        <v>5961</v>
      </c>
      <c r="X13" s="12">
        <f t="shared" si="0"/>
        <v>10053</v>
      </c>
      <c r="Z13" s="26" t="s">
        <v>26</v>
      </c>
      <c r="AA13" s="10">
        <v>770</v>
      </c>
      <c r="AB13" s="10">
        <v>762</v>
      </c>
      <c r="AC13" s="10">
        <v>1532</v>
      </c>
    </row>
    <row r="14" spans="1:29" ht="15" customHeight="1" x14ac:dyDescent="0.15">
      <c r="A14" s="7">
        <v>9</v>
      </c>
      <c r="B14" s="10">
        <v>79</v>
      </c>
      <c r="C14" s="10">
        <v>63</v>
      </c>
      <c r="D14" s="10">
        <v>142</v>
      </c>
      <c r="E14" s="3"/>
      <c r="F14" s="7">
        <v>39</v>
      </c>
      <c r="G14" s="10">
        <v>103</v>
      </c>
      <c r="H14" s="10">
        <v>95</v>
      </c>
      <c r="I14" s="10">
        <v>198</v>
      </c>
      <c r="J14" s="3"/>
      <c r="K14" s="7">
        <v>69</v>
      </c>
      <c r="L14" s="10">
        <v>99</v>
      </c>
      <c r="M14" s="10">
        <v>139</v>
      </c>
      <c r="N14" s="10">
        <v>238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3034</v>
      </c>
      <c r="W14" s="15">
        <f>SUM(M21,M27,M33,M39,R9,R15,R21,R27,R33,R39)</f>
        <v>4930</v>
      </c>
      <c r="X14" s="18">
        <f t="shared" si="0"/>
        <v>7964</v>
      </c>
      <c r="Z14" s="4" t="s">
        <v>31</v>
      </c>
      <c r="AA14" s="10">
        <v>226</v>
      </c>
      <c r="AB14" s="10">
        <v>274</v>
      </c>
      <c r="AC14" s="10">
        <v>500</v>
      </c>
    </row>
    <row r="15" spans="1:29" ht="15" customHeight="1" x14ac:dyDescent="0.15">
      <c r="A15" s="7"/>
      <c r="B15" s="11">
        <v>369</v>
      </c>
      <c r="C15" s="11">
        <v>367</v>
      </c>
      <c r="D15" s="11">
        <v>736</v>
      </c>
      <c r="E15" s="3"/>
      <c r="F15" s="7"/>
      <c r="G15" s="11">
        <v>535</v>
      </c>
      <c r="H15" s="11">
        <v>497</v>
      </c>
      <c r="I15" s="11">
        <v>1032</v>
      </c>
      <c r="J15" s="3"/>
      <c r="K15" s="7"/>
      <c r="L15" s="11">
        <v>1058</v>
      </c>
      <c r="M15" s="11">
        <v>1031</v>
      </c>
      <c r="N15" s="11">
        <v>2089</v>
      </c>
      <c r="O15" s="3"/>
      <c r="P15" s="7"/>
      <c r="Q15" s="11">
        <v>49</v>
      </c>
      <c r="R15" s="11">
        <v>132</v>
      </c>
      <c r="S15" s="11">
        <v>181</v>
      </c>
      <c r="U15" s="4" t="s">
        <v>14</v>
      </c>
      <c r="V15" s="15">
        <f>SUM(L27,L33,L39,Q9,Q15,Q21,Q27,Q33,Q39)</f>
        <v>2280</v>
      </c>
      <c r="W15" s="15">
        <f>SUM(M27,M33,M39,R9,R15,R21,R27,R33,R39)</f>
        <v>3913</v>
      </c>
      <c r="X15" s="18">
        <f t="shared" si="0"/>
        <v>6193</v>
      </c>
      <c r="Z15" s="4" t="s">
        <v>7</v>
      </c>
      <c r="AA15" s="10">
        <v>276</v>
      </c>
      <c r="AB15" s="10">
        <v>445</v>
      </c>
      <c r="AC15" s="10">
        <v>721</v>
      </c>
    </row>
    <row r="16" spans="1:29" ht="15" customHeight="1" x14ac:dyDescent="0.15">
      <c r="A16" s="7">
        <v>10</v>
      </c>
      <c r="B16" s="10">
        <v>82</v>
      </c>
      <c r="C16" s="10">
        <v>62</v>
      </c>
      <c r="D16" s="10">
        <v>144</v>
      </c>
      <c r="E16" s="3"/>
      <c r="F16" s="7">
        <v>40</v>
      </c>
      <c r="G16" s="10">
        <v>114</v>
      </c>
      <c r="H16" s="10">
        <v>99</v>
      </c>
      <c r="I16" s="10">
        <v>213</v>
      </c>
      <c r="J16" s="3"/>
      <c r="K16" s="7">
        <v>70</v>
      </c>
      <c r="L16" s="10">
        <v>140</v>
      </c>
      <c r="M16" s="10">
        <v>184</v>
      </c>
      <c r="N16" s="10">
        <v>324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1472</v>
      </c>
      <c r="W16" s="15">
        <f>SUM(M33,M39,R9,R15,R21,R27,R33,R39)</f>
        <v>2770</v>
      </c>
      <c r="X16" s="18">
        <f t="shared" si="0"/>
        <v>4242</v>
      </c>
      <c r="Z16" s="9" t="s">
        <v>24</v>
      </c>
      <c r="AA16" s="11">
        <f t="shared" ref="AA16:AB16" si="2">SUM(AA12:AA15)</f>
        <v>1431</v>
      </c>
      <c r="AB16" s="11">
        <f t="shared" si="2"/>
        <v>1645</v>
      </c>
      <c r="AC16" s="11">
        <f>SUM(AC12:AC15)</f>
        <v>3076</v>
      </c>
    </row>
    <row r="17" spans="1:29" ht="15" customHeight="1" x14ac:dyDescent="0.15">
      <c r="A17" s="7">
        <v>11</v>
      </c>
      <c r="B17" s="10">
        <v>65</v>
      </c>
      <c r="C17" s="10">
        <v>69</v>
      </c>
      <c r="D17" s="10">
        <v>134</v>
      </c>
      <c r="E17" s="3"/>
      <c r="F17" s="7">
        <v>41</v>
      </c>
      <c r="G17" s="10">
        <v>98</v>
      </c>
      <c r="H17" s="10">
        <v>105</v>
      </c>
      <c r="I17" s="10">
        <v>203</v>
      </c>
      <c r="J17" s="3"/>
      <c r="K17" s="7">
        <v>71</v>
      </c>
      <c r="L17" s="10">
        <v>159</v>
      </c>
      <c r="M17" s="10">
        <v>199</v>
      </c>
      <c r="N17" s="10">
        <v>358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682</v>
      </c>
      <c r="W17" s="15">
        <f>SUM(M39,R9,R15,R21,R27,R33,R39)</f>
        <v>1547</v>
      </c>
      <c r="X17" s="18">
        <f t="shared" si="0"/>
        <v>2229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77</v>
      </c>
      <c r="D18" s="10">
        <v>148</v>
      </c>
      <c r="E18" s="3"/>
      <c r="F18" s="7">
        <v>42</v>
      </c>
      <c r="G18" s="10">
        <v>96</v>
      </c>
      <c r="H18" s="10">
        <v>101</v>
      </c>
      <c r="I18" s="10">
        <v>197</v>
      </c>
      <c r="J18" s="3"/>
      <c r="K18" s="7">
        <v>72</v>
      </c>
      <c r="L18" s="10">
        <v>160</v>
      </c>
      <c r="M18" s="10">
        <v>196</v>
      </c>
      <c r="N18" s="13">
        <v>356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208</v>
      </c>
      <c r="W18" s="15">
        <f>SUM(R9,R15,R21,R27,R33,R39)</f>
        <v>617</v>
      </c>
      <c r="X18" s="18">
        <f t="shared" si="0"/>
        <v>825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76</v>
      </c>
      <c r="D19" s="10">
        <v>148</v>
      </c>
      <c r="E19" s="3"/>
      <c r="F19" s="7">
        <v>43</v>
      </c>
      <c r="G19" s="10">
        <v>104</v>
      </c>
      <c r="H19" s="10">
        <v>90</v>
      </c>
      <c r="I19" s="10">
        <v>194</v>
      </c>
      <c r="J19" s="3"/>
      <c r="K19" s="7">
        <v>73</v>
      </c>
      <c r="L19" s="10">
        <v>138</v>
      </c>
      <c r="M19" s="10">
        <v>215</v>
      </c>
      <c r="N19" s="10">
        <v>353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53</v>
      </c>
      <c r="W19" s="15">
        <f>SUM(R15,R21,R27,R33,R39)</f>
        <v>161</v>
      </c>
      <c r="X19" s="18">
        <f t="shared" si="0"/>
        <v>214</v>
      </c>
      <c r="Z19" s="4" t="s">
        <v>25</v>
      </c>
      <c r="AA19" s="10">
        <v>187</v>
      </c>
      <c r="AB19" s="10">
        <v>184</v>
      </c>
      <c r="AC19" s="10">
        <v>371</v>
      </c>
    </row>
    <row r="20" spans="1:29" ht="15" customHeight="1" x14ac:dyDescent="0.15">
      <c r="A20" s="7">
        <v>14</v>
      </c>
      <c r="B20" s="10">
        <v>90</v>
      </c>
      <c r="C20" s="10">
        <v>92</v>
      </c>
      <c r="D20" s="10">
        <v>182</v>
      </c>
      <c r="E20" s="3"/>
      <c r="F20" s="7">
        <v>44</v>
      </c>
      <c r="G20" s="10">
        <v>93</v>
      </c>
      <c r="H20" s="10">
        <v>93</v>
      </c>
      <c r="I20" s="10">
        <v>186</v>
      </c>
      <c r="J20" s="3"/>
      <c r="K20" s="7">
        <v>74</v>
      </c>
      <c r="L20" s="10">
        <v>157</v>
      </c>
      <c r="M20" s="10">
        <v>223</v>
      </c>
      <c r="N20" s="10">
        <v>380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29</v>
      </c>
      <c r="X20" s="18">
        <f t="shared" si="0"/>
        <v>33</v>
      </c>
      <c r="Z20" s="26" t="s">
        <v>26</v>
      </c>
      <c r="AA20" s="10">
        <v>1119</v>
      </c>
      <c r="AB20" s="10">
        <v>1015</v>
      </c>
      <c r="AC20" s="10">
        <v>2134</v>
      </c>
    </row>
    <row r="21" spans="1:29" ht="15" customHeight="1" x14ac:dyDescent="0.15">
      <c r="A21" s="7"/>
      <c r="B21" s="11">
        <v>380</v>
      </c>
      <c r="C21" s="11">
        <v>376</v>
      </c>
      <c r="D21" s="11">
        <v>756</v>
      </c>
      <c r="E21" s="3"/>
      <c r="F21" s="7"/>
      <c r="G21" s="11">
        <v>505</v>
      </c>
      <c r="H21" s="11">
        <v>488</v>
      </c>
      <c r="I21" s="11">
        <v>993</v>
      </c>
      <c r="J21" s="3"/>
      <c r="K21" s="7"/>
      <c r="L21" s="12">
        <v>754</v>
      </c>
      <c r="M21" s="12">
        <v>1017</v>
      </c>
      <c r="N21" s="12">
        <v>1771</v>
      </c>
      <c r="O21" s="24"/>
      <c r="P21" s="7"/>
      <c r="Q21" s="11">
        <v>4</v>
      </c>
      <c r="R21" s="11">
        <v>27</v>
      </c>
      <c r="S21" s="11">
        <v>31</v>
      </c>
      <c r="Z21" s="4" t="s">
        <v>31</v>
      </c>
      <c r="AA21" s="10">
        <v>287</v>
      </c>
      <c r="AB21" s="10">
        <v>290</v>
      </c>
      <c r="AC21" s="10">
        <v>577</v>
      </c>
    </row>
    <row r="22" spans="1:29" ht="15" customHeight="1" x14ac:dyDescent="0.15">
      <c r="A22" s="7">
        <v>15</v>
      </c>
      <c r="B22" s="10">
        <v>79</v>
      </c>
      <c r="C22" s="10">
        <v>83</v>
      </c>
      <c r="D22" s="10">
        <v>162</v>
      </c>
      <c r="E22" s="3"/>
      <c r="F22" s="7">
        <v>45</v>
      </c>
      <c r="G22" s="10">
        <v>95</v>
      </c>
      <c r="H22" s="10">
        <v>103</v>
      </c>
      <c r="I22" s="10">
        <v>198</v>
      </c>
      <c r="J22" s="3"/>
      <c r="K22" s="7">
        <v>75</v>
      </c>
      <c r="L22" s="10">
        <v>145</v>
      </c>
      <c r="M22" s="10">
        <v>212</v>
      </c>
      <c r="N22" s="10">
        <v>357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680</v>
      </c>
      <c r="AC22" s="10">
        <v>1065</v>
      </c>
    </row>
    <row r="23" spans="1:29" ht="15" customHeight="1" x14ac:dyDescent="0.15">
      <c r="A23" s="7">
        <v>16</v>
      </c>
      <c r="B23" s="10">
        <v>84</v>
      </c>
      <c r="C23" s="10">
        <v>85</v>
      </c>
      <c r="D23" s="10">
        <v>169</v>
      </c>
      <c r="E23" s="3"/>
      <c r="F23" s="7">
        <v>46</v>
      </c>
      <c r="G23" s="10">
        <v>94</v>
      </c>
      <c r="H23" s="10">
        <v>101</v>
      </c>
      <c r="I23" s="10">
        <v>195</v>
      </c>
      <c r="J23" s="3"/>
      <c r="K23" s="7">
        <v>76</v>
      </c>
      <c r="L23" s="10">
        <v>142</v>
      </c>
      <c r="M23" s="10">
        <v>205</v>
      </c>
      <c r="N23" s="10">
        <v>347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9.8582648731606035</v>
      </c>
      <c r="W23" s="19">
        <f>W4/$W$8*100</f>
        <v>8.2415854042151633</v>
      </c>
      <c r="X23" s="19">
        <f>X4/$X$8*100</f>
        <v>8.9942420039507418</v>
      </c>
      <c r="Z23" s="9" t="s">
        <v>24</v>
      </c>
      <c r="AA23" s="11">
        <f t="shared" ref="AA23:AB23" si="3">SUM(AA19:AA22)</f>
        <v>1978</v>
      </c>
      <c r="AB23" s="11">
        <f t="shared" si="3"/>
        <v>2169</v>
      </c>
      <c r="AC23" s="11">
        <f>SUM(AC19:AC22)</f>
        <v>4147</v>
      </c>
    </row>
    <row r="24" spans="1:29" ht="15" customHeight="1" x14ac:dyDescent="0.15">
      <c r="A24" s="7">
        <v>17</v>
      </c>
      <c r="B24" s="10">
        <v>116</v>
      </c>
      <c r="C24" s="10">
        <v>86</v>
      </c>
      <c r="D24" s="10">
        <v>202</v>
      </c>
      <c r="E24" s="3"/>
      <c r="F24" s="7">
        <v>47</v>
      </c>
      <c r="G24" s="10">
        <v>96</v>
      </c>
      <c r="H24" s="10">
        <v>126</v>
      </c>
      <c r="I24" s="10">
        <v>222</v>
      </c>
      <c r="J24" s="3"/>
      <c r="K24" s="7">
        <v>77</v>
      </c>
      <c r="L24" s="10">
        <v>200</v>
      </c>
      <c r="M24" s="10">
        <v>237</v>
      </c>
      <c r="N24" s="10">
        <v>437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53.200324997743074</v>
      </c>
      <c r="W24" s="19">
        <f>W5/$W$8*100</f>
        <v>44.880465555206037</v>
      </c>
      <c r="X24" s="19">
        <f>X5/$X$8*100</f>
        <v>48.753835161602147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83</v>
      </c>
      <c r="D25" s="10">
        <v>179</v>
      </c>
      <c r="E25" s="3"/>
      <c r="F25" s="7">
        <v>48</v>
      </c>
      <c r="G25" s="10">
        <v>88</v>
      </c>
      <c r="H25" s="10">
        <v>87</v>
      </c>
      <c r="I25" s="10">
        <v>175</v>
      </c>
      <c r="J25" s="3"/>
      <c r="K25" s="7">
        <v>78</v>
      </c>
      <c r="L25" s="10">
        <v>140</v>
      </c>
      <c r="M25" s="10">
        <v>232</v>
      </c>
      <c r="N25" s="10">
        <v>372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16.358219734585177</v>
      </c>
      <c r="W25" s="19">
        <f>W6/$W$8*100</f>
        <v>16.105693614344133</v>
      </c>
      <c r="X25" s="19">
        <f>X6/$X$8*100</f>
        <v>16.223258941705542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87</v>
      </c>
      <c r="D26" s="10">
        <v>165</v>
      </c>
      <c r="E26" s="3"/>
      <c r="F26" s="7">
        <v>49</v>
      </c>
      <c r="G26" s="10">
        <v>96</v>
      </c>
      <c r="H26" s="10">
        <v>80</v>
      </c>
      <c r="I26" s="10">
        <v>176</v>
      </c>
      <c r="J26" s="3"/>
      <c r="K26" s="7">
        <v>79</v>
      </c>
      <c r="L26" s="10">
        <v>181</v>
      </c>
      <c r="M26" s="10">
        <v>257</v>
      </c>
      <c r="N26" s="10">
        <v>438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20.583190394511149</v>
      </c>
      <c r="W26" s="19">
        <f>W7/$W$8*100</f>
        <v>30.772255426234661</v>
      </c>
      <c r="X26" s="19">
        <f>X7/$X$8*100</f>
        <v>26.028663892741559</v>
      </c>
      <c r="Z26" s="4" t="s">
        <v>25</v>
      </c>
      <c r="AA26" s="10">
        <v>116</v>
      </c>
      <c r="AB26" s="10">
        <v>105</v>
      </c>
      <c r="AC26" s="10">
        <v>221</v>
      </c>
    </row>
    <row r="27" spans="1:29" ht="15" customHeight="1" x14ac:dyDescent="0.15">
      <c r="A27" s="7"/>
      <c r="B27" s="11">
        <v>453</v>
      </c>
      <c r="C27" s="11">
        <v>424</v>
      </c>
      <c r="D27" s="11">
        <v>877</v>
      </c>
      <c r="E27" s="3"/>
      <c r="F27" s="7"/>
      <c r="G27" s="11">
        <v>469</v>
      </c>
      <c r="H27" s="11">
        <v>497</v>
      </c>
      <c r="I27" s="11">
        <v>966</v>
      </c>
      <c r="J27" s="3"/>
      <c r="K27" s="7"/>
      <c r="L27" s="11">
        <v>808</v>
      </c>
      <c r="M27" s="11">
        <v>1143</v>
      </c>
      <c r="N27" s="11">
        <v>1951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616</v>
      </c>
      <c r="AB27" s="10">
        <v>556</v>
      </c>
      <c r="AC27" s="10">
        <v>1172</v>
      </c>
    </row>
    <row r="28" spans="1:29" ht="15" customHeight="1" x14ac:dyDescent="0.15">
      <c r="A28" s="7">
        <v>20</v>
      </c>
      <c r="B28" s="10">
        <v>108</v>
      </c>
      <c r="C28" s="10">
        <v>100</v>
      </c>
      <c r="D28" s="10">
        <v>208</v>
      </c>
      <c r="E28" s="3"/>
      <c r="F28" s="7">
        <v>50</v>
      </c>
      <c r="G28" s="10">
        <v>101</v>
      </c>
      <c r="H28" s="10">
        <v>135</v>
      </c>
      <c r="I28" s="10">
        <v>236</v>
      </c>
      <c r="J28" s="3"/>
      <c r="K28" s="7">
        <v>80</v>
      </c>
      <c r="L28" s="10">
        <v>150</v>
      </c>
      <c r="M28" s="10">
        <v>251</v>
      </c>
      <c r="N28" s="10">
        <v>401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32.111582558454458</v>
      </c>
      <c r="W28" s="19">
        <f t="shared" ref="W28:W39" si="5">W9/$W$8*100</f>
        <v>27.437873545139979</v>
      </c>
      <c r="X28" s="19">
        <f t="shared" ref="X28:X39" si="6">X9/$X$8*100</f>
        <v>29.613751943849032</v>
      </c>
      <c r="Z28" s="4" t="s">
        <v>31</v>
      </c>
      <c r="AA28" s="10">
        <v>161</v>
      </c>
      <c r="AB28" s="10">
        <v>206</v>
      </c>
      <c r="AC28" s="10">
        <v>367</v>
      </c>
    </row>
    <row r="29" spans="1:29" ht="15" customHeight="1" x14ac:dyDescent="0.15">
      <c r="A29" s="7">
        <v>21</v>
      </c>
      <c r="B29" s="10">
        <v>100</v>
      </c>
      <c r="C29" s="10">
        <v>85</v>
      </c>
      <c r="D29" s="10">
        <v>185</v>
      </c>
      <c r="E29" s="3"/>
      <c r="F29" s="7">
        <v>51</v>
      </c>
      <c r="G29" s="10">
        <v>116</v>
      </c>
      <c r="H29" s="10">
        <v>116</v>
      </c>
      <c r="I29" s="10">
        <v>232</v>
      </c>
      <c r="J29" s="3"/>
      <c r="K29" s="7">
        <v>81</v>
      </c>
      <c r="L29" s="10">
        <v>171</v>
      </c>
      <c r="M29" s="10">
        <v>246</v>
      </c>
      <c r="N29" s="10">
        <v>417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69.052992687550784</v>
      </c>
      <c r="W29" s="19">
        <f t="shared" si="5"/>
        <v>74.315822585718777</v>
      </c>
      <c r="X29" s="19">
        <f t="shared" si="6"/>
        <v>71.865674778296139</v>
      </c>
      <c r="Z29" s="4" t="s">
        <v>7</v>
      </c>
      <c r="AA29" s="10">
        <v>237</v>
      </c>
      <c r="AB29" s="10">
        <v>406</v>
      </c>
      <c r="AC29" s="10">
        <v>643</v>
      </c>
    </row>
    <row r="30" spans="1:29" ht="15" customHeight="1" x14ac:dyDescent="0.15">
      <c r="A30" s="7">
        <v>22</v>
      </c>
      <c r="B30" s="10">
        <v>69</v>
      </c>
      <c r="C30" s="10">
        <v>77</v>
      </c>
      <c r="D30" s="10">
        <v>146</v>
      </c>
      <c r="E30" s="3"/>
      <c r="F30" s="7">
        <v>52</v>
      </c>
      <c r="G30" s="10">
        <v>125</v>
      </c>
      <c r="H30" s="10">
        <v>99</v>
      </c>
      <c r="I30" s="10">
        <v>224</v>
      </c>
      <c r="J30" s="3"/>
      <c r="K30" s="7">
        <v>82</v>
      </c>
      <c r="L30" s="10">
        <v>151</v>
      </c>
      <c r="M30" s="10">
        <v>229</v>
      </c>
      <c r="N30" s="10">
        <v>380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60.25999819445699</v>
      </c>
      <c r="W30" s="19">
        <f t="shared" si="5"/>
        <v>66.569675998741744</v>
      </c>
      <c r="X30" s="19">
        <f t="shared" si="6"/>
        <v>63.632160719539364</v>
      </c>
      <c r="Z30" s="9" t="s">
        <v>24</v>
      </c>
      <c r="AA30" s="11">
        <f t="shared" ref="AA30:AB30" si="7">SUM(AA26:AA29)</f>
        <v>1130</v>
      </c>
      <c r="AB30" s="11">
        <f t="shared" si="7"/>
        <v>1273</v>
      </c>
      <c r="AC30" s="11">
        <f>SUM(AC26:AC29)</f>
        <v>2403</v>
      </c>
    </row>
    <row r="31" spans="1:29" ht="15" customHeight="1" x14ac:dyDescent="0.15">
      <c r="A31" s="7">
        <v>23</v>
      </c>
      <c r="B31" s="10">
        <v>75</v>
      </c>
      <c r="C31" s="10">
        <v>70</v>
      </c>
      <c r="D31" s="10">
        <v>145</v>
      </c>
      <c r="E31" s="3"/>
      <c r="F31" s="7">
        <v>53</v>
      </c>
      <c r="G31" s="10">
        <v>133</v>
      </c>
      <c r="H31" s="10">
        <v>155</v>
      </c>
      <c r="I31" s="10">
        <v>288</v>
      </c>
      <c r="J31" s="3"/>
      <c r="K31" s="7">
        <v>83</v>
      </c>
      <c r="L31" s="10">
        <v>154</v>
      </c>
      <c r="M31" s="10">
        <v>247</v>
      </c>
      <c r="N31" s="10">
        <v>401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47.0073124492191</v>
      </c>
      <c r="W31" s="19">
        <f t="shared" si="5"/>
        <v>54.694872601446995</v>
      </c>
      <c r="X31" s="19">
        <f t="shared" si="6"/>
        <v>51.115874416845287</v>
      </c>
      <c r="Z31" s="6"/>
    </row>
    <row r="32" spans="1:29" ht="15" customHeight="1" x14ac:dyDescent="0.15">
      <c r="A32" s="7">
        <v>24</v>
      </c>
      <c r="B32" s="10">
        <v>80</v>
      </c>
      <c r="C32" s="10">
        <v>82</v>
      </c>
      <c r="D32" s="10">
        <v>162</v>
      </c>
      <c r="E32" s="3"/>
      <c r="F32" s="7">
        <v>54</v>
      </c>
      <c r="G32" s="10">
        <v>144</v>
      </c>
      <c r="H32" s="10">
        <v>140</v>
      </c>
      <c r="I32" s="10">
        <v>284</v>
      </c>
      <c r="J32" s="3"/>
      <c r="K32" s="7">
        <v>84</v>
      </c>
      <c r="L32" s="10">
        <v>164</v>
      </c>
      <c r="M32" s="10">
        <v>250</v>
      </c>
      <c r="N32" s="10">
        <v>414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36.941410129096326</v>
      </c>
      <c r="W32" s="20">
        <f t="shared" si="5"/>
        <v>46.877949040578798</v>
      </c>
      <c r="X32" s="20">
        <f t="shared" si="6"/>
        <v>42.251922834447107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414</v>
      </c>
      <c r="D33" s="11">
        <v>846</v>
      </c>
      <c r="E33" s="3"/>
      <c r="F33" s="7"/>
      <c r="G33" s="11">
        <v>619</v>
      </c>
      <c r="H33" s="11">
        <v>645</v>
      </c>
      <c r="I33" s="11">
        <v>1264</v>
      </c>
      <c r="J33" s="3"/>
      <c r="K33" s="7"/>
      <c r="L33" s="11">
        <v>790</v>
      </c>
      <c r="M33" s="11">
        <v>1223</v>
      </c>
      <c r="N33" s="11">
        <v>2013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27.390087568836329</v>
      </c>
      <c r="W33" s="19">
        <f t="shared" si="5"/>
        <v>38.770053475935825</v>
      </c>
      <c r="X33" s="19">
        <f t="shared" si="6"/>
        <v>33.47202958853444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57</v>
      </c>
      <c r="D34" s="10">
        <v>139</v>
      </c>
      <c r="E34" s="3"/>
      <c r="F34" s="7">
        <v>55</v>
      </c>
      <c r="G34" s="10">
        <v>163</v>
      </c>
      <c r="H34" s="10">
        <v>158</v>
      </c>
      <c r="I34" s="10">
        <v>321</v>
      </c>
      <c r="J34" s="3"/>
      <c r="K34" s="7">
        <v>85</v>
      </c>
      <c r="L34" s="10">
        <v>126</v>
      </c>
      <c r="M34" s="10">
        <v>212</v>
      </c>
      <c r="N34" s="10">
        <v>338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20.583190394511149</v>
      </c>
      <c r="W34" s="19">
        <f t="shared" si="5"/>
        <v>30.772255426234661</v>
      </c>
      <c r="X34" s="19">
        <f t="shared" si="6"/>
        <v>26.028663892741559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79</v>
      </c>
      <c r="C35" s="10">
        <v>76</v>
      </c>
      <c r="D35" s="10">
        <v>155</v>
      </c>
      <c r="E35" s="3"/>
      <c r="F35" s="7">
        <v>56</v>
      </c>
      <c r="G35" s="10">
        <v>169</v>
      </c>
      <c r="H35" s="10">
        <v>179</v>
      </c>
      <c r="I35" s="10">
        <v>348</v>
      </c>
      <c r="J35" s="3"/>
      <c r="K35" s="7">
        <v>86</v>
      </c>
      <c r="L35" s="10">
        <v>95</v>
      </c>
      <c r="M35" s="10">
        <v>187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13.288796605579128</v>
      </c>
      <c r="W35" s="19">
        <f t="shared" si="5"/>
        <v>21.783579742057253</v>
      </c>
      <c r="X35" s="19">
        <f t="shared" si="6"/>
        <v>17.828773168578994</v>
      </c>
      <c r="Z35" s="4" t="s">
        <v>25</v>
      </c>
      <c r="AA35" s="10">
        <f>SUM(AA5,AA12,AA19,AA26)</f>
        <v>1092</v>
      </c>
      <c r="AB35" s="10">
        <f t="shared" ref="AA35:AB38" si="8">SUM(AB5,AB12,AB19,AB26)</f>
        <v>1048</v>
      </c>
      <c r="AC35" s="10">
        <f>SUM(AA35:AB35)</f>
        <v>2140</v>
      </c>
    </row>
    <row r="36" spans="1:29" ht="15" customHeight="1" x14ac:dyDescent="0.15">
      <c r="A36" s="7">
        <v>27</v>
      </c>
      <c r="B36" s="10">
        <v>94</v>
      </c>
      <c r="C36" s="10">
        <v>96</v>
      </c>
      <c r="D36" s="10">
        <v>190</v>
      </c>
      <c r="E36" s="3"/>
      <c r="F36" s="7">
        <v>57</v>
      </c>
      <c r="G36" s="10">
        <v>164</v>
      </c>
      <c r="H36" s="10">
        <v>159</v>
      </c>
      <c r="I36" s="10">
        <v>323</v>
      </c>
      <c r="J36" s="3"/>
      <c r="K36" s="7">
        <v>87</v>
      </c>
      <c r="L36" s="10">
        <v>91</v>
      </c>
      <c r="M36" s="10">
        <v>181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6.156901688182721</v>
      </c>
      <c r="W36" s="19">
        <f t="shared" si="5"/>
        <v>12.165775401069519</v>
      </c>
      <c r="X36" s="19">
        <f t="shared" si="6"/>
        <v>9.3683016013113107</v>
      </c>
      <c r="Z36" s="26" t="s">
        <v>26</v>
      </c>
      <c r="AA36" s="10">
        <f t="shared" si="8"/>
        <v>5893</v>
      </c>
      <c r="AB36" s="10">
        <f t="shared" si="8"/>
        <v>5707</v>
      </c>
      <c r="AC36" s="13">
        <f>SUM(AA36:AB36)</f>
        <v>11600</v>
      </c>
    </row>
    <row r="37" spans="1:29" ht="15" customHeight="1" x14ac:dyDescent="0.15">
      <c r="A37" s="7">
        <v>28</v>
      </c>
      <c r="B37" s="10">
        <v>78</v>
      </c>
      <c r="C37" s="10">
        <v>91</v>
      </c>
      <c r="D37" s="10">
        <v>169</v>
      </c>
      <c r="E37" s="3"/>
      <c r="F37" s="7">
        <v>58</v>
      </c>
      <c r="G37" s="10">
        <v>180</v>
      </c>
      <c r="H37" s="10">
        <v>182</v>
      </c>
      <c r="I37" s="10">
        <v>362</v>
      </c>
      <c r="J37" s="3"/>
      <c r="K37" s="7">
        <v>88</v>
      </c>
      <c r="L37" s="10">
        <v>82</v>
      </c>
      <c r="M37" s="10">
        <v>167</v>
      </c>
      <c r="N37" s="10">
        <v>249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1.8777647377448767</v>
      </c>
      <c r="W37" s="19">
        <f t="shared" si="5"/>
        <v>4.8521547656495754</v>
      </c>
      <c r="X37" s="19">
        <f t="shared" si="6"/>
        <v>3.467406380027739</v>
      </c>
      <c r="Z37" s="4" t="s">
        <v>31</v>
      </c>
      <c r="AA37" s="10">
        <f t="shared" si="8"/>
        <v>1812</v>
      </c>
      <c r="AB37" s="10">
        <f t="shared" si="8"/>
        <v>2048</v>
      </c>
      <c r="AC37" s="13">
        <f>SUM(AA37:AB37)</f>
        <v>3860</v>
      </c>
    </row>
    <row r="38" spans="1:29" ht="15" customHeight="1" x14ac:dyDescent="0.15">
      <c r="A38" s="7">
        <v>29</v>
      </c>
      <c r="B38" s="10">
        <v>89</v>
      </c>
      <c r="C38" s="10">
        <v>98</v>
      </c>
      <c r="D38" s="10">
        <v>187</v>
      </c>
      <c r="E38" s="3"/>
      <c r="F38" s="7">
        <v>59</v>
      </c>
      <c r="G38" s="10">
        <v>173</v>
      </c>
      <c r="H38" s="10">
        <v>187</v>
      </c>
      <c r="I38" s="10">
        <v>360</v>
      </c>
      <c r="J38" s="3"/>
      <c r="K38" s="7">
        <v>89</v>
      </c>
      <c r="L38" s="10">
        <v>80</v>
      </c>
      <c r="M38" s="10">
        <v>183</v>
      </c>
      <c r="N38" s="10">
        <v>263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0.4784688995215311</v>
      </c>
      <c r="W38" s="19">
        <f t="shared" si="5"/>
        <v>1.2661214218307644</v>
      </c>
      <c r="X38" s="19">
        <f t="shared" si="6"/>
        <v>0.8994242003950742</v>
      </c>
      <c r="Z38" s="4" t="s">
        <v>7</v>
      </c>
      <c r="AA38" s="10">
        <f t="shared" si="8"/>
        <v>2280</v>
      </c>
      <c r="AB38" s="10">
        <f t="shared" si="8"/>
        <v>3913</v>
      </c>
      <c r="AC38" s="13">
        <f>SUM(AA38:AB38)</f>
        <v>6193</v>
      </c>
    </row>
    <row r="39" spans="1:29" ht="15" customHeight="1" x14ac:dyDescent="0.15">
      <c r="A39" s="7"/>
      <c r="B39" s="11">
        <v>422</v>
      </c>
      <c r="C39" s="11">
        <v>418</v>
      </c>
      <c r="D39" s="11">
        <v>840</v>
      </c>
      <c r="E39" s="3"/>
      <c r="F39" s="7"/>
      <c r="G39" s="11">
        <v>849</v>
      </c>
      <c r="H39" s="11">
        <v>865</v>
      </c>
      <c r="I39" s="11">
        <v>1714</v>
      </c>
      <c r="J39" s="3"/>
      <c r="K39" s="7"/>
      <c r="L39" s="11">
        <v>474</v>
      </c>
      <c r="M39" s="11">
        <v>930</v>
      </c>
      <c r="N39" s="11">
        <v>1404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3.6110860341247629E-2</v>
      </c>
      <c r="W39" s="19">
        <f t="shared" si="5"/>
        <v>0.22805913809374018</v>
      </c>
      <c r="X39" s="19">
        <f t="shared" si="6"/>
        <v>0.13869625520110956</v>
      </c>
      <c r="Z39" s="9" t="s">
        <v>24</v>
      </c>
      <c r="AA39" s="11">
        <f>SUM(AA35:AA38)</f>
        <v>11077</v>
      </c>
      <c r="AB39" s="11">
        <f>SUM(AB35:AB38)</f>
        <v>12716</v>
      </c>
      <c r="AC39" s="11">
        <f>SUM(AC35:AC38)</f>
        <v>23793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55</v>
      </c>
      <c r="D4" s="10">
        <v>121</v>
      </c>
      <c r="E4" s="3"/>
      <c r="F4" s="7">
        <v>30</v>
      </c>
      <c r="G4" s="10">
        <v>114</v>
      </c>
      <c r="H4" s="10">
        <v>80</v>
      </c>
      <c r="I4" s="10">
        <v>194</v>
      </c>
      <c r="J4" s="3"/>
      <c r="K4" s="7">
        <v>60</v>
      </c>
      <c r="L4" s="10">
        <v>196</v>
      </c>
      <c r="M4" s="10">
        <v>185</v>
      </c>
      <c r="N4" s="10">
        <v>381</v>
      </c>
      <c r="O4" s="3"/>
      <c r="P4" s="7">
        <v>90</v>
      </c>
      <c r="Q4" s="10">
        <v>47</v>
      </c>
      <c r="R4" s="10">
        <v>116</v>
      </c>
      <c r="S4" s="10">
        <v>163</v>
      </c>
      <c r="U4" s="4" t="s">
        <v>4</v>
      </c>
      <c r="V4" s="15">
        <f>SUM(B9,B15,B21)</f>
        <v>1088</v>
      </c>
      <c r="W4" s="15">
        <f>SUM(C9,C15,C21)</f>
        <v>1041</v>
      </c>
      <c r="X4" s="15">
        <f>SUM(V4:W4)</f>
        <v>2129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68</v>
      </c>
      <c r="D5" s="10">
        <v>127</v>
      </c>
      <c r="E5" s="3"/>
      <c r="F5" s="7">
        <v>31</v>
      </c>
      <c r="G5" s="10">
        <v>97</v>
      </c>
      <c r="H5" s="10">
        <v>106</v>
      </c>
      <c r="I5" s="10">
        <v>203</v>
      </c>
      <c r="J5" s="3"/>
      <c r="K5" s="7">
        <v>61</v>
      </c>
      <c r="L5" s="10">
        <v>230</v>
      </c>
      <c r="M5" s="10">
        <v>172</v>
      </c>
      <c r="N5" s="10">
        <v>402</v>
      </c>
      <c r="O5" s="3"/>
      <c r="P5" s="7">
        <v>91</v>
      </c>
      <c r="Q5" s="10">
        <v>35</v>
      </c>
      <c r="R5" s="10">
        <v>114</v>
      </c>
      <c r="S5" s="10">
        <v>149</v>
      </c>
      <c r="U5" s="4" t="s">
        <v>5</v>
      </c>
      <c r="V5" s="15">
        <f>SUM(B27,B33,B39,G9,G15,G21,G27,G33,G39,L9)</f>
        <v>5850</v>
      </c>
      <c r="W5" s="15">
        <f>SUM(C27,C33,C39,H9,H15,H21,H27,H33,H39,M9)</f>
        <v>5667</v>
      </c>
      <c r="X5" s="15">
        <f>SUM(V5:W5)</f>
        <v>11517</v>
      </c>
      <c r="Y5" s="2"/>
      <c r="Z5" s="4" t="s">
        <v>25</v>
      </c>
      <c r="AA5" s="10">
        <v>628</v>
      </c>
      <c r="AB5" s="10">
        <v>593</v>
      </c>
      <c r="AC5" s="10">
        <v>1221</v>
      </c>
    </row>
    <row r="6" spans="1:29" ht="15" customHeight="1" x14ac:dyDescent="0.15">
      <c r="A6" s="7">
        <v>2</v>
      </c>
      <c r="B6" s="10">
        <v>70</v>
      </c>
      <c r="C6" s="10">
        <v>52</v>
      </c>
      <c r="D6" s="10">
        <v>122</v>
      </c>
      <c r="E6" s="3"/>
      <c r="F6" s="7">
        <v>32</v>
      </c>
      <c r="G6" s="10">
        <v>85</v>
      </c>
      <c r="H6" s="10">
        <v>82</v>
      </c>
      <c r="I6" s="10">
        <v>167</v>
      </c>
      <c r="J6" s="3"/>
      <c r="K6" s="7">
        <v>62</v>
      </c>
      <c r="L6" s="10">
        <v>200</v>
      </c>
      <c r="M6" s="10">
        <v>211</v>
      </c>
      <c r="N6" s="10">
        <v>411</v>
      </c>
      <c r="O6" s="3"/>
      <c r="P6" s="7">
        <v>92</v>
      </c>
      <c r="Q6" s="10">
        <v>30</v>
      </c>
      <c r="R6" s="10">
        <v>95</v>
      </c>
      <c r="S6" s="10">
        <v>125</v>
      </c>
      <c r="U6" s="8" t="s">
        <v>6</v>
      </c>
      <c r="V6" s="15">
        <f>SUM(L15,L21)</f>
        <v>1818</v>
      </c>
      <c r="W6" s="15">
        <f>SUM(M15,M21)</f>
        <v>2051</v>
      </c>
      <c r="X6" s="15">
        <f>SUM(V6:W6)</f>
        <v>3869</v>
      </c>
      <c r="Z6" s="26" t="s">
        <v>26</v>
      </c>
      <c r="AA6" s="10">
        <v>3363</v>
      </c>
      <c r="AB6" s="10">
        <v>3351</v>
      </c>
      <c r="AC6" s="10">
        <v>6714</v>
      </c>
    </row>
    <row r="7" spans="1:29" ht="15" customHeight="1" x14ac:dyDescent="0.15">
      <c r="A7" s="7">
        <v>3</v>
      </c>
      <c r="B7" s="10">
        <v>67</v>
      </c>
      <c r="C7" s="10">
        <v>59</v>
      </c>
      <c r="D7" s="10">
        <v>126</v>
      </c>
      <c r="E7" s="3"/>
      <c r="F7" s="7">
        <v>33</v>
      </c>
      <c r="G7" s="10">
        <v>91</v>
      </c>
      <c r="H7" s="10">
        <v>86</v>
      </c>
      <c r="I7" s="10">
        <v>177</v>
      </c>
      <c r="J7" s="3"/>
      <c r="K7" s="7">
        <v>63</v>
      </c>
      <c r="L7" s="10">
        <v>226</v>
      </c>
      <c r="M7" s="10">
        <v>198</v>
      </c>
      <c r="N7" s="10">
        <v>424</v>
      </c>
      <c r="O7" s="3"/>
      <c r="P7" s="7">
        <v>93</v>
      </c>
      <c r="Q7" s="10">
        <v>18</v>
      </c>
      <c r="R7" s="10">
        <v>84</v>
      </c>
      <c r="S7" s="10">
        <v>102</v>
      </c>
      <c r="U7" s="4" t="s">
        <v>7</v>
      </c>
      <c r="V7" s="15">
        <f>SUM(L27,L33,L39,Q9,Q15,Q21,Q27,Q33,Q39)</f>
        <v>2283</v>
      </c>
      <c r="W7" s="15">
        <f>SUM(M27,M33,M39,R9,R15,R21,R27,R33,R39)</f>
        <v>3912</v>
      </c>
      <c r="X7" s="15">
        <f>SUM(V7:W7)</f>
        <v>6195</v>
      </c>
      <c r="Z7" s="4" t="s">
        <v>31</v>
      </c>
      <c r="AA7" s="10">
        <v>1137</v>
      </c>
      <c r="AB7" s="10">
        <v>1277</v>
      </c>
      <c r="AC7" s="10">
        <v>2414</v>
      </c>
    </row>
    <row r="8" spans="1:29" ht="15" customHeight="1" x14ac:dyDescent="0.15">
      <c r="A8" s="7">
        <v>4</v>
      </c>
      <c r="B8" s="10">
        <v>75</v>
      </c>
      <c r="C8" s="10">
        <v>70</v>
      </c>
      <c r="D8" s="10">
        <v>145</v>
      </c>
      <c r="E8" s="3"/>
      <c r="F8" s="7">
        <v>34</v>
      </c>
      <c r="G8" s="10">
        <v>96</v>
      </c>
      <c r="H8" s="10">
        <v>107</v>
      </c>
      <c r="I8" s="10">
        <v>203</v>
      </c>
      <c r="J8" s="3"/>
      <c r="K8" s="7">
        <v>64</v>
      </c>
      <c r="L8" s="10">
        <v>250</v>
      </c>
      <c r="M8" s="10">
        <v>218</v>
      </c>
      <c r="N8" s="10">
        <v>468</v>
      </c>
      <c r="O8" s="3"/>
      <c r="P8" s="7">
        <v>94</v>
      </c>
      <c r="Q8" s="10">
        <v>21</v>
      </c>
      <c r="R8" s="10">
        <v>55</v>
      </c>
      <c r="S8" s="10">
        <v>76</v>
      </c>
      <c r="U8" s="17" t="s">
        <v>3</v>
      </c>
      <c r="V8" s="12">
        <f>SUM(V4:V7)</f>
        <v>11039</v>
      </c>
      <c r="W8" s="12">
        <f>SUM(W4:W7)</f>
        <v>12671</v>
      </c>
      <c r="X8" s="12">
        <f>SUM(X4:X7)</f>
        <v>23710</v>
      </c>
      <c r="Z8" s="4" t="s">
        <v>7</v>
      </c>
      <c r="AA8" s="10">
        <v>1382</v>
      </c>
      <c r="AB8" s="10">
        <v>2385</v>
      </c>
      <c r="AC8" s="10">
        <v>3767</v>
      </c>
    </row>
    <row r="9" spans="1:29" ht="15" customHeight="1" x14ac:dyDescent="0.15">
      <c r="A9" s="7"/>
      <c r="B9" s="11">
        <v>337</v>
      </c>
      <c r="C9" s="11">
        <v>304</v>
      </c>
      <c r="D9" s="11">
        <v>641</v>
      </c>
      <c r="E9" s="3"/>
      <c r="F9" s="7"/>
      <c r="G9" s="11">
        <v>483</v>
      </c>
      <c r="H9" s="11">
        <v>461</v>
      </c>
      <c r="I9" s="11">
        <v>944</v>
      </c>
      <c r="J9" s="3"/>
      <c r="K9" s="7"/>
      <c r="L9" s="12">
        <v>1102</v>
      </c>
      <c r="M9" s="12">
        <v>984</v>
      </c>
      <c r="N9" s="12">
        <v>2086</v>
      </c>
      <c r="O9" s="3"/>
      <c r="P9" s="7"/>
      <c r="Q9" s="11">
        <v>151</v>
      </c>
      <c r="R9" s="11">
        <v>464</v>
      </c>
      <c r="S9" s="11">
        <v>615</v>
      </c>
      <c r="U9" s="4" t="s">
        <v>8</v>
      </c>
      <c r="V9" s="15">
        <f>SUM(G21,G27,G33,G39,L9)</f>
        <v>3528</v>
      </c>
      <c r="W9" s="15">
        <f>SUM(H21,H27,H33,H39,M9)</f>
        <v>3463</v>
      </c>
      <c r="X9" s="18">
        <f t="shared" ref="X9:X20" si="0">SUM(V9:W9)</f>
        <v>6991</v>
      </c>
      <c r="Z9" s="9" t="s">
        <v>24</v>
      </c>
      <c r="AA9" s="11">
        <f t="shared" ref="AA9:AB9" si="1">SUM(AA5:AA8)</f>
        <v>6510</v>
      </c>
      <c r="AB9" s="11">
        <f t="shared" si="1"/>
        <v>7606</v>
      </c>
      <c r="AC9" s="11">
        <f>SUM(AC5:AC8)</f>
        <v>14116</v>
      </c>
    </row>
    <row r="10" spans="1:29" ht="15" customHeight="1" x14ac:dyDescent="0.15">
      <c r="A10" s="7">
        <v>5</v>
      </c>
      <c r="B10" s="10">
        <v>82</v>
      </c>
      <c r="C10" s="10">
        <v>65</v>
      </c>
      <c r="D10" s="10">
        <v>147</v>
      </c>
      <c r="E10" s="3"/>
      <c r="F10" s="7">
        <v>35</v>
      </c>
      <c r="G10" s="10">
        <v>93</v>
      </c>
      <c r="H10" s="10">
        <v>93</v>
      </c>
      <c r="I10" s="10">
        <v>186</v>
      </c>
      <c r="J10" s="3"/>
      <c r="K10" s="7">
        <v>65</v>
      </c>
      <c r="L10" s="10">
        <v>274</v>
      </c>
      <c r="M10" s="10">
        <v>283</v>
      </c>
      <c r="N10" s="10">
        <v>557</v>
      </c>
      <c r="O10" s="3"/>
      <c r="P10" s="7">
        <v>95</v>
      </c>
      <c r="Q10" s="10">
        <v>22</v>
      </c>
      <c r="R10" s="10">
        <v>41</v>
      </c>
      <c r="S10" s="10">
        <v>63</v>
      </c>
      <c r="U10" s="4" t="s">
        <v>9</v>
      </c>
      <c r="V10" s="15">
        <f>SUM(G21,G27,G33,G39,L9,L15,L21,L27,L33,L39,Q9,Q15,Q21,Q27,Q33,Q39)</f>
        <v>7629</v>
      </c>
      <c r="W10" s="15">
        <f>SUM(H21,H27,H33,H39,M9,M15,M21,M27,M33,M39,R9,R15,R21,R27,R33,R39)</f>
        <v>9426</v>
      </c>
      <c r="X10" s="18">
        <f t="shared" si="0"/>
        <v>17055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74</v>
      </c>
      <c r="D11" s="10">
        <v>143</v>
      </c>
      <c r="E11" s="3"/>
      <c r="F11" s="7">
        <v>36</v>
      </c>
      <c r="G11" s="10">
        <v>105</v>
      </c>
      <c r="H11" s="10">
        <v>110</v>
      </c>
      <c r="I11" s="10">
        <v>215</v>
      </c>
      <c r="J11" s="3"/>
      <c r="K11" s="7">
        <v>66</v>
      </c>
      <c r="L11" s="10">
        <v>273</v>
      </c>
      <c r="M11" s="10">
        <v>224</v>
      </c>
      <c r="N11" s="10">
        <v>497</v>
      </c>
      <c r="O11" s="3"/>
      <c r="P11" s="7">
        <v>96</v>
      </c>
      <c r="Q11" s="10">
        <v>12</v>
      </c>
      <c r="R11" s="10">
        <v>31</v>
      </c>
      <c r="S11" s="10">
        <v>43</v>
      </c>
      <c r="U11" s="4" t="s">
        <v>10</v>
      </c>
      <c r="V11" s="15">
        <f>SUM(,G33,G39,L9,L15,L21,L27,L33,L39,Q9,Q15,Q21,Q27,Q33,Q39)</f>
        <v>6660</v>
      </c>
      <c r="W11" s="15">
        <f>SUM(,H33,H39,M9,M15,M21,M27,M33,M39,R9,R15,R21,R27,R33,R39)</f>
        <v>8450</v>
      </c>
      <c r="X11" s="18">
        <f t="shared" si="0"/>
        <v>15110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79</v>
      </c>
      <c r="D12" s="10">
        <v>153</v>
      </c>
      <c r="E12" s="3"/>
      <c r="F12" s="7">
        <v>37</v>
      </c>
      <c r="G12" s="10">
        <v>124</v>
      </c>
      <c r="H12" s="10">
        <v>91</v>
      </c>
      <c r="I12" s="10">
        <v>215</v>
      </c>
      <c r="J12" s="3"/>
      <c r="K12" s="7">
        <v>67</v>
      </c>
      <c r="L12" s="10">
        <v>267</v>
      </c>
      <c r="M12" s="10">
        <v>257</v>
      </c>
      <c r="N12" s="10">
        <v>524</v>
      </c>
      <c r="O12" s="3"/>
      <c r="P12" s="7">
        <v>97</v>
      </c>
      <c r="Q12" s="10">
        <v>10</v>
      </c>
      <c r="R12" s="10">
        <v>24</v>
      </c>
      <c r="S12" s="10">
        <v>34</v>
      </c>
      <c r="U12" s="4" t="s">
        <v>11</v>
      </c>
      <c r="V12" s="15">
        <f>SUM(L9,L15,L21,L27,L33,L39,Q9,Q15,Q21,Q27,Q33,Q39)</f>
        <v>5203</v>
      </c>
      <c r="W12" s="15">
        <f>SUM(M9,M15,M21,M27,M33,M39,R9,R15,R21,R27,R33,R39)</f>
        <v>6947</v>
      </c>
      <c r="X12" s="18">
        <f t="shared" si="0"/>
        <v>12150</v>
      </c>
      <c r="Z12" s="4" t="s">
        <v>25</v>
      </c>
      <c r="AA12" s="10">
        <v>157</v>
      </c>
      <c r="AB12" s="10">
        <v>161</v>
      </c>
      <c r="AC12" s="10">
        <v>318</v>
      </c>
    </row>
    <row r="13" spans="1:29" ht="15" customHeight="1" x14ac:dyDescent="0.15">
      <c r="A13" s="7">
        <v>8</v>
      </c>
      <c r="B13" s="10">
        <v>71</v>
      </c>
      <c r="C13" s="10">
        <v>76</v>
      </c>
      <c r="D13" s="10">
        <v>147</v>
      </c>
      <c r="E13" s="3"/>
      <c r="F13" s="7">
        <v>38</v>
      </c>
      <c r="G13" s="10">
        <v>121</v>
      </c>
      <c r="H13" s="10">
        <v>102</v>
      </c>
      <c r="I13" s="10">
        <v>223</v>
      </c>
      <c r="J13" s="3"/>
      <c r="K13" s="7">
        <v>68</v>
      </c>
      <c r="L13" s="10">
        <v>167</v>
      </c>
      <c r="M13" s="10">
        <v>142</v>
      </c>
      <c r="N13" s="10">
        <v>309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4101</v>
      </c>
      <c r="W13" s="12">
        <f>SUM(M15,M21,M27,M33,M39,R9,R15,R21,R27,R33,R39)</f>
        <v>5963</v>
      </c>
      <c r="X13" s="12">
        <f t="shared" si="0"/>
        <v>10064</v>
      </c>
      <c r="Z13" s="26" t="s">
        <v>26</v>
      </c>
      <c r="AA13" s="10">
        <v>764</v>
      </c>
      <c r="AB13" s="10">
        <v>755</v>
      </c>
      <c r="AC13" s="10">
        <v>1519</v>
      </c>
    </row>
    <row r="14" spans="1:29" ht="15" customHeight="1" x14ac:dyDescent="0.15">
      <c r="A14" s="7">
        <v>9</v>
      </c>
      <c r="B14" s="10">
        <v>77</v>
      </c>
      <c r="C14" s="10">
        <v>67</v>
      </c>
      <c r="D14" s="10">
        <v>144</v>
      </c>
      <c r="E14" s="3"/>
      <c r="F14" s="7">
        <v>39</v>
      </c>
      <c r="G14" s="10">
        <v>99</v>
      </c>
      <c r="H14" s="10">
        <v>98</v>
      </c>
      <c r="I14" s="10">
        <v>197</v>
      </c>
      <c r="J14" s="3"/>
      <c r="K14" s="7">
        <v>69</v>
      </c>
      <c r="L14" s="10">
        <v>93</v>
      </c>
      <c r="M14" s="10">
        <v>142</v>
      </c>
      <c r="N14" s="10">
        <v>235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3027</v>
      </c>
      <c r="W14" s="15">
        <f>SUM(M21,M27,M33,M39,R9,R15,R21,R27,R33,R39)</f>
        <v>4915</v>
      </c>
      <c r="X14" s="18">
        <f t="shared" si="0"/>
        <v>7942</v>
      </c>
      <c r="Z14" s="4" t="s">
        <v>31</v>
      </c>
      <c r="AA14" s="10">
        <v>232</v>
      </c>
      <c r="AB14" s="10">
        <v>276</v>
      </c>
      <c r="AC14" s="10">
        <v>508</v>
      </c>
    </row>
    <row r="15" spans="1:29" ht="15" customHeight="1" x14ac:dyDescent="0.15">
      <c r="A15" s="7"/>
      <c r="B15" s="11">
        <v>373</v>
      </c>
      <c r="C15" s="11">
        <v>361</v>
      </c>
      <c r="D15" s="11">
        <v>734</v>
      </c>
      <c r="E15" s="3"/>
      <c r="F15" s="7"/>
      <c r="G15" s="11">
        <v>542</v>
      </c>
      <c r="H15" s="11">
        <v>494</v>
      </c>
      <c r="I15" s="11">
        <v>1036</v>
      </c>
      <c r="J15" s="3"/>
      <c r="K15" s="7"/>
      <c r="L15" s="11">
        <v>1074</v>
      </c>
      <c r="M15" s="11">
        <v>1048</v>
      </c>
      <c r="N15" s="11">
        <v>2122</v>
      </c>
      <c r="O15" s="3"/>
      <c r="P15" s="7"/>
      <c r="Q15" s="11">
        <v>52</v>
      </c>
      <c r="R15" s="11">
        <v>132</v>
      </c>
      <c r="S15" s="11">
        <v>184</v>
      </c>
      <c r="U15" s="4" t="s">
        <v>14</v>
      </c>
      <c r="V15" s="15">
        <f>SUM(L27,L33,L39,Q9,Q15,Q21,Q27,Q33,Q39)</f>
        <v>2283</v>
      </c>
      <c r="W15" s="15">
        <f>SUM(M27,M33,M39,R9,R15,R21,R27,R33,R39)</f>
        <v>3912</v>
      </c>
      <c r="X15" s="18">
        <f t="shared" si="0"/>
        <v>6195</v>
      </c>
      <c r="Z15" s="4" t="s">
        <v>7</v>
      </c>
      <c r="AA15" s="10">
        <v>276</v>
      </c>
      <c r="AB15" s="10">
        <v>447</v>
      </c>
      <c r="AC15" s="10">
        <v>723</v>
      </c>
    </row>
    <row r="16" spans="1:29" ht="15" customHeight="1" x14ac:dyDescent="0.15">
      <c r="A16" s="7">
        <v>10</v>
      </c>
      <c r="B16" s="10">
        <v>81</v>
      </c>
      <c r="C16" s="10">
        <v>65</v>
      </c>
      <c r="D16" s="10">
        <v>146</v>
      </c>
      <c r="E16" s="3"/>
      <c r="F16" s="7">
        <v>40</v>
      </c>
      <c r="G16" s="10">
        <v>111</v>
      </c>
      <c r="H16" s="10">
        <v>97</v>
      </c>
      <c r="I16" s="10">
        <v>208</v>
      </c>
      <c r="J16" s="3"/>
      <c r="K16" s="7">
        <v>70</v>
      </c>
      <c r="L16" s="10">
        <v>133</v>
      </c>
      <c r="M16" s="10">
        <v>175</v>
      </c>
      <c r="N16" s="10">
        <v>308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1475</v>
      </c>
      <c r="W16" s="15">
        <f>SUM(M33,M39,R9,R15,R21,R27,R33,R39)</f>
        <v>2781</v>
      </c>
      <c r="X16" s="18">
        <f t="shared" si="0"/>
        <v>4256</v>
      </c>
      <c r="Z16" s="9" t="s">
        <v>24</v>
      </c>
      <c r="AA16" s="11">
        <f t="shared" ref="AA16:AB16" si="2">SUM(AA12:AA15)</f>
        <v>1429</v>
      </c>
      <c r="AB16" s="11">
        <f t="shared" si="2"/>
        <v>1639</v>
      </c>
      <c r="AC16" s="11">
        <f>SUM(AC12:AC15)</f>
        <v>3068</v>
      </c>
    </row>
    <row r="17" spans="1:29" ht="15" customHeight="1" x14ac:dyDescent="0.15">
      <c r="A17" s="7">
        <v>11</v>
      </c>
      <c r="B17" s="10">
        <v>65</v>
      </c>
      <c r="C17" s="10">
        <v>67</v>
      </c>
      <c r="D17" s="10">
        <v>132</v>
      </c>
      <c r="E17" s="3"/>
      <c r="F17" s="7">
        <v>41</v>
      </c>
      <c r="G17" s="10">
        <v>99</v>
      </c>
      <c r="H17" s="10">
        <v>101</v>
      </c>
      <c r="I17" s="10">
        <v>200</v>
      </c>
      <c r="J17" s="3"/>
      <c r="K17" s="7">
        <v>71</v>
      </c>
      <c r="L17" s="10">
        <v>161</v>
      </c>
      <c r="M17" s="10">
        <v>196</v>
      </c>
      <c r="N17" s="10">
        <v>357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683</v>
      </c>
      <c r="W17" s="15">
        <f>SUM(M39,R9,R15,R21,R27,R33,R39)</f>
        <v>1539</v>
      </c>
      <c r="X17" s="18">
        <f t="shared" si="0"/>
        <v>2222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74</v>
      </c>
      <c r="D18" s="10">
        <v>148</v>
      </c>
      <c r="E18" s="3"/>
      <c r="F18" s="7">
        <v>42</v>
      </c>
      <c r="G18" s="10">
        <v>95</v>
      </c>
      <c r="H18" s="10">
        <v>104</v>
      </c>
      <c r="I18" s="10">
        <v>199</v>
      </c>
      <c r="J18" s="3"/>
      <c r="K18" s="7">
        <v>72</v>
      </c>
      <c r="L18" s="10">
        <v>160</v>
      </c>
      <c r="M18" s="10">
        <v>186</v>
      </c>
      <c r="N18" s="13">
        <v>346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206</v>
      </c>
      <c r="W18" s="15">
        <f>SUM(R9,R15,R21,R27,R33,R39)</f>
        <v>625</v>
      </c>
      <c r="X18" s="18">
        <f t="shared" si="0"/>
        <v>831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76</v>
      </c>
      <c r="D19" s="10">
        <v>149</v>
      </c>
      <c r="E19" s="3"/>
      <c r="F19" s="7">
        <v>43</v>
      </c>
      <c r="G19" s="10">
        <v>103</v>
      </c>
      <c r="H19" s="10">
        <v>92</v>
      </c>
      <c r="I19" s="10">
        <v>195</v>
      </c>
      <c r="J19" s="3"/>
      <c r="K19" s="7">
        <v>73</v>
      </c>
      <c r="L19" s="10">
        <v>146</v>
      </c>
      <c r="M19" s="10">
        <v>226</v>
      </c>
      <c r="N19" s="10">
        <v>372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55</v>
      </c>
      <c r="W19" s="15">
        <f>SUM(R15,R21,R27,R33,R39)</f>
        <v>161</v>
      </c>
      <c r="X19" s="18">
        <f t="shared" si="0"/>
        <v>216</v>
      </c>
      <c r="Z19" s="4" t="s">
        <v>25</v>
      </c>
      <c r="AA19" s="10">
        <v>185</v>
      </c>
      <c r="AB19" s="10">
        <v>183</v>
      </c>
      <c r="AC19" s="10">
        <v>368</v>
      </c>
    </row>
    <row r="20" spans="1:29" ht="15" customHeight="1" x14ac:dyDescent="0.15">
      <c r="A20" s="7">
        <v>14</v>
      </c>
      <c r="B20" s="10">
        <v>85</v>
      </c>
      <c r="C20" s="10">
        <v>94</v>
      </c>
      <c r="D20" s="10">
        <v>179</v>
      </c>
      <c r="E20" s="3"/>
      <c r="F20" s="7">
        <v>44</v>
      </c>
      <c r="G20" s="10">
        <v>97</v>
      </c>
      <c r="H20" s="10">
        <v>92</v>
      </c>
      <c r="I20" s="10">
        <v>189</v>
      </c>
      <c r="J20" s="3"/>
      <c r="K20" s="7">
        <v>74</v>
      </c>
      <c r="L20" s="10">
        <v>144</v>
      </c>
      <c r="M20" s="10">
        <v>220</v>
      </c>
      <c r="N20" s="10">
        <v>364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29</v>
      </c>
      <c r="X20" s="18">
        <f t="shared" si="0"/>
        <v>32</v>
      </c>
      <c r="Z20" s="26" t="s">
        <v>26</v>
      </c>
      <c r="AA20" s="10">
        <v>1112</v>
      </c>
      <c r="AB20" s="10">
        <v>1007</v>
      </c>
      <c r="AC20" s="10">
        <v>2119</v>
      </c>
    </row>
    <row r="21" spans="1:29" ht="15" customHeight="1" x14ac:dyDescent="0.15">
      <c r="A21" s="7"/>
      <c r="B21" s="11">
        <v>378</v>
      </c>
      <c r="C21" s="11">
        <v>376</v>
      </c>
      <c r="D21" s="11">
        <v>754</v>
      </c>
      <c r="E21" s="3"/>
      <c r="F21" s="7"/>
      <c r="G21" s="11">
        <v>505</v>
      </c>
      <c r="H21" s="11">
        <v>486</v>
      </c>
      <c r="I21" s="11">
        <v>991</v>
      </c>
      <c r="J21" s="3"/>
      <c r="K21" s="7"/>
      <c r="L21" s="12">
        <v>744</v>
      </c>
      <c r="M21" s="12">
        <v>1003</v>
      </c>
      <c r="N21" s="12">
        <v>1747</v>
      </c>
      <c r="O21" s="24"/>
      <c r="P21" s="7"/>
      <c r="Q21" s="11">
        <v>3</v>
      </c>
      <c r="R21" s="11">
        <v>27</v>
      </c>
      <c r="S21" s="11">
        <v>30</v>
      </c>
      <c r="Z21" s="4" t="s">
        <v>31</v>
      </c>
      <c r="AA21" s="10">
        <v>285</v>
      </c>
      <c r="AB21" s="10">
        <v>294</v>
      </c>
      <c r="AC21" s="10">
        <v>579</v>
      </c>
    </row>
    <row r="22" spans="1:29" ht="15" customHeight="1" x14ac:dyDescent="0.15">
      <c r="A22" s="7">
        <v>15</v>
      </c>
      <c r="B22" s="10">
        <v>85</v>
      </c>
      <c r="C22" s="10">
        <v>84</v>
      </c>
      <c r="D22" s="10">
        <v>169</v>
      </c>
      <c r="E22" s="3"/>
      <c r="F22" s="7">
        <v>45</v>
      </c>
      <c r="G22" s="10">
        <v>96</v>
      </c>
      <c r="H22" s="10">
        <v>98</v>
      </c>
      <c r="I22" s="10">
        <v>194</v>
      </c>
      <c r="J22" s="3"/>
      <c r="K22" s="7">
        <v>75</v>
      </c>
      <c r="L22" s="10">
        <v>150</v>
      </c>
      <c r="M22" s="10">
        <v>210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676</v>
      </c>
      <c r="AC22" s="10">
        <v>1061</v>
      </c>
    </row>
    <row r="23" spans="1:29" ht="15" customHeight="1" x14ac:dyDescent="0.15">
      <c r="A23" s="7">
        <v>16</v>
      </c>
      <c r="B23" s="10">
        <v>79</v>
      </c>
      <c r="C23" s="10">
        <v>81</v>
      </c>
      <c r="D23" s="10">
        <v>160</v>
      </c>
      <c r="E23" s="3"/>
      <c r="F23" s="7">
        <v>46</v>
      </c>
      <c r="G23" s="10">
        <v>92</v>
      </c>
      <c r="H23" s="10">
        <v>103</v>
      </c>
      <c r="I23" s="10">
        <v>195</v>
      </c>
      <c r="J23" s="3"/>
      <c r="K23" s="7">
        <v>76</v>
      </c>
      <c r="L23" s="10">
        <v>143</v>
      </c>
      <c r="M23" s="10">
        <v>209</v>
      </c>
      <c r="N23" s="10">
        <v>352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9.8559652142404204</v>
      </c>
      <c r="W23" s="19">
        <f>W4/$W$8*100</f>
        <v>8.2156104490569017</v>
      </c>
      <c r="X23" s="19">
        <f>X4/$X$8*100</f>
        <v>8.9793336145086453</v>
      </c>
      <c r="Z23" s="9" t="s">
        <v>24</v>
      </c>
      <c r="AA23" s="11">
        <f t="shared" ref="AA23:AB23" si="3">SUM(AA19:AA22)</f>
        <v>1967</v>
      </c>
      <c r="AB23" s="11">
        <f t="shared" si="3"/>
        <v>2160</v>
      </c>
      <c r="AC23" s="11">
        <f>SUM(AC19:AC22)</f>
        <v>4127</v>
      </c>
    </row>
    <row r="24" spans="1:29" ht="15" customHeight="1" x14ac:dyDescent="0.15">
      <c r="A24" s="7">
        <v>17</v>
      </c>
      <c r="B24" s="10">
        <v>109</v>
      </c>
      <c r="C24" s="10">
        <v>88</v>
      </c>
      <c r="D24" s="10">
        <v>197</v>
      </c>
      <c r="E24" s="3"/>
      <c r="F24" s="7">
        <v>47</v>
      </c>
      <c r="G24" s="10">
        <v>94</v>
      </c>
      <c r="H24" s="10">
        <v>126</v>
      </c>
      <c r="I24" s="10">
        <v>220</v>
      </c>
      <c r="J24" s="3"/>
      <c r="K24" s="7">
        <v>77</v>
      </c>
      <c r="L24" s="10">
        <v>192</v>
      </c>
      <c r="M24" s="10">
        <v>231</v>
      </c>
      <c r="N24" s="10">
        <v>423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52.993930609656672</v>
      </c>
      <c r="W24" s="19">
        <f>W5/$W$8*100</f>
        <v>44.724173309131089</v>
      </c>
      <c r="X24" s="19">
        <f>X5/$X$8*100</f>
        <v>48.574441164065796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79</v>
      </c>
      <c r="D25" s="10">
        <v>175</v>
      </c>
      <c r="E25" s="3"/>
      <c r="F25" s="7">
        <v>48</v>
      </c>
      <c r="G25" s="10">
        <v>93</v>
      </c>
      <c r="H25" s="10">
        <v>88</v>
      </c>
      <c r="I25" s="10">
        <v>181</v>
      </c>
      <c r="J25" s="3"/>
      <c r="K25" s="7">
        <v>78</v>
      </c>
      <c r="L25" s="10">
        <v>146</v>
      </c>
      <c r="M25" s="10">
        <v>239</v>
      </c>
      <c r="N25" s="10">
        <v>385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16.468883051000997</v>
      </c>
      <c r="W25" s="19">
        <f>W6/$W$8*100</f>
        <v>16.186567753137084</v>
      </c>
      <c r="X25" s="19">
        <f>X6/$X$8*100</f>
        <v>16.318009278785322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72</v>
      </c>
      <c r="C26" s="10">
        <v>92</v>
      </c>
      <c r="D26" s="10">
        <v>164</v>
      </c>
      <c r="E26" s="3"/>
      <c r="F26" s="7">
        <v>49</v>
      </c>
      <c r="G26" s="10">
        <v>89</v>
      </c>
      <c r="H26" s="10">
        <v>75</v>
      </c>
      <c r="I26" s="10">
        <v>164</v>
      </c>
      <c r="J26" s="3"/>
      <c r="K26" s="7">
        <v>79</v>
      </c>
      <c r="L26" s="10">
        <v>177</v>
      </c>
      <c r="M26" s="10">
        <v>242</v>
      </c>
      <c r="N26" s="10">
        <v>419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20.681221125101914</v>
      </c>
      <c r="W26" s="19">
        <f>W7/$W$8*100</f>
        <v>30.873648488674927</v>
      </c>
      <c r="X26" s="19">
        <f>X7/$X$8*100</f>
        <v>26.128215942640239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441</v>
      </c>
      <c r="C27" s="11">
        <v>424</v>
      </c>
      <c r="D27" s="11">
        <v>865</v>
      </c>
      <c r="E27" s="3"/>
      <c r="F27" s="7"/>
      <c r="G27" s="11">
        <v>464</v>
      </c>
      <c r="H27" s="11">
        <v>490</v>
      </c>
      <c r="I27" s="11">
        <v>954</v>
      </c>
      <c r="J27" s="3"/>
      <c r="K27" s="7"/>
      <c r="L27" s="11">
        <v>808</v>
      </c>
      <c r="M27" s="11">
        <v>1131</v>
      </c>
      <c r="N27" s="11">
        <v>1939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611</v>
      </c>
      <c r="AB27" s="10">
        <v>554</v>
      </c>
      <c r="AC27" s="10">
        <v>1165</v>
      </c>
    </row>
    <row r="28" spans="1:29" ht="15" customHeight="1" x14ac:dyDescent="0.15">
      <c r="A28" s="7">
        <v>20</v>
      </c>
      <c r="B28" s="10">
        <v>114</v>
      </c>
      <c r="C28" s="10">
        <v>97</v>
      </c>
      <c r="D28" s="10">
        <v>211</v>
      </c>
      <c r="E28" s="3"/>
      <c r="F28" s="7">
        <v>50</v>
      </c>
      <c r="G28" s="10">
        <v>106</v>
      </c>
      <c r="H28" s="10">
        <v>129</v>
      </c>
      <c r="I28" s="10">
        <v>235</v>
      </c>
      <c r="J28" s="3"/>
      <c r="K28" s="7">
        <v>80</v>
      </c>
      <c r="L28" s="10">
        <v>154</v>
      </c>
      <c r="M28" s="10">
        <v>256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31.959416613823716</v>
      </c>
      <c r="W28" s="19">
        <f t="shared" ref="W28:W39" si="5">W9/$W$8*100</f>
        <v>27.330123904979875</v>
      </c>
      <c r="X28" s="19">
        <f t="shared" ref="X28:X39" si="6">X9/$X$8*100</f>
        <v>29.485449177562213</v>
      </c>
      <c r="Z28" s="4" t="s">
        <v>31</v>
      </c>
      <c r="AA28" s="10">
        <v>164</v>
      </c>
      <c r="AB28" s="10">
        <v>204</v>
      </c>
      <c r="AC28" s="10">
        <v>368</v>
      </c>
    </row>
    <row r="29" spans="1:29" ht="15" customHeight="1" x14ac:dyDescent="0.15">
      <c r="A29" s="7">
        <v>21</v>
      </c>
      <c r="B29" s="10">
        <v>101</v>
      </c>
      <c r="C29" s="10">
        <v>85</v>
      </c>
      <c r="D29" s="10">
        <v>186</v>
      </c>
      <c r="E29" s="3"/>
      <c r="F29" s="7">
        <v>51</v>
      </c>
      <c r="G29" s="10">
        <v>107</v>
      </c>
      <c r="H29" s="10">
        <v>130</v>
      </c>
      <c r="I29" s="10">
        <v>237</v>
      </c>
      <c r="J29" s="3"/>
      <c r="K29" s="7">
        <v>81</v>
      </c>
      <c r="L29" s="10">
        <v>166</v>
      </c>
      <c r="M29" s="10">
        <v>247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69.10952078992662</v>
      </c>
      <c r="W29" s="19">
        <f t="shared" si="5"/>
        <v>74.390340146791885</v>
      </c>
      <c r="X29" s="19">
        <f t="shared" si="6"/>
        <v>71.931674398987766</v>
      </c>
      <c r="Z29" s="4" t="s">
        <v>7</v>
      </c>
      <c r="AA29" s="10">
        <v>240</v>
      </c>
      <c r="AB29" s="10">
        <v>404</v>
      </c>
      <c r="AC29" s="10">
        <v>644</v>
      </c>
    </row>
    <row r="30" spans="1:29" ht="15" customHeight="1" x14ac:dyDescent="0.15">
      <c r="A30" s="7">
        <v>22</v>
      </c>
      <c r="B30" s="10">
        <v>71</v>
      </c>
      <c r="C30" s="10">
        <v>79</v>
      </c>
      <c r="D30" s="10">
        <v>150</v>
      </c>
      <c r="E30" s="3"/>
      <c r="F30" s="7">
        <v>52</v>
      </c>
      <c r="G30" s="10">
        <v>130</v>
      </c>
      <c r="H30" s="10">
        <v>96</v>
      </c>
      <c r="I30" s="10">
        <v>226</v>
      </c>
      <c r="J30" s="3"/>
      <c r="K30" s="7">
        <v>82</v>
      </c>
      <c r="L30" s="10">
        <v>151</v>
      </c>
      <c r="M30" s="10">
        <v>226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60.331551770993755</v>
      </c>
      <c r="W30" s="19">
        <f t="shared" si="5"/>
        <v>66.687712098492625</v>
      </c>
      <c r="X30" s="19">
        <f t="shared" si="6"/>
        <v>63.728384647827916</v>
      </c>
      <c r="Z30" s="9" t="s">
        <v>24</v>
      </c>
      <c r="AA30" s="11">
        <f t="shared" ref="AA30:AB30" si="7">SUM(AA26:AA29)</f>
        <v>1133</v>
      </c>
      <c r="AB30" s="11">
        <f t="shared" si="7"/>
        <v>1266</v>
      </c>
      <c r="AC30" s="11">
        <f>SUM(AC26:AC29)</f>
        <v>2399</v>
      </c>
    </row>
    <row r="31" spans="1:29" ht="15" customHeight="1" x14ac:dyDescent="0.15">
      <c r="A31" s="7">
        <v>23</v>
      </c>
      <c r="B31" s="10">
        <v>76</v>
      </c>
      <c r="C31" s="10">
        <v>68</v>
      </c>
      <c r="D31" s="10">
        <v>144</v>
      </c>
      <c r="E31" s="3"/>
      <c r="F31" s="7">
        <v>53</v>
      </c>
      <c r="G31" s="10">
        <v>128</v>
      </c>
      <c r="H31" s="10">
        <v>151</v>
      </c>
      <c r="I31" s="10">
        <v>279</v>
      </c>
      <c r="J31" s="3"/>
      <c r="K31" s="7">
        <v>83</v>
      </c>
      <c r="L31" s="10">
        <v>157</v>
      </c>
      <c r="M31" s="10">
        <v>246</v>
      </c>
      <c r="N31" s="10">
        <v>403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47.132892472144214</v>
      </c>
      <c r="W31" s="19">
        <f t="shared" si="5"/>
        <v>54.825980585589143</v>
      </c>
      <c r="X31" s="19">
        <f t="shared" si="6"/>
        <v>51.244200759173339</v>
      </c>
      <c r="Z31" s="6"/>
    </row>
    <row r="32" spans="1:29" ht="15" customHeight="1" x14ac:dyDescent="0.15">
      <c r="A32" s="7">
        <v>24</v>
      </c>
      <c r="B32" s="10">
        <v>78</v>
      </c>
      <c r="C32" s="10">
        <v>86</v>
      </c>
      <c r="D32" s="10">
        <v>164</v>
      </c>
      <c r="E32" s="3"/>
      <c r="F32" s="7">
        <v>54</v>
      </c>
      <c r="G32" s="10">
        <v>140</v>
      </c>
      <c r="H32" s="10">
        <v>141</v>
      </c>
      <c r="I32" s="10">
        <v>281</v>
      </c>
      <c r="J32" s="3"/>
      <c r="K32" s="7">
        <v>84</v>
      </c>
      <c r="L32" s="10">
        <v>164</v>
      </c>
      <c r="M32" s="10">
        <v>267</v>
      </c>
      <c r="N32" s="10">
        <v>431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37.150104176102907</v>
      </c>
      <c r="W32" s="20">
        <f t="shared" si="5"/>
        <v>47.060216241812014</v>
      </c>
      <c r="X32" s="20">
        <f t="shared" si="6"/>
        <v>42.446225221425557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415</v>
      </c>
      <c r="D33" s="11">
        <v>855</v>
      </c>
      <c r="E33" s="3"/>
      <c r="F33" s="7"/>
      <c r="G33" s="11">
        <v>611</v>
      </c>
      <c r="H33" s="11">
        <v>647</v>
      </c>
      <c r="I33" s="11">
        <v>1258</v>
      </c>
      <c r="J33" s="3"/>
      <c r="K33" s="7"/>
      <c r="L33" s="11">
        <v>792</v>
      </c>
      <c r="M33" s="11">
        <v>1242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27.420962043663376</v>
      </c>
      <c r="W33" s="19">
        <f t="shared" si="5"/>
        <v>38.789361534211977</v>
      </c>
      <c r="X33" s="19">
        <f t="shared" si="6"/>
        <v>33.496415014761702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49</v>
      </c>
      <c r="D34" s="10">
        <v>125</v>
      </c>
      <c r="E34" s="3"/>
      <c r="F34" s="7">
        <v>55</v>
      </c>
      <c r="G34" s="10">
        <v>166</v>
      </c>
      <c r="H34" s="10">
        <v>149</v>
      </c>
      <c r="I34" s="10">
        <v>315</v>
      </c>
      <c r="J34" s="3"/>
      <c r="K34" s="7">
        <v>85</v>
      </c>
      <c r="L34" s="10">
        <v>122</v>
      </c>
      <c r="M34" s="10">
        <v>201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20.681221125101914</v>
      </c>
      <c r="W34" s="19">
        <f t="shared" si="5"/>
        <v>30.873648488674927</v>
      </c>
      <c r="X34" s="19">
        <f t="shared" si="6"/>
        <v>26.128215942640239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76</v>
      </c>
      <c r="D35" s="10">
        <v>157</v>
      </c>
      <c r="E35" s="3"/>
      <c r="F35" s="7">
        <v>56</v>
      </c>
      <c r="G35" s="10">
        <v>166</v>
      </c>
      <c r="H35" s="10">
        <v>176</v>
      </c>
      <c r="I35" s="10">
        <v>342</v>
      </c>
      <c r="J35" s="3"/>
      <c r="K35" s="7">
        <v>86</v>
      </c>
      <c r="L35" s="10">
        <v>103</v>
      </c>
      <c r="M35" s="10">
        <v>189</v>
      </c>
      <c r="N35" s="10">
        <v>292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13.361717546879245</v>
      </c>
      <c r="W35" s="19">
        <f t="shared" si="5"/>
        <v>21.947754715492067</v>
      </c>
      <c r="X35" s="19">
        <f t="shared" si="6"/>
        <v>17.950231969633066</v>
      </c>
      <c r="Z35" s="4" t="s">
        <v>25</v>
      </c>
      <c r="AA35" s="10">
        <f>SUM(AA5,AA12,AA19,AA26)</f>
        <v>1088</v>
      </c>
      <c r="AB35" s="10">
        <f t="shared" ref="AA35:AB38" si="8">SUM(AB5,AB12,AB19,AB26)</f>
        <v>1041</v>
      </c>
      <c r="AC35" s="10">
        <f>SUM(AA35:AB35)</f>
        <v>2129</v>
      </c>
    </row>
    <row r="36" spans="1:29" ht="15" customHeight="1" x14ac:dyDescent="0.15">
      <c r="A36" s="7">
        <v>27</v>
      </c>
      <c r="B36" s="10">
        <v>86</v>
      </c>
      <c r="C36" s="10">
        <v>99</v>
      </c>
      <c r="D36" s="10">
        <v>185</v>
      </c>
      <c r="E36" s="3"/>
      <c r="F36" s="7">
        <v>57</v>
      </c>
      <c r="G36" s="10">
        <v>164</v>
      </c>
      <c r="H36" s="10">
        <v>165</v>
      </c>
      <c r="I36" s="10">
        <v>329</v>
      </c>
      <c r="J36" s="3"/>
      <c r="K36" s="7">
        <v>87</v>
      </c>
      <c r="L36" s="10">
        <v>91</v>
      </c>
      <c r="M36" s="10">
        <v>176</v>
      </c>
      <c r="N36" s="10">
        <v>267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6.1871546335718817</v>
      </c>
      <c r="W36" s="19">
        <f t="shared" si="5"/>
        <v>12.145844842553863</v>
      </c>
      <c r="X36" s="19">
        <f t="shared" si="6"/>
        <v>9.3715731758751595</v>
      </c>
      <c r="Z36" s="26" t="s">
        <v>26</v>
      </c>
      <c r="AA36" s="10">
        <f t="shared" si="8"/>
        <v>5850</v>
      </c>
      <c r="AB36" s="10">
        <f t="shared" si="8"/>
        <v>5667</v>
      </c>
      <c r="AC36" s="13">
        <f>SUM(AA36:AB36)</f>
        <v>11517</v>
      </c>
    </row>
    <row r="37" spans="1:29" ht="15" customHeight="1" x14ac:dyDescent="0.15">
      <c r="A37" s="7">
        <v>28</v>
      </c>
      <c r="B37" s="10">
        <v>83</v>
      </c>
      <c r="C37" s="10">
        <v>92</v>
      </c>
      <c r="D37" s="10">
        <v>175</v>
      </c>
      <c r="E37" s="3"/>
      <c r="F37" s="7">
        <v>58</v>
      </c>
      <c r="G37" s="10">
        <v>184</v>
      </c>
      <c r="H37" s="10">
        <v>178</v>
      </c>
      <c r="I37" s="10">
        <v>362</v>
      </c>
      <c r="J37" s="3"/>
      <c r="K37" s="7">
        <v>88</v>
      </c>
      <c r="L37" s="10">
        <v>84</v>
      </c>
      <c r="M37" s="10">
        <v>170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1.8661110607844915</v>
      </c>
      <c r="W37" s="19">
        <f t="shared" si="5"/>
        <v>4.9325230842080341</v>
      </c>
      <c r="X37" s="19">
        <f t="shared" si="6"/>
        <v>3.5048502741459298</v>
      </c>
      <c r="Z37" s="4" t="s">
        <v>31</v>
      </c>
      <c r="AA37" s="10">
        <f t="shared" si="8"/>
        <v>1818</v>
      </c>
      <c r="AB37" s="10">
        <f t="shared" si="8"/>
        <v>2051</v>
      </c>
      <c r="AC37" s="13">
        <f>SUM(AA37:AB37)</f>
        <v>3869</v>
      </c>
    </row>
    <row r="38" spans="1:29" ht="15" customHeight="1" x14ac:dyDescent="0.15">
      <c r="A38" s="7">
        <v>29</v>
      </c>
      <c r="B38" s="10">
        <v>90</v>
      </c>
      <c r="C38" s="10">
        <v>94</v>
      </c>
      <c r="D38" s="10">
        <v>184</v>
      </c>
      <c r="E38" s="3"/>
      <c r="F38" s="7">
        <v>59</v>
      </c>
      <c r="G38" s="10">
        <v>166</v>
      </c>
      <c r="H38" s="10">
        <v>188</v>
      </c>
      <c r="I38" s="10">
        <v>354</v>
      </c>
      <c r="J38" s="3"/>
      <c r="K38" s="7">
        <v>89</v>
      </c>
      <c r="L38" s="10">
        <v>77</v>
      </c>
      <c r="M38" s="10">
        <v>178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0.49823353564634476</v>
      </c>
      <c r="W38" s="19">
        <f t="shared" si="5"/>
        <v>1.2706179464919896</v>
      </c>
      <c r="X38" s="19">
        <f t="shared" si="6"/>
        <v>0.91100801349641503</v>
      </c>
      <c r="Z38" s="4" t="s">
        <v>7</v>
      </c>
      <c r="AA38" s="10">
        <f t="shared" si="8"/>
        <v>2283</v>
      </c>
      <c r="AB38" s="10">
        <f t="shared" si="8"/>
        <v>3912</v>
      </c>
      <c r="AC38" s="13">
        <f>SUM(AA38:AB38)</f>
        <v>6195</v>
      </c>
    </row>
    <row r="39" spans="1:29" ht="15" customHeight="1" x14ac:dyDescent="0.15">
      <c r="A39" s="7"/>
      <c r="B39" s="11">
        <v>416</v>
      </c>
      <c r="C39" s="11">
        <v>410</v>
      </c>
      <c r="D39" s="11">
        <v>826</v>
      </c>
      <c r="E39" s="3"/>
      <c r="F39" s="7"/>
      <c r="G39" s="11">
        <v>846</v>
      </c>
      <c r="H39" s="11">
        <v>856</v>
      </c>
      <c r="I39" s="11">
        <v>1702</v>
      </c>
      <c r="J39" s="3"/>
      <c r="K39" s="7"/>
      <c r="L39" s="11">
        <v>477</v>
      </c>
      <c r="M39" s="11">
        <v>914</v>
      </c>
      <c r="N39" s="11">
        <v>1391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2.7176374671618809E-2</v>
      </c>
      <c r="W39" s="19">
        <f t="shared" si="5"/>
        <v>0.2288690711072528</v>
      </c>
      <c r="X39" s="19">
        <f t="shared" si="6"/>
        <v>0.13496415014761703</v>
      </c>
      <c r="Z39" s="9" t="s">
        <v>24</v>
      </c>
      <c r="AA39" s="11">
        <f>SUM(AA35:AA38)</f>
        <v>11039</v>
      </c>
      <c r="AB39" s="11">
        <f>SUM(AB35:AB38)</f>
        <v>12671</v>
      </c>
      <c r="AC39" s="11">
        <f>SUM(AC35:AC38)</f>
        <v>23710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56</v>
      </c>
      <c r="D4" s="10">
        <v>121</v>
      </c>
      <c r="E4" s="3"/>
      <c r="F4" s="7">
        <v>30</v>
      </c>
      <c r="G4" s="10">
        <v>107</v>
      </c>
      <c r="H4" s="10">
        <v>78</v>
      </c>
      <c r="I4" s="10">
        <v>185</v>
      </c>
      <c r="J4" s="3"/>
      <c r="K4" s="7">
        <v>60</v>
      </c>
      <c r="L4" s="10">
        <v>193</v>
      </c>
      <c r="M4" s="10">
        <v>191</v>
      </c>
      <c r="N4" s="10">
        <v>384</v>
      </c>
      <c r="O4" s="3"/>
      <c r="P4" s="7">
        <v>90</v>
      </c>
      <c r="Q4" s="10">
        <v>48</v>
      </c>
      <c r="R4" s="10">
        <v>127</v>
      </c>
      <c r="S4" s="10">
        <v>175</v>
      </c>
      <c r="U4" s="4" t="s">
        <v>4</v>
      </c>
      <c r="V4" s="15">
        <f>SUM(B9,B15,B21)</f>
        <v>1070</v>
      </c>
      <c r="W4" s="15">
        <f>SUM(C9,C15,C21)</f>
        <v>1037</v>
      </c>
      <c r="X4" s="15">
        <f>SUM(V4:W4)</f>
        <v>2107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66</v>
      </c>
      <c r="D5" s="10">
        <v>123</v>
      </c>
      <c r="E5" s="3"/>
      <c r="F5" s="7">
        <v>31</v>
      </c>
      <c r="G5" s="10">
        <v>101</v>
      </c>
      <c r="H5" s="10">
        <v>105</v>
      </c>
      <c r="I5" s="10">
        <v>206</v>
      </c>
      <c r="J5" s="3"/>
      <c r="K5" s="7">
        <v>61</v>
      </c>
      <c r="L5" s="10">
        <v>234</v>
      </c>
      <c r="M5" s="10">
        <v>164</v>
      </c>
      <c r="N5" s="10">
        <v>398</v>
      </c>
      <c r="O5" s="3"/>
      <c r="P5" s="7">
        <v>91</v>
      </c>
      <c r="Q5" s="10">
        <v>34</v>
      </c>
      <c r="R5" s="10">
        <v>107</v>
      </c>
      <c r="S5" s="10">
        <v>141</v>
      </c>
      <c r="U5" s="4" t="s">
        <v>5</v>
      </c>
      <c r="V5" s="15">
        <f>SUM(B27,B33,B39,G9,G15,G21,G27,G33,G39,L9)</f>
        <v>5807</v>
      </c>
      <c r="W5" s="15">
        <f>SUM(C27,C33,C39,H9,H15,H21,H27,H33,H39,M9)</f>
        <v>5589</v>
      </c>
      <c r="X5" s="15">
        <f>SUM(V5:W5)</f>
        <v>11396</v>
      </c>
      <c r="Y5" s="2"/>
      <c r="Z5" s="4" t="s">
        <v>25</v>
      </c>
      <c r="AA5" s="10">
        <v>615</v>
      </c>
      <c r="AB5" s="10">
        <v>591</v>
      </c>
      <c r="AC5" s="10">
        <v>1206</v>
      </c>
    </row>
    <row r="6" spans="1:29" ht="15" customHeight="1" x14ac:dyDescent="0.15">
      <c r="A6" s="7">
        <v>2</v>
      </c>
      <c r="B6" s="10">
        <v>65</v>
      </c>
      <c r="C6" s="10">
        <v>55</v>
      </c>
      <c r="D6" s="10">
        <v>120</v>
      </c>
      <c r="E6" s="3"/>
      <c r="F6" s="7">
        <v>32</v>
      </c>
      <c r="G6" s="10">
        <v>86</v>
      </c>
      <c r="H6" s="10">
        <v>80</v>
      </c>
      <c r="I6" s="10">
        <v>166</v>
      </c>
      <c r="J6" s="3"/>
      <c r="K6" s="7">
        <v>62</v>
      </c>
      <c r="L6" s="10">
        <v>196</v>
      </c>
      <c r="M6" s="10">
        <v>213</v>
      </c>
      <c r="N6" s="10">
        <v>409</v>
      </c>
      <c r="O6" s="3"/>
      <c r="P6" s="7">
        <v>92</v>
      </c>
      <c r="Q6" s="10">
        <v>29</v>
      </c>
      <c r="R6" s="10">
        <v>102</v>
      </c>
      <c r="S6" s="10">
        <v>131</v>
      </c>
      <c r="U6" s="8" t="s">
        <v>6</v>
      </c>
      <c r="V6" s="15">
        <f>SUM(L15,L21)</f>
        <v>1829</v>
      </c>
      <c r="W6" s="15">
        <f>SUM(M15,M21)</f>
        <v>2049</v>
      </c>
      <c r="X6" s="15">
        <f>SUM(V6:W6)</f>
        <v>3878</v>
      </c>
      <c r="Z6" s="26" t="s">
        <v>26</v>
      </c>
      <c r="AA6" s="10">
        <v>3337</v>
      </c>
      <c r="AB6" s="10">
        <v>3298</v>
      </c>
      <c r="AC6" s="10">
        <v>6635</v>
      </c>
    </row>
    <row r="7" spans="1:29" ht="15" customHeight="1" x14ac:dyDescent="0.15">
      <c r="A7" s="7">
        <v>3</v>
      </c>
      <c r="B7" s="10">
        <v>71</v>
      </c>
      <c r="C7" s="10">
        <v>56</v>
      </c>
      <c r="D7" s="10">
        <v>127</v>
      </c>
      <c r="E7" s="3"/>
      <c r="F7" s="7">
        <v>33</v>
      </c>
      <c r="G7" s="10">
        <v>93</v>
      </c>
      <c r="H7" s="10">
        <v>92</v>
      </c>
      <c r="I7" s="10">
        <v>185</v>
      </c>
      <c r="J7" s="3"/>
      <c r="K7" s="7">
        <v>63</v>
      </c>
      <c r="L7" s="10">
        <v>227</v>
      </c>
      <c r="M7" s="10">
        <v>204</v>
      </c>
      <c r="N7" s="10">
        <v>431</v>
      </c>
      <c r="O7" s="3"/>
      <c r="P7" s="7">
        <v>93</v>
      </c>
      <c r="Q7" s="10">
        <v>19</v>
      </c>
      <c r="R7" s="10">
        <v>85</v>
      </c>
      <c r="S7" s="10">
        <v>104</v>
      </c>
      <c r="U7" s="4" t="s">
        <v>7</v>
      </c>
      <c r="V7" s="15">
        <f>SUM(L27,L33,L39,Q9,Q15,Q21,Q27,Q33,Q39)</f>
        <v>2273</v>
      </c>
      <c r="W7" s="15">
        <f>SUM(M27,M33,M39,R9,R15,R21,R27,R33,R39)</f>
        <v>3916</v>
      </c>
      <c r="X7" s="15">
        <f>SUM(V7:W7)</f>
        <v>6189</v>
      </c>
      <c r="Z7" s="4" t="s">
        <v>31</v>
      </c>
      <c r="AA7" s="10">
        <v>1149</v>
      </c>
      <c r="AB7" s="10">
        <v>1279</v>
      </c>
      <c r="AC7" s="10">
        <v>2428</v>
      </c>
    </row>
    <row r="8" spans="1:29" ht="15" customHeight="1" x14ac:dyDescent="0.15">
      <c r="A8" s="7">
        <v>4</v>
      </c>
      <c r="B8" s="10">
        <v>78</v>
      </c>
      <c r="C8" s="10">
        <v>68</v>
      </c>
      <c r="D8" s="10">
        <v>146</v>
      </c>
      <c r="E8" s="3"/>
      <c r="F8" s="7">
        <v>34</v>
      </c>
      <c r="G8" s="10">
        <v>88</v>
      </c>
      <c r="H8" s="10">
        <v>106</v>
      </c>
      <c r="I8" s="10">
        <v>194</v>
      </c>
      <c r="J8" s="3"/>
      <c r="K8" s="7">
        <v>64</v>
      </c>
      <c r="L8" s="10">
        <v>243</v>
      </c>
      <c r="M8" s="10">
        <v>202</v>
      </c>
      <c r="N8" s="10">
        <v>445</v>
      </c>
      <c r="O8" s="3"/>
      <c r="P8" s="7">
        <v>94</v>
      </c>
      <c r="Q8" s="10">
        <v>20</v>
      </c>
      <c r="R8" s="10">
        <v>57</v>
      </c>
      <c r="S8" s="10">
        <v>77</v>
      </c>
      <c r="U8" s="17" t="s">
        <v>3</v>
      </c>
      <c r="V8" s="12">
        <f>SUM(V4:V7)</f>
        <v>10979</v>
      </c>
      <c r="W8" s="12">
        <f>SUM(W4:W7)</f>
        <v>12591</v>
      </c>
      <c r="X8" s="12">
        <f>SUM(X4:X7)</f>
        <v>23570</v>
      </c>
      <c r="Z8" s="4" t="s">
        <v>7</v>
      </c>
      <c r="AA8" s="10">
        <v>1372</v>
      </c>
      <c r="AB8" s="10">
        <v>2389</v>
      </c>
      <c r="AC8" s="10">
        <v>3761</v>
      </c>
    </row>
    <row r="9" spans="1:29" ht="15" customHeight="1" x14ac:dyDescent="0.15">
      <c r="A9" s="7"/>
      <c r="B9" s="11">
        <v>336</v>
      </c>
      <c r="C9" s="11">
        <v>301</v>
      </c>
      <c r="D9" s="11">
        <v>637</v>
      </c>
      <c r="E9" s="3"/>
      <c r="F9" s="7"/>
      <c r="G9" s="11">
        <v>475</v>
      </c>
      <c r="H9" s="11">
        <v>461</v>
      </c>
      <c r="I9" s="11">
        <v>936</v>
      </c>
      <c r="J9" s="3"/>
      <c r="K9" s="7"/>
      <c r="L9" s="12">
        <v>1093</v>
      </c>
      <c r="M9" s="12">
        <v>974</v>
      </c>
      <c r="N9" s="12">
        <v>2067</v>
      </c>
      <c r="O9" s="3"/>
      <c r="P9" s="7"/>
      <c r="Q9" s="11">
        <v>150</v>
      </c>
      <c r="R9" s="11">
        <v>478</v>
      </c>
      <c r="S9" s="11">
        <v>628</v>
      </c>
      <c r="U9" s="4" t="s">
        <v>8</v>
      </c>
      <c r="V9" s="15">
        <f>SUM(G21,G27,G33,G39,L9)</f>
        <v>3511</v>
      </c>
      <c r="W9" s="15">
        <f>SUM(H21,H27,H33,H39,M9)</f>
        <v>3435</v>
      </c>
      <c r="X9" s="18">
        <f t="shared" ref="X9:X20" si="0">SUM(V9:W9)</f>
        <v>6946</v>
      </c>
      <c r="Z9" s="9" t="s">
        <v>24</v>
      </c>
      <c r="AA9" s="11">
        <f t="shared" ref="AA9:AB9" si="1">SUM(AA5:AA8)</f>
        <v>6473</v>
      </c>
      <c r="AB9" s="11">
        <f t="shared" si="1"/>
        <v>7557</v>
      </c>
      <c r="AC9" s="11">
        <f>SUM(AC5:AC8)</f>
        <v>14030</v>
      </c>
    </row>
    <row r="10" spans="1:29" ht="15" customHeight="1" x14ac:dyDescent="0.15">
      <c r="A10" s="7">
        <v>5</v>
      </c>
      <c r="B10" s="10">
        <v>77</v>
      </c>
      <c r="C10" s="10">
        <v>62</v>
      </c>
      <c r="D10" s="10">
        <v>139</v>
      </c>
      <c r="E10" s="3"/>
      <c r="F10" s="7">
        <v>35</v>
      </c>
      <c r="G10" s="10">
        <v>95</v>
      </c>
      <c r="H10" s="10">
        <v>83</v>
      </c>
      <c r="I10" s="10">
        <v>178</v>
      </c>
      <c r="J10" s="3"/>
      <c r="K10" s="7">
        <v>65</v>
      </c>
      <c r="L10" s="10">
        <v>277</v>
      </c>
      <c r="M10" s="10">
        <v>272</v>
      </c>
      <c r="N10" s="10">
        <v>549</v>
      </c>
      <c r="O10" s="3"/>
      <c r="P10" s="7">
        <v>95</v>
      </c>
      <c r="Q10" s="10">
        <v>19</v>
      </c>
      <c r="R10" s="10">
        <v>35</v>
      </c>
      <c r="S10" s="10">
        <v>54</v>
      </c>
      <c r="U10" s="4" t="s">
        <v>9</v>
      </c>
      <c r="V10" s="15">
        <f>SUM(G21,G27,G33,G39,L9,L15,L21,L27,L33,L39,Q9,Q15,Q21,Q27,Q33,Q39)</f>
        <v>7613</v>
      </c>
      <c r="W10" s="15">
        <f>SUM(H21,H27,H33,H39,M9,M15,M21,M27,M33,M39,R9,R15,R21,R27,R33,R39)</f>
        <v>9400</v>
      </c>
      <c r="X10" s="18">
        <f t="shared" si="0"/>
        <v>17013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73</v>
      </c>
      <c r="D11" s="10">
        <v>148</v>
      </c>
      <c r="E11" s="3"/>
      <c r="F11" s="7">
        <v>36</v>
      </c>
      <c r="G11" s="10">
        <v>104</v>
      </c>
      <c r="H11" s="10">
        <v>111</v>
      </c>
      <c r="I11" s="10">
        <v>215</v>
      </c>
      <c r="J11" s="3"/>
      <c r="K11" s="7">
        <v>66</v>
      </c>
      <c r="L11" s="10">
        <v>271</v>
      </c>
      <c r="M11" s="10">
        <v>235</v>
      </c>
      <c r="N11" s="10">
        <v>506</v>
      </c>
      <c r="O11" s="3"/>
      <c r="P11" s="7">
        <v>96</v>
      </c>
      <c r="Q11" s="10">
        <v>17</v>
      </c>
      <c r="R11" s="10">
        <v>39</v>
      </c>
      <c r="S11" s="10">
        <v>56</v>
      </c>
      <c r="U11" s="4" t="s">
        <v>10</v>
      </c>
      <c r="V11" s="15">
        <f>SUM(,G33,G39,L9,L15,L21,L27,L33,L39,Q9,Q15,Q21,Q27,Q33,Q39)</f>
        <v>6648</v>
      </c>
      <c r="W11" s="15">
        <f>SUM(,H33,H39,M9,M15,M21,M27,M33,M39,R9,R15,R21,R27,R33,R39)</f>
        <v>8433</v>
      </c>
      <c r="X11" s="18">
        <f t="shared" si="0"/>
        <v>15081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82</v>
      </c>
      <c r="D12" s="10">
        <v>151</v>
      </c>
      <c r="E12" s="3"/>
      <c r="F12" s="7">
        <v>37</v>
      </c>
      <c r="G12" s="10">
        <v>121</v>
      </c>
      <c r="H12" s="10">
        <v>98</v>
      </c>
      <c r="I12" s="10">
        <v>219</v>
      </c>
      <c r="J12" s="3"/>
      <c r="K12" s="7">
        <v>67</v>
      </c>
      <c r="L12" s="10">
        <v>263</v>
      </c>
      <c r="M12" s="10">
        <v>259</v>
      </c>
      <c r="N12" s="10">
        <v>522</v>
      </c>
      <c r="O12" s="3"/>
      <c r="P12" s="7">
        <v>97</v>
      </c>
      <c r="Q12" s="10">
        <v>10</v>
      </c>
      <c r="R12" s="10">
        <v>25</v>
      </c>
      <c r="S12" s="10">
        <v>35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6939</v>
      </c>
      <c r="X12" s="18">
        <f t="shared" si="0"/>
        <v>12134</v>
      </c>
      <c r="Z12" s="4" t="s">
        <v>25</v>
      </c>
      <c r="AA12" s="10">
        <v>156</v>
      </c>
      <c r="AB12" s="10">
        <v>160</v>
      </c>
      <c r="AC12" s="10">
        <v>316</v>
      </c>
    </row>
    <row r="13" spans="1:29" ht="15" customHeight="1" x14ac:dyDescent="0.15">
      <c r="A13" s="7">
        <v>8</v>
      </c>
      <c r="B13" s="10">
        <v>76</v>
      </c>
      <c r="C13" s="10">
        <v>70</v>
      </c>
      <c r="D13" s="10">
        <v>146</v>
      </c>
      <c r="E13" s="3"/>
      <c r="F13" s="7">
        <v>38</v>
      </c>
      <c r="G13" s="10">
        <v>126</v>
      </c>
      <c r="H13" s="10">
        <v>96</v>
      </c>
      <c r="I13" s="10">
        <v>222</v>
      </c>
      <c r="J13" s="3"/>
      <c r="K13" s="7">
        <v>68</v>
      </c>
      <c r="L13" s="10">
        <v>192</v>
      </c>
      <c r="M13" s="10">
        <v>162</v>
      </c>
      <c r="N13" s="10">
        <v>354</v>
      </c>
      <c r="O13" s="3"/>
      <c r="P13" s="7">
        <v>98</v>
      </c>
      <c r="Q13" s="10">
        <v>6</v>
      </c>
      <c r="R13" s="10">
        <v>14</v>
      </c>
      <c r="S13" s="10">
        <v>20</v>
      </c>
      <c r="U13" s="9" t="s">
        <v>12</v>
      </c>
      <c r="V13" s="12">
        <f>SUM(L15,L21,L27,L33,L39,Q9,Q15,Q21,Q27,Q33,Q39)</f>
        <v>4102</v>
      </c>
      <c r="W13" s="12">
        <f>SUM(M15,M21,M27,M33,M39,R9,R15,R21,R27,R33,R39)</f>
        <v>5965</v>
      </c>
      <c r="X13" s="12">
        <f t="shared" si="0"/>
        <v>10067</v>
      </c>
      <c r="Z13" s="26" t="s">
        <v>26</v>
      </c>
      <c r="AA13" s="10">
        <v>761</v>
      </c>
      <c r="AB13" s="10">
        <v>751</v>
      </c>
      <c r="AC13" s="10">
        <v>1512</v>
      </c>
    </row>
    <row r="14" spans="1:29" ht="15" customHeight="1" x14ac:dyDescent="0.15">
      <c r="A14" s="7">
        <v>9</v>
      </c>
      <c r="B14" s="10">
        <v>76</v>
      </c>
      <c r="C14" s="10">
        <v>75</v>
      </c>
      <c r="D14" s="10">
        <v>151</v>
      </c>
      <c r="E14" s="3"/>
      <c r="F14" s="7">
        <v>39</v>
      </c>
      <c r="G14" s="10">
        <v>96</v>
      </c>
      <c r="H14" s="10">
        <v>99</v>
      </c>
      <c r="I14" s="10">
        <v>195</v>
      </c>
      <c r="J14" s="3"/>
      <c r="K14" s="7">
        <v>69</v>
      </c>
      <c r="L14" s="10">
        <v>88</v>
      </c>
      <c r="M14" s="10">
        <v>131</v>
      </c>
      <c r="N14" s="10">
        <v>219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3011</v>
      </c>
      <c r="W14" s="15">
        <f>SUM(M21,M27,M33,M39,R9,R15,R21,R27,R33,R39)</f>
        <v>4906</v>
      </c>
      <c r="X14" s="18">
        <f t="shared" si="0"/>
        <v>7917</v>
      </c>
      <c r="Z14" s="4" t="s">
        <v>31</v>
      </c>
      <c r="AA14" s="10">
        <v>231</v>
      </c>
      <c r="AB14" s="10">
        <v>271</v>
      </c>
      <c r="AC14" s="10">
        <v>502</v>
      </c>
    </row>
    <row r="15" spans="1:29" ht="15" customHeight="1" x14ac:dyDescent="0.15">
      <c r="A15" s="7"/>
      <c r="B15" s="11">
        <v>373</v>
      </c>
      <c r="C15" s="11">
        <v>362</v>
      </c>
      <c r="D15" s="11">
        <v>735</v>
      </c>
      <c r="E15" s="3"/>
      <c r="F15" s="7"/>
      <c r="G15" s="11">
        <v>542</v>
      </c>
      <c r="H15" s="11">
        <v>487</v>
      </c>
      <c r="I15" s="11">
        <v>1029</v>
      </c>
      <c r="J15" s="3"/>
      <c r="K15" s="7"/>
      <c r="L15" s="11">
        <v>1091</v>
      </c>
      <c r="M15" s="11">
        <v>1059</v>
      </c>
      <c r="N15" s="11">
        <v>2150</v>
      </c>
      <c r="O15" s="3"/>
      <c r="P15" s="7"/>
      <c r="Q15" s="11">
        <v>54</v>
      </c>
      <c r="R15" s="11">
        <v>134</v>
      </c>
      <c r="S15" s="11">
        <v>188</v>
      </c>
      <c r="U15" s="4" t="s">
        <v>14</v>
      </c>
      <c r="V15" s="15">
        <f>SUM(L27,L33,L39,Q9,Q15,Q21,Q27,Q33,Q39)</f>
        <v>2273</v>
      </c>
      <c r="W15" s="15">
        <f>SUM(M27,M33,M39,R9,R15,R21,R27,R33,R39)</f>
        <v>3916</v>
      </c>
      <c r="X15" s="18">
        <f t="shared" si="0"/>
        <v>6189</v>
      </c>
      <c r="Z15" s="4" t="s">
        <v>7</v>
      </c>
      <c r="AA15" s="10">
        <v>275</v>
      </c>
      <c r="AB15" s="10">
        <v>450</v>
      </c>
      <c r="AC15" s="10">
        <v>725</v>
      </c>
    </row>
    <row r="16" spans="1:29" ht="15" customHeight="1" x14ac:dyDescent="0.15">
      <c r="A16" s="7">
        <v>10</v>
      </c>
      <c r="B16" s="10">
        <v>68</v>
      </c>
      <c r="C16" s="10">
        <v>56</v>
      </c>
      <c r="D16" s="10">
        <v>124</v>
      </c>
      <c r="E16" s="3"/>
      <c r="F16" s="7">
        <v>40</v>
      </c>
      <c r="G16" s="10">
        <v>111</v>
      </c>
      <c r="H16" s="10">
        <v>89</v>
      </c>
      <c r="I16" s="10">
        <v>200</v>
      </c>
      <c r="J16" s="3"/>
      <c r="K16" s="7">
        <v>70</v>
      </c>
      <c r="L16" s="10">
        <v>127</v>
      </c>
      <c r="M16" s="10">
        <v>169</v>
      </c>
      <c r="N16" s="10">
        <v>296</v>
      </c>
      <c r="O16" s="3"/>
      <c r="P16" s="7">
        <v>100</v>
      </c>
      <c r="Q16" s="10">
        <v>3</v>
      </c>
      <c r="R16" s="10">
        <v>10</v>
      </c>
      <c r="S16" s="10">
        <v>13</v>
      </c>
      <c r="U16" s="4" t="s">
        <v>15</v>
      </c>
      <c r="V16" s="15">
        <f>SUM(L33,L39,Q9,Q15,Q21,Q27,Q33,Q39)</f>
        <v>1473</v>
      </c>
      <c r="W16" s="15">
        <f>SUM(M33,M39,R9,R15,R21,R27,R33,R39)</f>
        <v>2797</v>
      </c>
      <c r="X16" s="18">
        <f t="shared" si="0"/>
        <v>4270</v>
      </c>
      <c r="Z16" s="9" t="s">
        <v>24</v>
      </c>
      <c r="AA16" s="11">
        <f t="shared" ref="AA16:AB16" si="2">SUM(AA12:AA15)</f>
        <v>1423</v>
      </c>
      <c r="AB16" s="11">
        <f t="shared" si="2"/>
        <v>1632</v>
      </c>
      <c r="AC16" s="11">
        <f>SUM(AC12:AC15)</f>
        <v>3055</v>
      </c>
    </row>
    <row r="17" spans="1:29" ht="15" customHeight="1" x14ac:dyDescent="0.15">
      <c r="A17" s="7">
        <v>11</v>
      </c>
      <c r="B17" s="10">
        <v>74</v>
      </c>
      <c r="C17" s="10">
        <v>72</v>
      </c>
      <c r="D17" s="10">
        <v>146</v>
      </c>
      <c r="E17" s="3"/>
      <c r="F17" s="7">
        <v>41</v>
      </c>
      <c r="G17" s="10">
        <v>98</v>
      </c>
      <c r="H17" s="10">
        <v>100</v>
      </c>
      <c r="I17" s="10">
        <v>198</v>
      </c>
      <c r="J17" s="3"/>
      <c r="K17" s="7">
        <v>71</v>
      </c>
      <c r="L17" s="10">
        <v>158</v>
      </c>
      <c r="M17" s="10">
        <v>194</v>
      </c>
      <c r="N17" s="10">
        <v>352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683</v>
      </c>
      <c r="W17" s="15">
        <f>SUM(M39,R9,R15,R21,R27,R33,R39)</f>
        <v>1561</v>
      </c>
      <c r="X17" s="18">
        <f t="shared" si="0"/>
        <v>2244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74</v>
      </c>
      <c r="D18" s="10">
        <v>146</v>
      </c>
      <c r="E18" s="3"/>
      <c r="F18" s="7">
        <v>42</v>
      </c>
      <c r="G18" s="10">
        <v>94</v>
      </c>
      <c r="H18" s="10">
        <v>104</v>
      </c>
      <c r="I18" s="10">
        <v>198</v>
      </c>
      <c r="J18" s="3"/>
      <c r="K18" s="7">
        <v>72</v>
      </c>
      <c r="L18" s="10">
        <v>151</v>
      </c>
      <c r="M18" s="10">
        <v>186</v>
      </c>
      <c r="N18" s="13">
        <v>337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208</v>
      </c>
      <c r="W18" s="15">
        <f>SUM(R9,R15,R21,R27,R33,R39)</f>
        <v>639</v>
      </c>
      <c r="X18" s="18">
        <f t="shared" si="0"/>
        <v>847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74</v>
      </c>
      <c r="D19" s="10">
        <v>145</v>
      </c>
      <c r="E19" s="3"/>
      <c r="F19" s="7">
        <v>43</v>
      </c>
      <c r="G19" s="10">
        <v>105</v>
      </c>
      <c r="H19" s="10">
        <v>92</v>
      </c>
      <c r="I19" s="10">
        <v>197</v>
      </c>
      <c r="J19" s="3"/>
      <c r="K19" s="7">
        <v>73</v>
      </c>
      <c r="L19" s="10">
        <v>152</v>
      </c>
      <c r="M19" s="10">
        <v>222</v>
      </c>
      <c r="N19" s="10">
        <v>374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181</v>
      </c>
      <c r="AB19" s="10">
        <v>183</v>
      </c>
      <c r="AC19" s="10">
        <v>364</v>
      </c>
    </row>
    <row r="20" spans="1:29" ht="15" customHeight="1" x14ac:dyDescent="0.15">
      <c r="A20" s="7">
        <v>14</v>
      </c>
      <c r="B20" s="10">
        <v>76</v>
      </c>
      <c r="C20" s="10">
        <v>98</v>
      </c>
      <c r="D20" s="10">
        <v>174</v>
      </c>
      <c r="E20" s="3"/>
      <c r="F20" s="7">
        <v>44</v>
      </c>
      <c r="G20" s="10">
        <v>98</v>
      </c>
      <c r="H20" s="10">
        <v>95</v>
      </c>
      <c r="I20" s="10">
        <v>193</v>
      </c>
      <c r="J20" s="3"/>
      <c r="K20" s="7">
        <v>74</v>
      </c>
      <c r="L20" s="10">
        <v>150</v>
      </c>
      <c r="M20" s="10">
        <v>219</v>
      </c>
      <c r="N20" s="10">
        <v>369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1109</v>
      </c>
      <c r="AB20" s="10">
        <v>991</v>
      </c>
      <c r="AC20" s="10">
        <v>2100</v>
      </c>
    </row>
    <row r="21" spans="1:29" ht="15" customHeight="1" x14ac:dyDescent="0.15">
      <c r="A21" s="7"/>
      <c r="B21" s="11">
        <v>361</v>
      </c>
      <c r="C21" s="11">
        <v>374</v>
      </c>
      <c r="D21" s="11">
        <v>735</v>
      </c>
      <c r="E21" s="3"/>
      <c r="F21" s="7"/>
      <c r="G21" s="11">
        <v>506</v>
      </c>
      <c r="H21" s="11">
        <v>480</v>
      </c>
      <c r="I21" s="11">
        <v>986</v>
      </c>
      <c r="J21" s="3"/>
      <c r="K21" s="7"/>
      <c r="L21" s="12">
        <v>738</v>
      </c>
      <c r="M21" s="12">
        <v>990</v>
      </c>
      <c r="N21" s="12">
        <v>1728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283</v>
      </c>
      <c r="AB21" s="10">
        <v>296</v>
      </c>
      <c r="AC21" s="10">
        <v>579</v>
      </c>
    </row>
    <row r="22" spans="1:29" ht="15" customHeight="1" x14ac:dyDescent="0.15">
      <c r="A22" s="7">
        <v>15</v>
      </c>
      <c r="B22" s="10">
        <v>96</v>
      </c>
      <c r="C22" s="10">
        <v>80</v>
      </c>
      <c r="D22" s="10">
        <v>176</v>
      </c>
      <c r="E22" s="3"/>
      <c r="F22" s="7">
        <v>45</v>
      </c>
      <c r="G22" s="10">
        <v>94</v>
      </c>
      <c r="H22" s="10">
        <v>98</v>
      </c>
      <c r="I22" s="10">
        <v>192</v>
      </c>
      <c r="J22" s="3"/>
      <c r="K22" s="7">
        <v>75</v>
      </c>
      <c r="L22" s="10">
        <v>147</v>
      </c>
      <c r="M22" s="10">
        <v>211</v>
      </c>
      <c r="N22" s="10">
        <v>358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672</v>
      </c>
      <c r="AC22" s="10">
        <v>1059</v>
      </c>
    </row>
    <row r="23" spans="1:29" ht="15" customHeight="1" x14ac:dyDescent="0.15">
      <c r="A23" s="7">
        <v>16</v>
      </c>
      <c r="B23" s="10">
        <v>77</v>
      </c>
      <c r="C23" s="10">
        <v>73</v>
      </c>
      <c r="D23" s="10">
        <v>150</v>
      </c>
      <c r="E23" s="3"/>
      <c r="F23" s="7">
        <v>46</v>
      </c>
      <c r="G23" s="10">
        <v>91</v>
      </c>
      <c r="H23" s="10">
        <v>96</v>
      </c>
      <c r="I23" s="10">
        <v>187</v>
      </c>
      <c r="J23" s="3"/>
      <c r="K23" s="7">
        <v>76</v>
      </c>
      <c r="L23" s="10">
        <v>136</v>
      </c>
      <c r="M23" s="10">
        <v>210</v>
      </c>
      <c r="N23" s="10">
        <v>346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9.7458784953092259</v>
      </c>
      <c r="W23" s="19">
        <f>W4/$W$8*100</f>
        <v>8.2360416170280359</v>
      </c>
      <c r="X23" s="19">
        <f>X4/$X$8*100</f>
        <v>8.9393296563428102</v>
      </c>
      <c r="Z23" s="9" t="s">
        <v>24</v>
      </c>
      <c r="AA23" s="11">
        <f t="shared" ref="AA23:AB23" si="3">SUM(AA19:AA22)</f>
        <v>1960</v>
      </c>
      <c r="AB23" s="11">
        <f t="shared" si="3"/>
        <v>2142</v>
      </c>
      <c r="AC23" s="11">
        <f>SUM(AC19:AC22)</f>
        <v>4102</v>
      </c>
    </row>
    <row r="24" spans="1:29" ht="15" customHeight="1" x14ac:dyDescent="0.15">
      <c r="A24" s="7">
        <v>17</v>
      </c>
      <c r="B24" s="10">
        <v>102</v>
      </c>
      <c r="C24" s="10">
        <v>95</v>
      </c>
      <c r="D24" s="10">
        <v>197</v>
      </c>
      <c r="E24" s="3"/>
      <c r="F24" s="7">
        <v>47</v>
      </c>
      <c r="G24" s="10">
        <v>95</v>
      </c>
      <c r="H24" s="10">
        <v>125</v>
      </c>
      <c r="I24" s="10">
        <v>220</v>
      </c>
      <c r="J24" s="3"/>
      <c r="K24" s="7">
        <v>77</v>
      </c>
      <c r="L24" s="10">
        <v>195</v>
      </c>
      <c r="M24" s="10">
        <v>221</v>
      </c>
      <c r="N24" s="10">
        <v>416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52.891884506785679</v>
      </c>
      <c r="W24" s="19">
        <f>W5/$W$8*100</f>
        <v>44.388849177984277</v>
      </c>
      <c r="X24" s="19">
        <f>X5/$X$8*100</f>
        <v>48.349596945269411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78</v>
      </c>
      <c r="D25" s="10">
        <v>170</v>
      </c>
      <c r="E25" s="3"/>
      <c r="F25" s="7">
        <v>48</v>
      </c>
      <c r="G25" s="10">
        <v>93</v>
      </c>
      <c r="H25" s="10">
        <v>92</v>
      </c>
      <c r="I25" s="10">
        <v>185</v>
      </c>
      <c r="J25" s="3"/>
      <c r="K25" s="7">
        <v>78</v>
      </c>
      <c r="L25" s="10">
        <v>147</v>
      </c>
      <c r="M25" s="10">
        <v>243</v>
      </c>
      <c r="N25" s="10">
        <v>390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16.65907641861736</v>
      </c>
      <c r="W25" s="19">
        <f>W6/$W$8*100</f>
        <v>16.273528710984035</v>
      </c>
      <c r="X25" s="19">
        <f>X6/$X$8*100</f>
        <v>16.453118370810351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85</v>
      </c>
      <c r="D26" s="10">
        <v>159</v>
      </c>
      <c r="E26" s="3"/>
      <c r="F26" s="7">
        <v>49</v>
      </c>
      <c r="G26" s="10">
        <v>86</v>
      </c>
      <c r="H26" s="10">
        <v>76</v>
      </c>
      <c r="I26" s="10">
        <v>162</v>
      </c>
      <c r="J26" s="3"/>
      <c r="K26" s="7">
        <v>79</v>
      </c>
      <c r="L26" s="10">
        <v>175</v>
      </c>
      <c r="M26" s="10">
        <v>234</v>
      </c>
      <c r="N26" s="10">
        <v>409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20.703160579287729</v>
      </c>
      <c r="W26" s="19">
        <f>W7/$W$8*100</f>
        <v>31.101580494003656</v>
      </c>
      <c r="X26" s="19">
        <f>X7/$X$8*100</f>
        <v>26.257955027577427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441</v>
      </c>
      <c r="C27" s="11">
        <v>411</v>
      </c>
      <c r="D27" s="11">
        <v>852</v>
      </c>
      <c r="E27" s="3"/>
      <c r="F27" s="7"/>
      <c r="G27" s="11">
        <v>459</v>
      </c>
      <c r="H27" s="11">
        <v>487</v>
      </c>
      <c r="I27" s="11">
        <v>946</v>
      </c>
      <c r="J27" s="3"/>
      <c r="K27" s="7"/>
      <c r="L27" s="11">
        <v>800</v>
      </c>
      <c r="M27" s="11">
        <v>1119</v>
      </c>
      <c r="N27" s="11">
        <v>1919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600</v>
      </c>
      <c r="AB27" s="10">
        <v>549</v>
      </c>
      <c r="AC27" s="10">
        <v>1149</v>
      </c>
    </row>
    <row r="28" spans="1:29" ht="15" customHeight="1" x14ac:dyDescent="0.15">
      <c r="A28" s="7">
        <v>20</v>
      </c>
      <c r="B28" s="10">
        <v>100</v>
      </c>
      <c r="C28" s="10">
        <v>91</v>
      </c>
      <c r="D28" s="10">
        <v>191</v>
      </c>
      <c r="E28" s="3"/>
      <c r="F28" s="7">
        <v>50</v>
      </c>
      <c r="G28" s="10">
        <v>111</v>
      </c>
      <c r="H28" s="10">
        <v>127</v>
      </c>
      <c r="I28" s="10">
        <v>238</v>
      </c>
      <c r="J28" s="3"/>
      <c r="K28" s="7">
        <v>80</v>
      </c>
      <c r="L28" s="10">
        <v>149</v>
      </c>
      <c r="M28" s="10">
        <v>253</v>
      </c>
      <c r="N28" s="10">
        <v>402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31.9792330813371</v>
      </c>
      <c r="W28" s="19">
        <f t="shared" ref="W28:W39" si="5">W9/$W$8*100</f>
        <v>27.281391470097688</v>
      </c>
      <c r="X28" s="19">
        <f t="shared" ref="X28:X39" si="6">X9/$X$8*100</f>
        <v>29.469664828171403</v>
      </c>
      <c r="Z28" s="4" t="s">
        <v>31</v>
      </c>
      <c r="AA28" s="10">
        <v>166</v>
      </c>
      <c r="AB28" s="10">
        <v>203</v>
      </c>
      <c r="AC28" s="10">
        <v>369</v>
      </c>
    </row>
    <row r="29" spans="1:29" ht="15" customHeight="1" x14ac:dyDescent="0.15">
      <c r="A29" s="7">
        <v>21</v>
      </c>
      <c r="B29" s="10">
        <v>110</v>
      </c>
      <c r="C29" s="10">
        <v>82</v>
      </c>
      <c r="D29" s="10">
        <v>192</v>
      </c>
      <c r="E29" s="3"/>
      <c r="F29" s="7">
        <v>51</v>
      </c>
      <c r="G29" s="10">
        <v>107</v>
      </c>
      <c r="H29" s="10">
        <v>125</v>
      </c>
      <c r="I29" s="10">
        <v>232</v>
      </c>
      <c r="J29" s="3"/>
      <c r="K29" s="7">
        <v>81</v>
      </c>
      <c r="L29" s="10">
        <v>165</v>
      </c>
      <c r="M29" s="10">
        <v>259</v>
      </c>
      <c r="N29" s="10">
        <v>424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69.341470079242185</v>
      </c>
      <c r="W29" s="19">
        <f t="shared" si="5"/>
        <v>74.656500675085383</v>
      </c>
      <c r="X29" s="19">
        <f t="shared" si="6"/>
        <v>72.180738226559185</v>
      </c>
      <c r="Z29" s="4" t="s">
        <v>7</v>
      </c>
      <c r="AA29" s="10">
        <v>239</v>
      </c>
      <c r="AB29" s="10">
        <v>405</v>
      </c>
      <c r="AC29" s="10">
        <v>644</v>
      </c>
    </row>
    <row r="30" spans="1:29" ht="15" customHeight="1" x14ac:dyDescent="0.15">
      <c r="A30" s="7">
        <v>22</v>
      </c>
      <c r="B30" s="10">
        <v>64</v>
      </c>
      <c r="C30" s="10">
        <v>73</v>
      </c>
      <c r="D30" s="10">
        <v>137</v>
      </c>
      <c r="E30" s="3"/>
      <c r="F30" s="7">
        <v>52</v>
      </c>
      <c r="G30" s="10">
        <v>125</v>
      </c>
      <c r="H30" s="10">
        <v>104</v>
      </c>
      <c r="I30" s="10">
        <v>229</v>
      </c>
      <c r="J30" s="3"/>
      <c r="K30" s="7">
        <v>82</v>
      </c>
      <c r="L30" s="10">
        <v>155</v>
      </c>
      <c r="M30" s="10">
        <v>222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60.551962838145542</v>
      </c>
      <c r="W30" s="19">
        <f t="shared" si="5"/>
        <v>66.976411722659051</v>
      </c>
      <c r="X30" s="19">
        <f t="shared" si="6"/>
        <v>63.983877810776413</v>
      </c>
      <c r="Z30" s="9" t="s">
        <v>24</v>
      </c>
      <c r="AA30" s="11">
        <f t="shared" ref="AA30:AB30" si="7">SUM(AA26:AA29)</f>
        <v>1123</v>
      </c>
      <c r="AB30" s="11">
        <f t="shared" si="7"/>
        <v>1260</v>
      </c>
      <c r="AC30" s="11">
        <f>SUM(AC26:AC29)</f>
        <v>2383</v>
      </c>
    </row>
    <row r="31" spans="1:29" ht="15" customHeight="1" x14ac:dyDescent="0.15">
      <c r="A31" s="7">
        <v>23</v>
      </c>
      <c r="B31" s="10">
        <v>79</v>
      </c>
      <c r="C31" s="10">
        <v>68</v>
      </c>
      <c r="D31" s="10">
        <v>147</v>
      </c>
      <c r="E31" s="3"/>
      <c r="F31" s="7">
        <v>53</v>
      </c>
      <c r="G31" s="10">
        <v>129</v>
      </c>
      <c r="H31" s="10">
        <v>141</v>
      </c>
      <c r="I31" s="10">
        <v>270</v>
      </c>
      <c r="J31" s="3"/>
      <c r="K31" s="7">
        <v>83</v>
      </c>
      <c r="L31" s="10">
        <v>152</v>
      </c>
      <c r="M31" s="10">
        <v>239</v>
      </c>
      <c r="N31" s="10">
        <v>391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47.317606339375175</v>
      </c>
      <c r="W31" s="19">
        <f t="shared" si="5"/>
        <v>55.110793423874192</v>
      </c>
      <c r="X31" s="19">
        <f t="shared" si="6"/>
        <v>51.480695799745433</v>
      </c>
      <c r="Z31" s="6"/>
    </row>
    <row r="32" spans="1:29" ht="15" customHeight="1" x14ac:dyDescent="0.15">
      <c r="A32" s="7">
        <v>24</v>
      </c>
      <c r="B32" s="10">
        <v>79</v>
      </c>
      <c r="C32" s="10">
        <v>72</v>
      </c>
      <c r="D32" s="10">
        <v>151</v>
      </c>
      <c r="E32" s="3"/>
      <c r="F32" s="7">
        <v>54</v>
      </c>
      <c r="G32" s="10">
        <v>144</v>
      </c>
      <c r="H32" s="10">
        <v>148</v>
      </c>
      <c r="I32" s="10">
        <v>292</v>
      </c>
      <c r="J32" s="3"/>
      <c r="K32" s="7">
        <v>84</v>
      </c>
      <c r="L32" s="10">
        <v>169</v>
      </c>
      <c r="M32" s="10">
        <v>263</v>
      </c>
      <c r="N32" s="10">
        <v>432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37.362236997905093</v>
      </c>
      <c r="W32" s="20">
        <f t="shared" si="5"/>
        <v>47.375109204987695</v>
      </c>
      <c r="X32" s="20">
        <f t="shared" si="6"/>
        <v>42.711073398387782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386</v>
      </c>
      <c r="D33" s="11">
        <v>818</v>
      </c>
      <c r="E33" s="3"/>
      <c r="F33" s="7"/>
      <c r="G33" s="11">
        <v>616</v>
      </c>
      <c r="H33" s="11">
        <v>645</v>
      </c>
      <c r="I33" s="11">
        <v>1261</v>
      </c>
      <c r="J33" s="3"/>
      <c r="K33" s="7"/>
      <c r="L33" s="11">
        <v>790</v>
      </c>
      <c r="M33" s="11">
        <v>1236</v>
      </c>
      <c r="N33" s="11">
        <v>2026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27.425084251753347</v>
      </c>
      <c r="W33" s="19">
        <f t="shared" si="5"/>
        <v>38.964339607656264</v>
      </c>
      <c r="X33" s="19">
        <f t="shared" si="6"/>
        <v>33.589308442935931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46</v>
      </c>
      <c r="D34" s="10">
        <v>118</v>
      </c>
      <c r="E34" s="3"/>
      <c r="F34" s="7">
        <v>55</v>
      </c>
      <c r="G34" s="10">
        <v>157</v>
      </c>
      <c r="H34" s="10">
        <v>145</v>
      </c>
      <c r="I34" s="10">
        <v>302</v>
      </c>
      <c r="J34" s="3"/>
      <c r="K34" s="7">
        <v>85</v>
      </c>
      <c r="L34" s="10">
        <v>118</v>
      </c>
      <c r="M34" s="10">
        <v>204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20.703160579287729</v>
      </c>
      <c r="W34" s="19">
        <f t="shared" si="5"/>
        <v>31.101580494003656</v>
      </c>
      <c r="X34" s="19">
        <f t="shared" si="6"/>
        <v>26.257955027577427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75</v>
      </c>
      <c r="D35" s="10">
        <v>151</v>
      </c>
      <c r="E35" s="3"/>
      <c r="F35" s="7">
        <v>56</v>
      </c>
      <c r="G35" s="10">
        <v>170</v>
      </c>
      <c r="H35" s="10">
        <v>168</v>
      </c>
      <c r="I35" s="10">
        <v>338</v>
      </c>
      <c r="J35" s="3"/>
      <c r="K35" s="7">
        <v>86</v>
      </c>
      <c r="L35" s="10">
        <v>106</v>
      </c>
      <c r="M35" s="10">
        <v>198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13.41652245195373</v>
      </c>
      <c r="W35" s="19">
        <f t="shared" si="5"/>
        <v>22.214280041299343</v>
      </c>
      <c r="X35" s="19">
        <f t="shared" si="6"/>
        <v>18.116249469664826</v>
      </c>
      <c r="Z35" s="4" t="s">
        <v>25</v>
      </c>
      <c r="AA35" s="10">
        <f>SUM(AA5,AA12,AA19,AA26)</f>
        <v>1070</v>
      </c>
      <c r="AB35" s="10">
        <f t="shared" ref="AA35:AB38" si="8">SUM(AB5,AB12,AB19,AB26)</f>
        <v>1037</v>
      </c>
      <c r="AC35" s="10">
        <f>SUM(AA35:AB35)</f>
        <v>2107</v>
      </c>
    </row>
    <row r="36" spans="1:29" ht="15" customHeight="1" x14ac:dyDescent="0.15">
      <c r="A36" s="7">
        <v>27</v>
      </c>
      <c r="B36" s="10">
        <v>90</v>
      </c>
      <c r="C36" s="10">
        <v>98</v>
      </c>
      <c r="D36" s="10">
        <v>188</v>
      </c>
      <c r="E36" s="3"/>
      <c r="F36" s="7">
        <v>57</v>
      </c>
      <c r="G36" s="10">
        <v>165</v>
      </c>
      <c r="H36" s="10">
        <v>167</v>
      </c>
      <c r="I36" s="10">
        <v>332</v>
      </c>
      <c r="J36" s="3"/>
      <c r="K36" s="7">
        <v>87</v>
      </c>
      <c r="L36" s="10">
        <v>89</v>
      </c>
      <c r="M36" s="10">
        <v>176</v>
      </c>
      <c r="N36" s="10">
        <v>265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6.2209673012114042</v>
      </c>
      <c r="W36" s="19">
        <f t="shared" si="5"/>
        <v>12.397744420617901</v>
      </c>
      <c r="X36" s="19">
        <f t="shared" si="6"/>
        <v>9.5205770046669489</v>
      </c>
      <c r="Z36" s="26" t="s">
        <v>26</v>
      </c>
      <c r="AA36" s="10">
        <f t="shared" si="8"/>
        <v>5807</v>
      </c>
      <c r="AB36" s="10">
        <f t="shared" si="8"/>
        <v>5589</v>
      </c>
      <c r="AC36" s="13">
        <f>SUM(AA36:AB36)</f>
        <v>11396</v>
      </c>
    </row>
    <row r="37" spans="1:29" ht="15" customHeight="1" x14ac:dyDescent="0.15">
      <c r="A37" s="7">
        <v>28</v>
      </c>
      <c r="B37" s="10">
        <v>76</v>
      </c>
      <c r="C37" s="10">
        <v>96</v>
      </c>
      <c r="D37" s="10">
        <v>172</v>
      </c>
      <c r="E37" s="3"/>
      <c r="F37" s="7">
        <v>58</v>
      </c>
      <c r="G37" s="10">
        <v>180</v>
      </c>
      <c r="H37" s="10">
        <v>178</v>
      </c>
      <c r="I37" s="10">
        <v>358</v>
      </c>
      <c r="J37" s="3"/>
      <c r="K37" s="7">
        <v>88</v>
      </c>
      <c r="L37" s="10">
        <v>78</v>
      </c>
      <c r="M37" s="10">
        <v>159</v>
      </c>
      <c r="N37" s="10">
        <v>237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1.8945259131068402</v>
      </c>
      <c r="W37" s="19">
        <f t="shared" si="5"/>
        <v>5.0750536097212295</v>
      </c>
      <c r="X37" s="19">
        <f t="shared" si="6"/>
        <v>3.5935511243105642</v>
      </c>
      <c r="Z37" s="4" t="s">
        <v>31</v>
      </c>
      <c r="AA37" s="10">
        <f t="shared" si="8"/>
        <v>1829</v>
      </c>
      <c r="AB37" s="10">
        <f t="shared" si="8"/>
        <v>2049</v>
      </c>
      <c r="AC37" s="13">
        <f>SUM(AA37:AB37)</f>
        <v>3878</v>
      </c>
    </row>
    <row r="38" spans="1:29" ht="15" customHeight="1" x14ac:dyDescent="0.15">
      <c r="A38" s="7">
        <v>29</v>
      </c>
      <c r="B38" s="10">
        <v>92</v>
      </c>
      <c r="C38" s="10">
        <v>94</v>
      </c>
      <c r="D38" s="10">
        <v>186</v>
      </c>
      <c r="E38" s="3"/>
      <c r="F38" s="7">
        <v>59</v>
      </c>
      <c r="G38" s="10">
        <v>165</v>
      </c>
      <c r="H38" s="10">
        <v>191</v>
      </c>
      <c r="I38" s="10">
        <v>356</v>
      </c>
      <c r="J38" s="3"/>
      <c r="K38" s="7">
        <v>89</v>
      </c>
      <c r="L38" s="10">
        <v>84</v>
      </c>
      <c r="M38" s="10">
        <v>185</v>
      </c>
      <c r="N38" s="10">
        <v>269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0.52828126423171518</v>
      </c>
      <c r="W38" s="19">
        <f t="shared" si="5"/>
        <v>1.2786911285839091</v>
      </c>
      <c r="X38" s="19">
        <f t="shared" si="6"/>
        <v>0.92914722104369962</v>
      </c>
      <c r="Z38" s="4" t="s">
        <v>7</v>
      </c>
      <c r="AA38" s="10">
        <f t="shared" si="8"/>
        <v>2273</v>
      </c>
      <c r="AB38" s="10">
        <f t="shared" si="8"/>
        <v>3916</v>
      </c>
      <c r="AC38" s="13">
        <f>SUM(AA38:AB38)</f>
        <v>6189</v>
      </c>
    </row>
    <row r="39" spans="1:29" ht="15" customHeight="1" x14ac:dyDescent="0.15">
      <c r="A39" s="7"/>
      <c r="B39" s="11">
        <v>406</v>
      </c>
      <c r="C39" s="11">
        <v>409</v>
      </c>
      <c r="D39" s="11">
        <v>815</v>
      </c>
      <c r="E39" s="3"/>
      <c r="F39" s="7"/>
      <c r="G39" s="11">
        <v>837</v>
      </c>
      <c r="H39" s="11">
        <v>849</v>
      </c>
      <c r="I39" s="11">
        <v>1686</v>
      </c>
      <c r="J39" s="3"/>
      <c r="K39" s="7"/>
      <c r="L39" s="11">
        <v>475</v>
      </c>
      <c r="M39" s="11">
        <v>922</v>
      </c>
      <c r="N39" s="11">
        <v>1397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3.6433190636670006E-2</v>
      </c>
      <c r="W39" s="19">
        <f t="shared" si="5"/>
        <v>0.21443888491779842</v>
      </c>
      <c r="X39" s="19">
        <f t="shared" si="6"/>
        <v>0.13152312261349172</v>
      </c>
      <c r="Z39" s="9" t="s">
        <v>24</v>
      </c>
      <c r="AA39" s="11">
        <f>SUM(AA35:AA38)</f>
        <v>10979</v>
      </c>
      <c r="AB39" s="11">
        <f>SUM(AB35:AB38)</f>
        <v>12591</v>
      </c>
      <c r="AC39" s="11">
        <f>SUM(AC35:AC38)</f>
        <v>23570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59</v>
      </c>
      <c r="D4" s="10">
        <v>118</v>
      </c>
      <c r="E4" s="3"/>
      <c r="F4" s="7">
        <v>30</v>
      </c>
      <c r="G4" s="10">
        <v>108</v>
      </c>
      <c r="H4" s="10">
        <v>98</v>
      </c>
      <c r="I4" s="10">
        <v>206</v>
      </c>
      <c r="J4" s="3"/>
      <c r="K4" s="7">
        <v>60</v>
      </c>
      <c r="L4" s="10">
        <v>227</v>
      </c>
      <c r="M4" s="10">
        <v>166</v>
      </c>
      <c r="N4" s="10">
        <v>393</v>
      </c>
      <c r="O4" s="3"/>
      <c r="P4" s="7">
        <v>90</v>
      </c>
      <c r="Q4" s="10">
        <v>49</v>
      </c>
      <c r="R4" s="10">
        <v>113</v>
      </c>
      <c r="S4" s="10">
        <v>162</v>
      </c>
      <c r="U4" s="4" t="s">
        <v>4</v>
      </c>
      <c r="V4" s="15">
        <f>SUM(B9,B15,B21)</f>
        <v>1096</v>
      </c>
      <c r="W4" s="15">
        <f>SUM(C9,C15,C21)</f>
        <v>1071</v>
      </c>
      <c r="X4" s="15">
        <f>SUM(V4:W4)</f>
        <v>2167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59</v>
      </c>
      <c r="D5" s="10">
        <v>119</v>
      </c>
      <c r="E5" s="3"/>
      <c r="F5" s="7">
        <v>31</v>
      </c>
      <c r="G5" s="10">
        <v>77</v>
      </c>
      <c r="H5" s="10">
        <v>83</v>
      </c>
      <c r="I5" s="10">
        <v>160</v>
      </c>
      <c r="J5" s="3"/>
      <c r="K5" s="7">
        <v>61</v>
      </c>
      <c r="L5" s="10">
        <v>205</v>
      </c>
      <c r="M5" s="10">
        <v>215</v>
      </c>
      <c r="N5" s="10">
        <v>420</v>
      </c>
      <c r="O5" s="3"/>
      <c r="P5" s="7">
        <v>91</v>
      </c>
      <c r="Q5" s="10">
        <v>32</v>
      </c>
      <c r="R5" s="10">
        <v>111</v>
      </c>
      <c r="S5" s="10">
        <v>143</v>
      </c>
      <c r="U5" s="4" t="s">
        <v>5</v>
      </c>
      <c r="V5" s="15">
        <f>SUM(B27,B33,B39,G9,G15,G21,G27,G33,G39,L9)</f>
        <v>6048</v>
      </c>
      <c r="W5" s="15">
        <f>SUM(C27,C33,C39,H9,H15,H21,H27,H33,H39,M9)</f>
        <v>5813</v>
      </c>
      <c r="X5" s="15">
        <f>SUM(V5:W5)</f>
        <v>11861</v>
      </c>
      <c r="Y5" s="2"/>
      <c r="Z5" s="4" t="s">
        <v>25</v>
      </c>
      <c r="AA5" s="10">
        <v>638</v>
      </c>
      <c r="AB5" s="10">
        <v>613</v>
      </c>
      <c r="AC5" s="10">
        <v>1251</v>
      </c>
    </row>
    <row r="6" spans="1:29" ht="15" customHeight="1" x14ac:dyDescent="0.15">
      <c r="A6" s="7">
        <v>2</v>
      </c>
      <c r="B6" s="10">
        <v>73</v>
      </c>
      <c r="C6" s="10">
        <v>56</v>
      </c>
      <c r="D6" s="10">
        <v>129</v>
      </c>
      <c r="E6" s="3"/>
      <c r="F6" s="7">
        <v>32</v>
      </c>
      <c r="G6" s="10">
        <v>98</v>
      </c>
      <c r="H6" s="10">
        <v>87</v>
      </c>
      <c r="I6" s="10">
        <v>185</v>
      </c>
      <c r="J6" s="3"/>
      <c r="K6" s="7">
        <v>62</v>
      </c>
      <c r="L6" s="10">
        <v>210</v>
      </c>
      <c r="M6" s="10">
        <v>196</v>
      </c>
      <c r="N6" s="10">
        <v>406</v>
      </c>
      <c r="O6" s="3"/>
      <c r="P6" s="7">
        <v>92</v>
      </c>
      <c r="Q6" s="10">
        <v>23</v>
      </c>
      <c r="R6" s="10">
        <v>96</v>
      </c>
      <c r="S6" s="10">
        <v>119</v>
      </c>
      <c r="U6" s="8" t="s">
        <v>6</v>
      </c>
      <c r="V6" s="15">
        <f>SUM(L15,L21)</f>
        <v>1745</v>
      </c>
      <c r="W6" s="15">
        <f>SUM(M15,M21)</f>
        <v>2022</v>
      </c>
      <c r="X6" s="15">
        <f>SUM(V6:W6)</f>
        <v>3767</v>
      </c>
      <c r="Z6" s="26" t="s">
        <v>26</v>
      </c>
      <c r="AA6" s="10">
        <v>3469</v>
      </c>
      <c r="AB6" s="10">
        <v>3439</v>
      </c>
      <c r="AC6" s="10">
        <v>6908</v>
      </c>
    </row>
    <row r="7" spans="1:29" ht="15" customHeight="1" x14ac:dyDescent="0.15">
      <c r="A7" s="7">
        <v>3</v>
      </c>
      <c r="B7" s="10">
        <v>67</v>
      </c>
      <c r="C7" s="10">
        <v>70</v>
      </c>
      <c r="D7" s="10">
        <v>137</v>
      </c>
      <c r="E7" s="3"/>
      <c r="F7" s="7">
        <v>33</v>
      </c>
      <c r="G7" s="10">
        <v>91</v>
      </c>
      <c r="H7" s="10">
        <v>97</v>
      </c>
      <c r="I7" s="10">
        <v>188</v>
      </c>
      <c r="J7" s="3"/>
      <c r="K7" s="7">
        <v>63</v>
      </c>
      <c r="L7" s="10">
        <v>265</v>
      </c>
      <c r="M7" s="10">
        <v>211</v>
      </c>
      <c r="N7" s="10">
        <v>476</v>
      </c>
      <c r="O7" s="3"/>
      <c r="P7" s="7">
        <v>93</v>
      </c>
      <c r="Q7" s="10">
        <v>23</v>
      </c>
      <c r="R7" s="10">
        <v>72</v>
      </c>
      <c r="S7" s="10">
        <v>95</v>
      </c>
      <c r="U7" s="4" t="s">
        <v>7</v>
      </c>
      <c r="V7" s="15">
        <f>SUM(L27,L33,L39,Q9,Q15,Q21,Q27,Q33,Q39)</f>
        <v>2292</v>
      </c>
      <c r="W7" s="15">
        <f>SUM(M27,M33,M39,R9,R15,R21,R27,R33,R39)</f>
        <v>3914</v>
      </c>
      <c r="X7" s="15">
        <f>SUM(V7:W7)</f>
        <v>6206</v>
      </c>
      <c r="Z7" s="4" t="s">
        <v>31</v>
      </c>
      <c r="AA7" s="10">
        <v>1091</v>
      </c>
      <c r="AB7" s="10">
        <v>1274</v>
      </c>
      <c r="AC7" s="10">
        <v>2365</v>
      </c>
    </row>
    <row r="8" spans="1:29" ht="15" customHeight="1" x14ac:dyDescent="0.15">
      <c r="A8" s="7">
        <v>4</v>
      </c>
      <c r="B8" s="10">
        <v>75</v>
      </c>
      <c r="C8" s="10">
        <v>64</v>
      </c>
      <c r="D8" s="10">
        <v>139</v>
      </c>
      <c r="E8" s="3"/>
      <c r="F8" s="7">
        <v>34</v>
      </c>
      <c r="G8" s="10">
        <v>97</v>
      </c>
      <c r="H8" s="10">
        <v>101</v>
      </c>
      <c r="I8" s="10">
        <v>198</v>
      </c>
      <c r="J8" s="3"/>
      <c r="K8" s="7">
        <v>64</v>
      </c>
      <c r="L8" s="10">
        <v>259</v>
      </c>
      <c r="M8" s="10">
        <v>254</v>
      </c>
      <c r="N8" s="10">
        <v>513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11181</v>
      </c>
      <c r="W8" s="12">
        <f>SUM(W4:W7)</f>
        <v>12820</v>
      </c>
      <c r="X8" s="12">
        <f>SUM(X4:X7)</f>
        <v>24001</v>
      </c>
      <c r="Z8" s="4" t="s">
        <v>7</v>
      </c>
      <c r="AA8" s="10">
        <v>1381</v>
      </c>
      <c r="AB8" s="10">
        <v>2369</v>
      </c>
      <c r="AC8" s="10">
        <v>3750</v>
      </c>
    </row>
    <row r="9" spans="1:29" ht="15" customHeight="1" x14ac:dyDescent="0.15">
      <c r="A9" s="7"/>
      <c r="B9" s="11">
        <v>334</v>
      </c>
      <c r="C9" s="11">
        <v>308</v>
      </c>
      <c r="D9" s="11">
        <v>642</v>
      </c>
      <c r="E9" s="3"/>
      <c r="F9" s="7"/>
      <c r="G9" s="11">
        <v>471</v>
      </c>
      <c r="H9" s="11">
        <v>466</v>
      </c>
      <c r="I9" s="11">
        <v>937</v>
      </c>
      <c r="J9" s="3"/>
      <c r="K9" s="7"/>
      <c r="L9" s="12">
        <v>1166</v>
      </c>
      <c r="M9" s="12">
        <v>1042</v>
      </c>
      <c r="N9" s="12">
        <v>2208</v>
      </c>
      <c r="O9" s="3"/>
      <c r="P9" s="7"/>
      <c r="Q9" s="11">
        <v>148</v>
      </c>
      <c r="R9" s="11">
        <v>437</v>
      </c>
      <c r="S9" s="11">
        <v>585</v>
      </c>
      <c r="U9" s="4" t="s">
        <v>8</v>
      </c>
      <c r="V9" s="15">
        <f>SUM(G21,G27,G33,G39,L9)</f>
        <v>3656</v>
      </c>
      <c r="W9" s="15">
        <f>SUM(H21,H27,H33,H39,M9)</f>
        <v>3601</v>
      </c>
      <c r="X9" s="18">
        <f t="shared" ref="X9:X20" si="0">SUM(V9:W9)</f>
        <v>7257</v>
      </c>
      <c r="Z9" s="9" t="s">
        <v>24</v>
      </c>
      <c r="AA9" s="11">
        <f t="shared" ref="AA9:AB9" si="1">SUM(AA5:AA8)</f>
        <v>6579</v>
      </c>
      <c r="AB9" s="11">
        <f t="shared" si="1"/>
        <v>7695</v>
      </c>
      <c r="AC9" s="11">
        <f>SUM(AC5:AC8)</f>
        <v>14274</v>
      </c>
    </row>
    <row r="10" spans="1:29" ht="15" customHeight="1" x14ac:dyDescent="0.15">
      <c r="A10" s="7">
        <v>5</v>
      </c>
      <c r="B10" s="10">
        <v>77</v>
      </c>
      <c r="C10" s="10">
        <v>73</v>
      </c>
      <c r="D10" s="10">
        <v>150</v>
      </c>
      <c r="E10" s="3"/>
      <c r="F10" s="7">
        <v>35</v>
      </c>
      <c r="G10" s="10">
        <v>106</v>
      </c>
      <c r="H10" s="10">
        <v>106</v>
      </c>
      <c r="I10" s="10">
        <v>212</v>
      </c>
      <c r="J10" s="3"/>
      <c r="K10" s="7">
        <v>65</v>
      </c>
      <c r="L10" s="10">
        <v>279</v>
      </c>
      <c r="M10" s="10">
        <v>251</v>
      </c>
      <c r="N10" s="10">
        <v>530</v>
      </c>
      <c r="O10" s="3"/>
      <c r="P10" s="7">
        <v>95</v>
      </c>
      <c r="Q10" s="10">
        <v>21</v>
      </c>
      <c r="R10" s="10">
        <v>47</v>
      </c>
      <c r="S10" s="10">
        <v>68</v>
      </c>
      <c r="U10" s="4" t="s">
        <v>9</v>
      </c>
      <c r="V10" s="15">
        <f>SUM(G21,G27,G33,G39,L9,L15,L21,L27,L33,L39,Q9,Q15,Q21,Q27,Q33,Q39)</f>
        <v>7693</v>
      </c>
      <c r="W10" s="15">
        <f>SUM(H21,H27,H33,H39,M9,M15,M21,M27,M33,M39,R9,R15,R21,R27,R33,R39)</f>
        <v>9537</v>
      </c>
      <c r="X10" s="18">
        <f t="shared" si="0"/>
        <v>17230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83</v>
      </c>
      <c r="D11" s="10">
        <v>150</v>
      </c>
      <c r="E11" s="3"/>
      <c r="F11" s="7">
        <v>36</v>
      </c>
      <c r="G11" s="10">
        <v>119</v>
      </c>
      <c r="H11" s="10">
        <v>100</v>
      </c>
      <c r="I11" s="10">
        <v>219</v>
      </c>
      <c r="J11" s="3"/>
      <c r="K11" s="7">
        <v>66</v>
      </c>
      <c r="L11" s="10">
        <v>276</v>
      </c>
      <c r="M11" s="10">
        <v>252</v>
      </c>
      <c r="N11" s="10">
        <v>528</v>
      </c>
      <c r="O11" s="3"/>
      <c r="P11" s="7">
        <v>96</v>
      </c>
      <c r="Q11" s="10">
        <v>10</v>
      </c>
      <c r="R11" s="10">
        <v>30</v>
      </c>
      <c r="S11" s="10">
        <v>40</v>
      </c>
      <c r="U11" s="4" t="s">
        <v>10</v>
      </c>
      <c r="V11" s="15">
        <f>SUM(,G33,G39,L9,L15,L21,L27,L33,L39,Q9,Q15,Q21,Q27,Q33,Q39)</f>
        <v>6727</v>
      </c>
      <c r="W11" s="15">
        <f>SUM(,H33,H39,M9,M15,M21,M27,M33,M39,R9,R15,R21,R27,R33,R39)</f>
        <v>8533</v>
      </c>
      <c r="X11" s="18">
        <f t="shared" si="0"/>
        <v>15260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70</v>
      </c>
      <c r="D12" s="10">
        <v>149</v>
      </c>
      <c r="E12" s="3"/>
      <c r="F12" s="7">
        <v>37</v>
      </c>
      <c r="G12" s="10">
        <v>112</v>
      </c>
      <c r="H12" s="10">
        <v>98</v>
      </c>
      <c r="I12" s="10">
        <v>210</v>
      </c>
      <c r="J12" s="3"/>
      <c r="K12" s="7">
        <v>67</v>
      </c>
      <c r="L12" s="10">
        <v>210</v>
      </c>
      <c r="M12" s="10">
        <v>193</v>
      </c>
      <c r="N12" s="10">
        <v>403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5203</v>
      </c>
      <c r="W12" s="15">
        <f>SUM(M9,M15,M21,M27,M33,M39,R9,R15,R21,R27,R33,R39)</f>
        <v>6978</v>
      </c>
      <c r="X12" s="18">
        <f t="shared" si="0"/>
        <v>12181</v>
      </c>
      <c r="Z12" s="4" t="s">
        <v>25</v>
      </c>
      <c r="AA12" s="10">
        <v>152</v>
      </c>
      <c r="AB12" s="10">
        <v>166</v>
      </c>
      <c r="AC12" s="10">
        <v>318</v>
      </c>
    </row>
    <row r="13" spans="1:29" ht="15" customHeight="1" x14ac:dyDescent="0.15">
      <c r="A13" s="7">
        <v>8</v>
      </c>
      <c r="B13" s="10">
        <v>72</v>
      </c>
      <c r="C13" s="10">
        <v>82</v>
      </c>
      <c r="D13" s="10">
        <v>154</v>
      </c>
      <c r="E13" s="3"/>
      <c r="F13" s="7">
        <v>38</v>
      </c>
      <c r="G13" s="10">
        <v>114</v>
      </c>
      <c r="H13" s="10">
        <v>92</v>
      </c>
      <c r="I13" s="10">
        <v>206</v>
      </c>
      <c r="J13" s="3"/>
      <c r="K13" s="7">
        <v>68</v>
      </c>
      <c r="L13" s="10">
        <v>88</v>
      </c>
      <c r="M13" s="10">
        <v>106</v>
      </c>
      <c r="N13" s="10">
        <v>194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4037</v>
      </c>
      <c r="W13" s="12">
        <f>SUM(M15,M21,M27,M33,M39,R9,R15,R21,R27,R33,R39)</f>
        <v>5936</v>
      </c>
      <c r="X13" s="12">
        <f t="shared" si="0"/>
        <v>9973</v>
      </c>
      <c r="Z13" s="26" t="s">
        <v>26</v>
      </c>
      <c r="AA13" s="10">
        <v>790</v>
      </c>
      <c r="AB13" s="10">
        <v>775</v>
      </c>
      <c r="AC13" s="10">
        <v>1565</v>
      </c>
    </row>
    <row r="14" spans="1:29" ht="15" customHeight="1" x14ac:dyDescent="0.15">
      <c r="A14" s="7">
        <v>9</v>
      </c>
      <c r="B14" s="10">
        <v>74</v>
      </c>
      <c r="C14" s="10">
        <v>60</v>
      </c>
      <c r="D14" s="10">
        <v>134</v>
      </c>
      <c r="E14" s="3"/>
      <c r="F14" s="7">
        <v>39</v>
      </c>
      <c r="G14" s="10">
        <v>113</v>
      </c>
      <c r="H14" s="10">
        <v>93</v>
      </c>
      <c r="I14" s="10">
        <v>206</v>
      </c>
      <c r="J14" s="3"/>
      <c r="K14" s="7">
        <v>69</v>
      </c>
      <c r="L14" s="10">
        <v>125</v>
      </c>
      <c r="M14" s="10">
        <v>165</v>
      </c>
      <c r="N14" s="10">
        <v>290</v>
      </c>
      <c r="O14" s="3"/>
      <c r="P14" s="7">
        <v>99</v>
      </c>
      <c r="Q14" s="10">
        <v>2</v>
      </c>
      <c r="R14" s="10">
        <v>18</v>
      </c>
      <c r="S14" s="10">
        <v>20</v>
      </c>
      <c r="U14" s="4" t="s">
        <v>13</v>
      </c>
      <c r="V14" s="15">
        <f>SUM(L21,L27,L33,L39,Q9,Q15,Q21,Q27,Q33,Q39)</f>
        <v>3059</v>
      </c>
      <c r="W14" s="15">
        <f>SUM(M21,M27,M33,M39,R9,R15,R21,R27,R33,R39)</f>
        <v>4969</v>
      </c>
      <c r="X14" s="18">
        <f t="shared" si="0"/>
        <v>8028</v>
      </c>
      <c r="Z14" s="4" t="s">
        <v>31</v>
      </c>
      <c r="AA14" s="10">
        <v>218</v>
      </c>
      <c r="AB14" s="10">
        <v>262</v>
      </c>
      <c r="AC14" s="10">
        <v>480</v>
      </c>
    </row>
    <row r="15" spans="1:29" ht="15" customHeight="1" x14ac:dyDescent="0.15">
      <c r="A15" s="7"/>
      <c r="B15" s="11">
        <v>369</v>
      </c>
      <c r="C15" s="11">
        <v>368</v>
      </c>
      <c r="D15" s="11">
        <v>737</v>
      </c>
      <c r="E15" s="3"/>
      <c r="F15" s="7"/>
      <c r="G15" s="11">
        <v>564</v>
      </c>
      <c r="H15" s="11">
        <v>489</v>
      </c>
      <c r="I15" s="11">
        <v>1053</v>
      </c>
      <c r="J15" s="3"/>
      <c r="K15" s="7"/>
      <c r="L15" s="11">
        <v>978</v>
      </c>
      <c r="M15" s="11">
        <v>967</v>
      </c>
      <c r="N15" s="11">
        <v>1945</v>
      </c>
      <c r="O15" s="3"/>
      <c r="P15" s="7"/>
      <c r="Q15" s="11">
        <v>46</v>
      </c>
      <c r="R15" s="11">
        <v>137</v>
      </c>
      <c r="S15" s="11">
        <v>183</v>
      </c>
      <c r="U15" s="4" t="s">
        <v>14</v>
      </c>
      <c r="V15" s="15">
        <f>SUM(L27,L33,L39,Q9,Q15,Q21,Q27,Q33,Q39)</f>
        <v>2292</v>
      </c>
      <c r="W15" s="15">
        <f>SUM(M27,M33,M39,R9,R15,R21,R27,R33,R39)</f>
        <v>3914</v>
      </c>
      <c r="X15" s="18">
        <f t="shared" si="0"/>
        <v>6206</v>
      </c>
      <c r="Z15" s="4" t="s">
        <v>7</v>
      </c>
      <c r="AA15" s="10">
        <v>284</v>
      </c>
      <c r="AB15" s="10">
        <v>449</v>
      </c>
      <c r="AC15" s="10">
        <v>733</v>
      </c>
    </row>
    <row r="16" spans="1:29" ht="15" customHeight="1" x14ac:dyDescent="0.15">
      <c r="A16" s="7">
        <v>10</v>
      </c>
      <c r="B16" s="10">
        <v>80</v>
      </c>
      <c r="C16" s="10">
        <v>69</v>
      </c>
      <c r="D16" s="10">
        <v>149</v>
      </c>
      <c r="E16" s="3"/>
      <c r="F16" s="7">
        <v>40</v>
      </c>
      <c r="G16" s="10">
        <v>108</v>
      </c>
      <c r="H16" s="10">
        <v>107</v>
      </c>
      <c r="I16" s="10">
        <v>215</v>
      </c>
      <c r="J16" s="3"/>
      <c r="K16" s="7">
        <v>70</v>
      </c>
      <c r="L16" s="10">
        <v>155</v>
      </c>
      <c r="M16" s="10">
        <v>209</v>
      </c>
      <c r="N16" s="10">
        <v>364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1465</v>
      </c>
      <c r="W16" s="15">
        <f>SUM(M33,M39,R9,R15,R21,R27,R33,R39)</f>
        <v>2754</v>
      </c>
      <c r="X16" s="18">
        <f t="shared" si="0"/>
        <v>4219</v>
      </c>
      <c r="Z16" s="9" t="s">
        <v>24</v>
      </c>
      <c r="AA16" s="11">
        <f t="shared" ref="AA16:AB16" si="2">SUM(AA12:AA15)</f>
        <v>1444</v>
      </c>
      <c r="AB16" s="11">
        <f t="shared" si="2"/>
        <v>1652</v>
      </c>
      <c r="AC16" s="11">
        <f>SUM(AC12:AC15)</f>
        <v>3096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93</v>
      </c>
      <c r="H17" s="10">
        <v>92</v>
      </c>
      <c r="I17" s="10">
        <v>185</v>
      </c>
      <c r="J17" s="3"/>
      <c r="K17" s="7">
        <v>71</v>
      </c>
      <c r="L17" s="10">
        <v>159</v>
      </c>
      <c r="M17" s="10">
        <v>186</v>
      </c>
      <c r="N17" s="10">
        <v>345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660</v>
      </c>
      <c r="W17" s="15">
        <f>SUM(M39,R9,R15,R21,R27,R33,R39)</f>
        <v>1536</v>
      </c>
      <c r="X17" s="18">
        <f t="shared" si="0"/>
        <v>2196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74</v>
      </c>
      <c r="D18" s="10">
        <v>145</v>
      </c>
      <c r="E18" s="3"/>
      <c r="F18" s="7">
        <v>42</v>
      </c>
      <c r="G18" s="10">
        <v>105</v>
      </c>
      <c r="H18" s="10">
        <v>105</v>
      </c>
      <c r="I18" s="10">
        <v>210</v>
      </c>
      <c r="J18" s="3"/>
      <c r="K18" s="7">
        <v>72</v>
      </c>
      <c r="L18" s="10">
        <v>155</v>
      </c>
      <c r="M18" s="10">
        <v>229</v>
      </c>
      <c r="N18" s="13">
        <v>384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197</v>
      </c>
      <c r="W18" s="15">
        <f>SUM(R9,R15,R21,R27,R33,R39)</f>
        <v>611</v>
      </c>
      <c r="X18" s="18">
        <f t="shared" si="0"/>
        <v>808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97</v>
      </c>
      <c r="D19" s="10">
        <v>176</v>
      </c>
      <c r="E19" s="3"/>
      <c r="F19" s="7">
        <v>43</v>
      </c>
      <c r="G19" s="10">
        <v>98</v>
      </c>
      <c r="H19" s="10">
        <v>94</v>
      </c>
      <c r="I19" s="10">
        <v>192</v>
      </c>
      <c r="J19" s="3"/>
      <c r="K19" s="7">
        <v>73</v>
      </c>
      <c r="L19" s="10">
        <v>148</v>
      </c>
      <c r="M19" s="10">
        <v>210</v>
      </c>
      <c r="N19" s="10">
        <v>358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49</v>
      </c>
      <c r="W19" s="15">
        <f>SUM(R15,R21,R27,R33,R39)</f>
        <v>174</v>
      </c>
      <c r="X19" s="18">
        <f t="shared" si="0"/>
        <v>223</v>
      </c>
      <c r="Z19" s="4" t="s">
        <v>25</v>
      </c>
      <c r="AA19" s="10">
        <v>186</v>
      </c>
      <c r="AB19" s="10">
        <v>191</v>
      </c>
      <c r="AC19" s="10">
        <v>377</v>
      </c>
    </row>
    <row r="20" spans="1:29" ht="15" customHeight="1" x14ac:dyDescent="0.15">
      <c r="A20" s="7">
        <v>14</v>
      </c>
      <c r="B20" s="10">
        <v>91</v>
      </c>
      <c r="C20" s="10">
        <v>82</v>
      </c>
      <c r="D20" s="10">
        <v>173</v>
      </c>
      <c r="E20" s="3"/>
      <c r="F20" s="7">
        <v>44</v>
      </c>
      <c r="G20" s="10">
        <v>94</v>
      </c>
      <c r="H20" s="10">
        <v>94</v>
      </c>
      <c r="I20" s="10">
        <v>188</v>
      </c>
      <c r="J20" s="3"/>
      <c r="K20" s="7">
        <v>74</v>
      </c>
      <c r="L20" s="10">
        <v>150</v>
      </c>
      <c r="M20" s="10">
        <v>221</v>
      </c>
      <c r="N20" s="10">
        <v>371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37</v>
      </c>
      <c r="X20" s="18">
        <f t="shared" si="0"/>
        <v>40</v>
      </c>
      <c r="Z20" s="26" t="s">
        <v>26</v>
      </c>
      <c r="AA20" s="10">
        <v>1163</v>
      </c>
      <c r="AB20" s="10">
        <v>1031</v>
      </c>
      <c r="AC20" s="10">
        <v>2194</v>
      </c>
    </row>
    <row r="21" spans="1:29" ht="15" customHeight="1" x14ac:dyDescent="0.15">
      <c r="A21" s="7"/>
      <c r="B21" s="11">
        <v>393</v>
      </c>
      <c r="C21" s="11">
        <v>395</v>
      </c>
      <c r="D21" s="11">
        <v>788</v>
      </c>
      <c r="E21" s="3"/>
      <c r="F21" s="7"/>
      <c r="G21" s="11">
        <v>498</v>
      </c>
      <c r="H21" s="11">
        <v>492</v>
      </c>
      <c r="I21" s="11">
        <v>990</v>
      </c>
      <c r="J21" s="3"/>
      <c r="K21" s="7"/>
      <c r="L21" s="12">
        <v>767</v>
      </c>
      <c r="M21" s="12">
        <v>1055</v>
      </c>
      <c r="N21" s="12">
        <v>1822</v>
      </c>
      <c r="O21" s="24"/>
      <c r="P21" s="7"/>
      <c r="Q21" s="11">
        <v>3</v>
      </c>
      <c r="R21" s="11">
        <v>35</v>
      </c>
      <c r="S21" s="11">
        <v>38</v>
      </c>
      <c r="Z21" s="4" t="s">
        <v>31</v>
      </c>
      <c r="AA21" s="10">
        <v>280</v>
      </c>
      <c r="AB21" s="10">
        <v>287</v>
      </c>
      <c r="AC21" s="10">
        <v>567</v>
      </c>
    </row>
    <row r="22" spans="1:29" ht="15" customHeight="1" x14ac:dyDescent="0.15">
      <c r="A22" s="7">
        <v>15</v>
      </c>
      <c r="B22" s="10">
        <v>87</v>
      </c>
      <c r="C22" s="10">
        <v>76</v>
      </c>
      <c r="D22" s="10">
        <v>163</v>
      </c>
      <c r="E22" s="3"/>
      <c r="F22" s="7">
        <v>45</v>
      </c>
      <c r="G22" s="10">
        <v>89</v>
      </c>
      <c r="H22" s="10">
        <v>95</v>
      </c>
      <c r="I22" s="10">
        <v>184</v>
      </c>
      <c r="J22" s="3"/>
      <c r="K22" s="7">
        <v>75</v>
      </c>
      <c r="L22" s="10">
        <v>134</v>
      </c>
      <c r="M22" s="10">
        <v>198</v>
      </c>
      <c r="N22" s="10">
        <v>332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675</v>
      </c>
      <c r="AC22" s="10">
        <v>1055</v>
      </c>
    </row>
    <row r="23" spans="1:29" ht="15" customHeight="1" x14ac:dyDescent="0.15">
      <c r="A23" s="7">
        <v>16</v>
      </c>
      <c r="B23" s="10">
        <v>99</v>
      </c>
      <c r="C23" s="10">
        <v>90</v>
      </c>
      <c r="D23" s="10">
        <v>189</v>
      </c>
      <c r="E23" s="3"/>
      <c r="F23" s="7">
        <v>46</v>
      </c>
      <c r="G23" s="10">
        <v>93</v>
      </c>
      <c r="H23" s="10">
        <v>121</v>
      </c>
      <c r="I23" s="10">
        <v>214</v>
      </c>
      <c r="J23" s="3"/>
      <c r="K23" s="7">
        <v>76</v>
      </c>
      <c r="L23" s="10">
        <v>192</v>
      </c>
      <c r="M23" s="10">
        <v>216</v>
      </c>
      <c r="N23" s="10">
        <v>408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9.8023432608890086</v>
      </c>
      <c r="W23" s="19">
        <f>W4/$W$8*100</f>
        <v>8.3541341653666148</v>
      </c>
      <c r="X23" s="19">
        <f>X4/$X$8*100</f>
        <v>9.0287904670638728</v>
      </c>
      <c r="Z23" s="9" t="s">
        <v>24</v>
      </c>
      <c r="AA23" s="11">
        <f t="shared" ref="AA23:AB23" si="3">SUM(AA19:AA22)</f>
        <v>2009</v>
      </c>
      <c r="AB23" s="11">
        <f t="shared" si="3"/>
        <v>2184</v>
      </c>
      <c r="AC23" s="11">
        <f>SUM(AC19:AC22)</f>
        <v>4193</v>
      </c>
    </row>
    <row r="24" spans="1:29" ht="15" customHeight="1" x14ac:dyDescent="0.15">
      <c r="A24" s="7">
        <v>17</v>
      </c>
      <c r="B24" s="10">
        <v>105</v>
      </c>
      <c r="C24" s="10">
        <v>93</v>
      </c>
      <c r="D24" s="10">
        <v>198</v>
      </c>
      <c r="E24" s="3"/>
      <c r="F24" s="7">
        <v>47</v>
      </c>
      <c r="G24" s="10">
        <v>87</v>
      </c>
      <c r="H24" s="10">
        <v>106</v>
      </c>
      <c r="I24" s="10">
        <v>193</v>
      </c>
      <c r="J24" s="3"/>
      <c r="K24" s="7">
        <v>77</v>
      </c>
      <c r="L24" s="10">
        <v>162</v>
      </c>
      <c r="M24" s="10">
        <v>255</v>
      </c>
      <c r="N24" s="10">
        <v>417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54.091762811913071</v>
      </c>
      <c r="W24" s="19">
        <f>W5/$W$8*100</f>
        <v>45.343213728549145</v>
      </c>
      <c r="X24" s="19">
        <f>X5/$X$8*100</f>
        <v>49.418774217740932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78</v>
      </c>
      <c r="D25" s="10">
        <v>165</v>
      </c>
      <c r="E25" s="3"/>
      <c r="F25" s="7">
        <v>48</v>
      </c>
      <c r="G25" s="10">
        <v>92</v>
      </c>
      <c r="H25" s="10">
        <v>76</v>
      </c>
      <c r="I25" s="10">
        <v>168</v>
      </c>
      <c r="J25" s="3"/>
      <c r="K25" s="7">
        <v>78</v>
      </c>
      <c r="L25" s="10">
        <v>177</v>
      </c>
      <c r="M25" s="10">
        <v>240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15.606833020302298</v>
      </c>
      <c r="W25" s="19">
        <f>W6/$W$8*100</f>
        <v>15.772230889235569</v>
      </c>
      <c r="X25" s="19">
        <f>X6/$X$8*100</f>
        <v>15.695179367526352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94</v>
      </c>
      <c r="D26" s="10">
        <v>196</v>
      </c>
      <c r="E26" s="3"/>
      <c r="F26" s="7">
        <v>49</v>
      </c>
      <c r="G26" s="10">
        <v>107</v>
      </c>
      <c r="H26" s="10">
        <v>114</v>
      </c>
      <c r="I26" s="10">
        <v>221</v>
      </c>
      <c r="J26" s="3"/>
      <c r="K26" s="7">
        <v>79</v>
      </c>
      <c r="L26" s="10">
        <v>162</v>
      </c>
      <c r="M26" s="10">
        <v>251</v>
      </c>
      <c r="N26" s="10">
        <v>413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20.499060906895629</v>
      </c>
      <c r="W26" s="19">
        <f>W7/$W$8*100</f>
        <v>30.530421216848673</v>
      </c>
      <c r="X26" s="19">
        <f>X7/$X$8*100</f>
        <v>25.857255947668843</v>
      </c>
      <c r="Z26" s="4" t="s">
        <v>25</v>
      </c>
      <c r="AA26" s="10">
        <v>120</v>
      </c>
      <c r="AB26" s="10">
        <v>101</v>
      </c>
      <c r="AC26" s="10">
        <v>221</v>
      </c>
    </row>
    <row r="27" spans="1:29" ht="15" customHeight="1" x14ac:dyDescent="0.15">
      <c r="A27" s="7"/>
      <c r="B27" s="11">
        <v>480</v>
      </c>
      <c r="C27" s="11">
        <v>431</v>
      </c>
      <c r="D27" s="11">
        <v>911</v>
      </c>
      <c r="E27" s="3"/>
      <c r="F27" s="7"/>
      <c r="G27" s="11">
        <v>468</v>
      </c>
      <c r="H27" s="11">
        <v>512</v>
      </c>
      <c r="I27" s="11">
        <v>980</v>
      </c>
      <c r="J27" s="3"/>
      <c r="K27" s="7"/>
      <c r="L27" s="11">
        <v>827</v>
      </c>
      <c r="M27" s="11">
        <v>1160</v>
      </c>
      <c r="N27" s="11">
        <v>1987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626</v>
      </c>
      <c r="AB27" s="10">
        <v>568</v>
      </c>
      <c r="AC27" s="10">
        <v>1194</v>
      </c>
    </row>
    <row r="28" spans="1:29" ht="15" customHeight="1" x14ac:dyDescent="0.15">
      <c r="A28" s="7">
        <v>20</v>
      </c>
      <c r="B28" s="10">
        <v>120</v>
      </c>
      <c r="C28" s="10">
        <v>79</v>
      </c>
      <c r="D28" s="10">
        <v>199</v>
      </c>
      <c r="E28" s="3"/>
      <c r="F28" s="7">
        <v>50</v>
      </c>
      <c r="G28" s="10">
        <v>107</v>
      </c>
      <c r="H28" s="10">
        <v>122</v>
      </c>
      <c r="I28" s="10">
        <v>229</v>
      </c>
      <c r="J28" s="3"/>
      <c r="K28" s="7">
        <v>80</v>
      </c>
      <c r="L28" s="10">
        <v>163</v>
      </c>
      <c r="M28" s="10">
        <v>266</v>
      </c>
      <c r="N28" s="10">
        <v>429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32.698327519899827</v>
      </c>
      <c r="W28" s="19">
        <f t="shared" ref="W28:W39" si="5">W9/$W$8*100</f>
        <v>28.08892355694228</v>
      </c>
      <c r="X28" s="19">
        <f t="shared" ref="X28:X39" si="6">X9/$X$8*100</f>
        <v>30.236240156660138</v>
      </c>
      <c r="Z28" s="4" t="s">
        <v>31</v>
      </c>
      <c r="AA28" s="10">
        <v>156</v>
      </c>
      <c r="AB28" s="10">
        <v>199</v>
      </c>
      <c r="AC28" s="10">
        <v>355</v>
      </c>
    </row>
    <row r="29" spans="1:29" ht="15" customHeight="1" x14ac:dyDescent="0.15">
      <c r="A29" s="7">
        <v>21</v>
      </c>
      <c r="B29" s="10">
        <v>68</v>
      </c>
      <c r="C29" s="10">
        <v>86</v>
      </c>
      <c r="D29" s="10">
        <v>154</v>
      </c>
      <c r="E29" s="3"/>
      <c r="F29" s="7">
        <v>51</v>
      </c>
      <c r="G29" s="10">
        <v>120</v>
      </c>
      <c r="H29" s="10">
        <v>109</v>
      </c>
      <c r="I29" s="10">
        <v>229</v>
      </c>
      <c r="J29" s="3"/>
      <c r="K29" s="7">
        <v>81</v>
      </c>
      <c r="L29" s="10">
        <v>186</v>
      </c>
      <c r="M29" s="10">
        <v>233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68.80422144709776</v>
      </c>
      <c r="W29" s="19">
        <f t="shared" si="5"/>
        <v>74.391575663026515</v>
      </c>
      <c r="X29" s="19">
        <f t="shared" si="6"/>
        <v>71.788675471855328</v>
      </c>
      <c r="Z29" s="4" t="s">
        <v>7</v>
      </c>
      <c r="AA29" s="10">
        <v>247</v>
      </c>
      <c r="AB29" s="10">
        <v>421</v>
      </c>
      <c r="AC29" s="10">
        <v>668</v>
      </c>
    </row>
    <row r="30" spans="1:29" ht="15" customHeight="1" x14ac:dyDescent="0.15">
      <c r="A30" s="7">
        <v>22</v>
      </c>
      <c r="B30" s="10">
        <v>83</v>
      </c>
      <c r="C30" s="10">
        <v>75</v>
      </c>
      <c r="D30" s="10">
        <v>158</v>
      </c>
      <c r="E30" s="3"/>
      <c r="F30" s="7">
        <v>52</v>
      </c>
      <c r="G30" s="10">
        <v>132</v>
      </c>
      <c r="H30" s="10">
        <v>134</v>
      </c>
      <c r="I30" s="10">
        <v>266</v>
      </c>
      <c r="J30" s="3"/>
      <c r="K30" s="7">
        <v>82</v>
      </c>
      <c r="L30" s="10">
        <v>156</v>
      </c>
      <c r="M30" s="10">
        <v>242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60.164564886861641</v>
      </c>
      <c r="W30" s="19">
        <f t="shared" si="5"/>
        <v>66.560062402496101</v>
      </c>
      <c r="X30" s="19">
        <f t="shared" si="6"/>
        <v>63.580684138160912</v>
      </c>
      <c r="Z30" s="9" t="s">
        <v>24</v>
      </c>
      <c r="AA30" s="11">
        <f t="shared" ref="AA30:AB30" si="7">SUM(AA26:AA29)</f>
        <v>1149</v>
      </c>
      <c r="AB30" s="11">
        <f t="shared" si="7"/>
        <v>1289</v>
      </c>
      <c r="AC30" s="11">
        <f>SUM(AC26:AC29)</f>
        <v>2438</v>
      </c>
    </row>
    <row r="31" spans="1:29" ht="15" customHeight="1" x14ac:dyDescent="0.15">
      <c r="A31" s="7">
        <v>23</v>
      </c>
      <c r="B31" s="10">
        <v>87</v>
      </c>
      <c r="C31" s="10">
        <v>84</v>
      </c>
      <c r="D31" s="10">
        <v>171</v>
      </c>
      <c r="E31" s="3"/>
      <c r="F31" s="7">
        <v>53</v>
      </c>
      <c r="G31" s="10">
        <v>135</v>
      </c>
      <c r="H31" s="10">
        <v>149</v>
      </c>
      <c r="I31" s="10">
        <v>284</v>
      </c>
      <c r="J31" s="3"/>
      <c r="K31" s="7">
        <v>83</v>
      </c>
      <c r="L31" s="10">
        <v>169</v>
      </c>
      <c r="M31" s="10">
        <v>269</v>
      </c>
      <c r="N31" s="10">
        <v>438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46.534299257669261</v>
      </c>
      <c r="W31" s="19">
        <f t="shared" si="5"/>
        <v>54.430577223088925</v>
      </c>
      <c r="X31" s="19">
        <f t="shared" si="6"/>
        <v>50.752051997833426</v>
      </c>
      <c r="Z31" s="6"/>
    </row>
    <row r="32" spans="1:29" ht="15" customHeight="1" x14ac:dyDescent="0.15">
      <c r="A32" s="7">
        <v>24</v>
      </c>
      <c r="B32" s="10">
        <v>75</v>
      </c>
      <c r="C32" s="10">
        <v>54</v>
      </c>
      <c r="D32" s="10">
        <v>129</v>
      </c>
      <c r="E32" s="3"/>
      <c r="F32" s="7">
        <v>54</v>
      </c>
      <c r="G32" s="10">
        <v>150</v>
      </c>
      <c r="H32" s="10">
        <v>150</v>
      </c>
      <c r="I32" s="10">
        <v>300</v>
      </c>
      <c r="J32" s="3"/>
      <c r="K32" s="7">
        <v>84</v>
      </c>
      <c r="L32" s="10">
        <v>131</v>
      </c>
      <c r="M32" s="10">
        <v>208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36.105893927197926</v>
      </c>
      <c r="W32" s="20">
        <f t="shared" si="5"/>
        <v>46.302652106084238</v>
      </c>
      <c r="X32" s="20">
        <f t="shared" si="6"/>
        <v>41.552435315195204</v>
      </c>
      <c r="Z32" s="6"/>
      <c r="AA32" s="28"/>
      <c r="AB32" s="27"/>
      <c r="AC32" s="27"/>
    </row>
    <row r="33" spans="1:29" ht="15" customHeight="1" x14ac:dyDescent="0.15">
      <c r="A33" s="7"/>
      <c r="B33" s="11">
        <v>433</v>
      </c>
      <c r="C33" s="11">
        <v>378</v>
      </c>
      <c r="D33" s="11">
        <v>811</v>
      </c>
      <c r="E33" s="3"/>
      <c r="F33" s="7"/>
      <c r="G33" s="11">
        <v>644</v>
      </c>
      <c r="H33" s="11">
        <v>664</v>
      </c>
      <c r="I33" s="11">
        <v>1308</v>
      </c>
      <c r="J33" s="3"/>
      <c r="K33" s="7"/>
      <c r="L33" s="11">
        <v>805</v>
      </c>
      <c r="M33" s="11">
        <v>1218</v>
      </c>
      <c r="N33" s="11">
        <v>2023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27.358912440747694</v>
      </c>
      <c r="W33" s="19">
        <f t="shared" si="5"/>
        <v>38.759750390015604</v>
      </c>
      <c r="X33" s="19">
        <f t="shared" si="6"/>
        <v>33.448606308070502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72</v>
      </c>
      <c r="D34" s="10">
        <v>154</v>
      </c>
      <c r="E34" s="3"/>
      <c r="F34" s="7">
        <v>55</v>
      </c>
      <c r="G34" s="10">
        <v>181</v>
      </c>
      <c r="H34" s="10">
        <v>170</v>
      </c>
      <c r="I34" s="10">
        <v>351</v>
      </c>
      <c r="J34" s="3"/>
      <c r="K34" s="7">
        <v>85</v>
      </c>
      <c r="L34" s="10">
        <v>124</v>
      </c>
      <c r="M34" s="10">
        <v>218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20.499060906895629</v>
      </c>
      <c r="W34" s="19">
        <f t="shared" si="5"/>
        <v>30.530421216848673</v>
      </c>
      <c r="X34" s="19">
        <f t="shared" si="6"/>
        <v>25.857255947668843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86</v>
      </c>
      <c r="C35" s="10">
        <v>97</v>
      </c>
      <c r="D35" s="10">
        <v>183</v>
      </c>
      <c r="E35" s="3"/>
      <c r="F35" s="7">
        <v>56</v>
      </c>
      <c r="G35" s="10">
        <v>162</v>
      </c>
      <c r="H35" s="10">
        <v>170</v>
      </c>
      <c r="I35" s="10">
        <v>332</v>
      </c>
      <c r="J35" s="3"/>
      <c r="K35" s="7">
        <v>86</v>
      </c>
      <c r="L35" s="10">
        <v>97</v>
      </c>
      <c r="M35" s="10">
        <v>185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13.10258474197299</v>
      </c>
      <c r="W35" s="19">
        <f t="shared" si="5"/>
        <v>21.482059282371292</v>
      </c>
      <c r="X35" s="19">
        <f t="shared" si="6"/>
        <v>17.578434231907003</v>
      </c>
      <c r="Z35" s="4" t="s">
        <v>25</v>
      </c>
      <c r="AA35" s="10">
        <f>SUM(AA5,AA12,AA19,AA26)</f>
        <v>1096</v>
      </c>
      <c r="AB35" s="10">
        <f t="shared" ref="AA35:AB38" si="8">SUM(AB5,AB12,AB19,AB26)</f>
        <v>1071</v>
      </c>
      <c r="AC35" s="10">
        <f>SUM(AA35:AB35)</f>
        <v>2167</v>
      </c>
    </row>
    <row r="36" spans="1:29" ht="15" customHeight="1" x14ac:dyDescent="0.15">
      <c r="A36" s="7">
        <v>27</v>
      </c>
      <c r="B36" s="10">
        <v>86</v>
      </c>
      <c r="C36" s="10">
        <v>94</v>
      </c>
      <c r="D36" s="10">
        <v>180</v>
      </c>
      <c r="E36" s="3"/>
      <c r="F36" s="7">
        <v>57</v>
      </c>
      <c r="G36" s="10">
        <v>169</v>
      </c>
      <c r="H36" s="10">
        <v>166</v>
      </c>
      <c r="I36" s="10">
        <v>335</v>
      </c>
      <c r="J36" s="3"/>
      <c r="K36" s="7">
        <v>87</v>
      </c>
      <c r="L36" s="10">
        <v>94</v>
      </c>
      <c r="M36" s="10">
        <v>174</v>
      </c>
      <c r="N36" s="10">
        <v>268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5.9028709417762277</v>
      </c>
      <c r="W36" s="19">
        <f t="shared" si="5"/>
        <v>11.981279251170047</v>
      </c>
      <c r="X36" s="19">
        <f t="shared" si="6"/>
        <v>9.149618765884755</v>
      </c>
      <c r="Z36" s="26" t="s">
        <v>26</v>
      </c>
      <c r="AA36" s="10">
        <f t="shared" si="8"/>
        <v>6048</v>
      </c>
      <c r="AB36" s="10">
        <f t="shared" si="8"/>
        <v>5813</v>
      </c>
      <c r="AC36" s="13">
        <f>SUM(AA36:AB36)</f>
        <v>11861</v>
      </c>
    </row>
    <row r="37" spans="1:29" ht="15" customHeight="1" x14ac:dyDescent="0.15">
      <c r="A37" s="7">
        <v>28</v>
      </c>
      <c r="B37" s="10">
        <v>85</v>
      </c>
      <c r="C37" s="10">
        <v>88</v>
      </c>
      <c r="D37" s="10">
        <v>173</v>
      </c>
      <c r="E37" s="3"/>
      <c r="F37" s="7">
        <v>58</v>
      </c>
      <c r="G37" s="10">
        <v>186</v>
      </c>
      <c r="H37" s="10">
        <v>201</v>
      </c>
      <c r="I37" s="10">
        <v>387</v>
      </c>
      <c r="J37" s="3"/>
      <c r="K37" s="7">
        <v>88</v>
      </c>
      <c r="L37" s="10">
        <v>85</v>
      </c>
      <c r="M37" s="10">
        <v>191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1.7619175386816923</v>
      </c>
      <c r="W37" s="19">
        <f t="shared" si="5"/>
        <v>4.7659906396255849</v>
      </c>
      <c r="X37" s="19">
        <f t="shared" si="6"/>
        <v>3.3665263947335529</v>
      </c>
      <c r="Z37" s="4" t="s">
        <v>31</v>
      </c>
      <c r="AA37" s="10">
        <f t="shared" si="8"/>
        <v>1745</v>
      </c>
      <c r="AB37" s="10">
        <f t="shared" si="8"/>
        <v>2022</v>
      </c>
      <c r="AC37" s="13">
        <f>SUM(AA37:AB37)</f>
        <v>3767</v>
      </c>
    </row>
    <row r="38" spans="1:29" ht="15" customHeight="1" x14ac:dyDescent="0.15">
      <c r="A38" s="7">
        <v>29</v>
      </c>
      <c r="B38" s="10">
        <v>105</v>
      </c>
      <c r="C38" s="10">
        <v>97</v>
      </c>
      <c r="D38" s="10">
        <v>202</v>
      </c>
      <c r="E38" s="3"/>
      <c r="F38" s="7">
        <v>59</v>
      </c>
      <c r="G38" s="10">
        <v>182</v>
      </c>
      <c r="H38" s="10">
        <v>184</v>
      </c>
      <c r="I38" s="10">
        <v>366</v>
      </c>
      <c r="J38" s="3"/>
      <c r="K38" s="7">
        <v>89</v>
      </c>
      <c r="L38" s="10">
        <v>63</v>
      </c>
      <c r="M38" s="10">
        <v>157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0.43824344870762899</v>
      </c>
      <c r="W38" s="19">
        <f t="shared" si="5"/>
        <v>1.3572542901716067</v>
      </c>
      <c r="X38" s="19">
        <f t="shared" si="6"/>
        <v>0.92912795300195827</v>
      </c>
      <c r="Z38" s="4" t="s">
        <v>7</v>
      </c>
      <c r="AA38" s="10">
        <f t="shared" si="8"/>
        <v>2292</v>
      </c>
      <c r="AB38" s="10">
        <f t="shared" si="8"/>
        <v>3914</v>
      </c>
      <c r="AC38" s="13">
        <f>SUM(AA38:AB38)</f>
        <v>6206</v>
      </c>
    </row>
    <row r="39" spans="1:29" ht="15" customHeight="1" x14ac:dyDescent="0.15">
      <c r="A39" s="7"/>
      <c r="B39" s="11">
        <v>444</v>
      </c>
      <c r="C39" s="11">
        <v>448</v>
      </c>
      <c r="D39" s="11">
        <v>892</v>
      </c>
      <c r="E39" s="3"/>
      <c r="F39" s="7"/>
      <c r="G39" s="11">
        <v>880</v>
      </c>
      <c r="H39" s="11">
        <v>891</v>
      </c>
      <c r="I39" s="11">
        <v>1771</v>
      </c>
      <c r="J39" s="3"/>
      <c r="K39" s="7"/>
      <c r="L39" s="11">
        <v>463</v>
      </c>
      <c r="M39" s="11">
        <v>925</v>
      </c>
      <c r="N39" s="11">
        <v>1388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2.6831231553528307E-2</v>
      </c>
      <c r="W39" s="19">
        <f t="shared" si="5"/>
        <v>0.28861154446177845</v>
      </c>
      <c r="X39" s="19">
        <f t="shared" si="6"/>
        <v>0.16665972251156203</v>
      </c>
      <c r="Z39" s="9" t="s">
        <v>24</v>
      </c>
      <c r="AA39" s="11">
        <f>SUM(AA35:AA38)</f>
        <v>11181</v>
      </c>
      <c r="AB39" s="11">
        <f>SUM(AB35:AB38)</f>
        <v>12820</v>
      </c>
      <c r="AC39" s="11">
        <f>SUM(AC35:AC38)</f>
        <v>24001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55</v>
      </c>
      <c r="D4" s="10">
        <v>117</v>
      </c>
      <c r="E4" s="3"/>
      <c r="F4" s="7">
        <v>30</v>
      </c>
      <c r="G4" s="10">
        <v>108</v>
      </c>
      <c r="H4" s="10">
        <v>98</v>
      </c>
      <c r="I4" s="10">
        <v>206</v>
      </c>
      <c r="J4" s="3"/>
      <c r="K4" s="7">
        <v>60</v>
      </c>
      <c r="L4" s="10">
        <v>217</v>
      </c>
      <c r="M4" s="10">
        <v>165</v>
      </c>
      <c r="N4" s="10">
        <v>382</v>
      </c>
      <c r="O4" s="3"/>
      <c r="P4" s="7">
        <v>90</v>
      </c>
      <c r="Q4" s="10">
        <v>44</v>
      </c>
      <c r="R4" s="10">
        <v>114</v>
      </c>
      <c r="S4" s="10">
        <v>158</v>
      </c>
      <c r="U4" s="4" t="s">
        <v>4</v>
      </c>
      <c r="V4" s="15">
        <f>SUM(B9,B15,B21)</f>
        <v>1094</v>
      </c>
      <c r="W4" s="15">
        <f>SUM(C9,C15,C21)</f>
        <v>1059</v>
      </c>
      <c r="X4" s="15">
        <f>SUM(V4:W4)</f>
        <v>2153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59</v>
      </c>
      <c r="D5" s="10">
        <v>120</v>
      </c>
      <c r="E5" s="3"/>
      <c r="F5" s="7">
        <v>31</v>
      </c>
      <c r="G5" s="10">
        <v>79</v>
      </c>
      <c r="H5" s="10">
        <v>88</v>
      </c>
      <c r="I5" s="10">
        <v>167</v>
      </c>
      <c r="J5" s="3"/>
      <c r="K5" s="7">
        <v>61</v>
      </c>
      <c r="L5" s="10">
        <v>212</v>
      </c>
      <c r="M5" s="10">
        <v>216</v>
      </c>
      <c r="N5" s="10">
        <v>428</v>
      </c>
      <c r="O5" s="3"/>
      <c r="P5" s="7">
        <v>91</v>
      </c>
      <c r="Q5" s="10">
        <v>36</v>
      </c>
      <c r="R5" s="10">
        <v>109</v>
      </c>
      <c r="S5" s="10">
        <v>145</v>
      </c>
      <c r="U5" s="4" t="s">
        <v>5</v>
      </c>
      <c r="V5" s="15">
        <f>SUM(B27,B33,B39,G9,G15,G21,G27,G33,G39,L9)</f>
        <v>6037</v>
      </c>
      <c r="W5" s="15">
        <f>SUM(C27,C33,C39,H9,H15,H21,H27,H33,H39,M9)</f>
        <v>5816</v>
      </c>
      <c r="X5" s="15">
        <f>SUM(V5:W5)</f>
        <v>11853</v>
      </c>
      <c r="Y5" s="2"/>
      <c r="Z5" s="4" t="s">
        <v>25</v>
      </c>
      <c r="AA5" s="10">
        <v>638</v>
      </c>
      <c r="AB5" s="10">
        <v>605</v>
      </c>
      <c r="AC5" s="10">
        <v>1243</v>
      </c>
    </row>
    <row r="6" spans="1:29" ht="15" customHeight="1" x14ac:dyDescent="0.15">
      <c r="A6" s="7">
        <v>2</v>
      </c>
      <c r="B6" s="10">
        <v>72</v>
      </c>
      <c r="C6" s="10">
        <v>53</v>
      </c>
      <c r="D6" s="10">
        <v>125</v>
      </c>
      <c r="E6" s="3"/>
      <c r="F6" s="7">
        <v>32</v>
      </c>
      <c r="G6" s="10">
        <v>97</v>
      </c>
      <c r="H6" s="10">
        <v>92</v>
      </c>
      <c r="I6" s="10">
        <v>189</v>
      </c>
      <c r="J6" s="3"/>
      <c r="K6" s="7">
        <v>62</v>
      </c>
      <c r="L6" s="10">
        <v>210</v>
      </c>
      <c r="M6" s="10">
        <v>189</v>
      </c>
      <c r="N6" s="10">
        <v>399</v>
      </c>
      <c r="O6" s="3"/>
      <c r="P6" s="7">
        <v>92</v>
      </c>
      <c r="Q6" s="10">
        <v>21</v>
      </c>
      <c r="R6" s="10">
        <v>98</v>
      </c>
      <c r="S6" s="10">
        <v>119</v>
      </c>
      <c r="U6" s="8" t="s">
        <v>6</v>
      </c>
      <c r="V6" s="15">
        <f>SUM(L15,L21)</f>
        <v>1758</v>
      </c>
      <c r="W6" s="15">
        <f>SUM(M15,M21)</f>
        <v>2022</v>
      </c>
      <c r="X6" s="15">
        <f>SUM(V6:W6)</f>
        <v>3780</v>
      </c>
      <c r="Z6" s="26" t="s">
        <v>26</v>
      </c>
      <c r="AA6" s="10">
        <v>3464</v>
      </c>
      <c r="AB6" s="10">
        <v>3428</v>
      </c>
      <c r="AC6" s="10">
        <v>6892</v>
      </c>
    </row>
    <row r="7" spans="1:29" ht="15" customHeight="1" x14ac:dyDescent="0.15">
      <c r="A7" s="7">
        <v>3</v>
      </c>
      <c r="B7" s="10">
        <v>69</v>
      </c>
      <c r="C7" s="10">
        <v>72</v>
      </c>
      <c r="D7" s="10">
        <v>141</v>
      </c>
      <c r="E7" s="3"/>
      <c r="F7" s="7">
        <v>33</v>
      </c>
      <c r="G7" s="10">
        <v>92</v>
      </c>
      <c r="H7" s="10">
        <v>88</v>
      </c>
      <c r="I7" s="10">
        <v>180</v>
      </c>
      <c r="J7" s="3"/>
      <c r="K7" s="7">
        <v>63</v>
      </c>
      <c r="L7" s="10">
        <v>261</v>
      </c>
      <c r="M7" s="10">
        <v>211</v>
      </c>
      <c r="N7" s="10">
        <v>472</v>
      </c>
      <c r="O7" s="3"/>
      <c r="P7" s="7">
        <v>93</v>
      </c>
      <c r="Q7" s="10">
        <v>24</v>
      </c>
      <c r="R7" s="10">
        <v>74</v>
      </c>
      <c r="S7" s="10">
        <v>98</v>
      </c>
      <c r="U7" s="4" t="s">
        <v>7</v>
      </c>
      <c r="V7" s="15">
        <f>SUM(L27,L33,L39,Q9,Q15,Q21,Q27,Q33,Q39)</f>
        <v>2287</v>
      </c>
      <c r="W7" s="15">
        <f>SUM(M27,M33,M39,R9,R15,R21,R27,R33,R39)</f>
        <v>3921</v>
      </c>
      <c r="X7" s="15">
        <f>SUM(V7:W7)</f>
        <v>6208</v>
      </c>
      <c r="Z7" s="4" t="s">
        <v>31</v>
      </c>
      <c r="AA7" s="10">
        <v>1097</v>
      </c>
      <c r="AB7" s="10">
        <v>1270</v>
      </c>
      <c r="AC7" s="10">
        <v>2367</v>
      </c>
    </row>
    <row r="8" spans="1:29" ht="15" customHeight="1" x14ac:dyDescent="0.15">
      <c r="A8" s="7">
        <v>4</v>
      </c>
      <c r="B8" s="10">
        <v>73</v>
      </c>
      <c r="C8" s="10">
        <v>62</v>
      </c>
      <c r="D8" s="10">
        <v>135</v>
      </c>
      <c r="E8" s="3"/>
      <c r="F8" s="7">
        <v>34</v>
      </c>
      <c r="G8" s="10">
        <v>100</v>
      </c>
      <c r="H8" s="10">
        <v>108</v>
      </c>
      <c r="I8" s="10">
        <v>208</v>
      </c>
      <c r="J8" s="3"/>
      <c r="K8" s="7">
        <v>64</v>
      </c>
      <c r="L8" s="10">
        <v>255</v>
      </c>
      <c r="M8" s="10">
        <v>250</v>
      </c>
      <c r="N8" s="10">
        <v>505</v>
      </c>
      <c r="O8" s="3"/>
      <c r="P8" s="7">
        <v>94</v>
      </c>
      <c r="Q8" s="10">
        <v>21</v>
      </c>
      <c r="R8" s="10">
        <v>43</v>
      </c>
      <c r="S8" s="10">
        <v>64</v>
      </c>
      <c r="U8" s="17" t="s">
        <v>3</v>
      </c>
      <c r="V8" s="12">
        <f>SUM(V4:V7)</f>
        <v>11176</v>
      </c>
      <c r="W8" s="12">
        <f>SUM(W4:W7)</f>
        <v>12818</v>
      </c>
      <c r="X8" s="12">
        <f>SUM(X4:X7)</f>
        <v>23994</v>
      </c>
      <c r="Z8" s="4" t="s">
        <v>7</v>
      </c>
      <c r="AA8" s="10">
        <v>1380</v>
      </c>
      <c r="AB8" s="10">
        <v>2376</v>
      </c>
      <c r="AC8" s="10">
        <v>3756</v>
      </c>
    </row>
    <row r="9" spans="1:29" ht="15" customHeight="1" x14ac:dyDescent="0.15">
      <c r="A9" s="7"/>
      <c r="B9" s="11">
        <v>337</v>
      </c>
      <c r="C9" s="11">
        <v>301</v>
      </c>
      <c r="D9" s="11">
        <v>638</v>
      </c>
      <c r="E9" s="3"/>
      <c r="F9" s="7"/>
      <c r="G9" s="11">
        <v>476</v>
      </c>
      <c r="H9" s="11">
        <v>474</v>
      </c>
      <c r="I9" s="11">
        <v>950</v>
      </c>
      <c r="J9" s="3"/>
      <c r="K9" s="7"/>
      <c r="L9" s="12">
        <v>1155</v>
      </c>
      <c r="M9" s="12">
        <v>1031</v>
      </c>
      <c r="N9" s="12">
        <v>2186</v>
      </c>
      <c r="O9" s="3"/>
      <c r="P9" s="7"/>
      <c r="Q9" s="11">
        <v>146</v>
      </c>
      <c r="R9" s="11">
        <v>438</v>
      </c>
      <c r="S9" s="11">
        <v>584</v>
      </c>
      <c r="U9" s="4" t="s">
        <v>8</v>
      </c>
      <c r="V9" s="15">
        <f>SUM(G21,G27,G33,G39,L9)</f>
        <v>3643</v>
      </c>
      <c r="W9" s="15">
        <f>SUM(H21,H27,H33,H39,M9)</f>
        <v>3595</v>
      </c>
      <c r="X9" s="18">
        <f t="shared" ref="X9:X20" si="0">SUM(V9:W9)</f>
        <v>7238</v>
      </c>
      <c r="Z9" s="9" t="s">
        <v>24</v>
      </c>
      <c r="AA9" s="11">
        <f t="shared" ref="AA9:AB9" si="1">SUM(AA5:AA8)</f>
        <v>6579</v>
      </c>
      <c r="AB9" s="11">
        <f t="shared" si="1"/>
        <v>7679</v>
      </c>
      <c r="AC9" s="11">
        <f>SUM(AC5:AC8)</f>
        <v>14258</v>
      </c>
    </row>
    <row r="10" spans="1:29" ht="15" customHeight="1" x14ac:dyDescent="0.15">
      <c r="A10" s="7">
        <v>5</v>
      </c>
      <c r="B10" s="10">
        <v>75</v>
      </c>
      <c r="C10" s="10">
        <v>72</v>
      </c>
      <c r="D10" s="10">
        <v>147</v>
      </c>
      <c r="E10" s="3"/>
      <c r="F10" s="7">
        <v>35</v>
      </c>
      <c r="G10" s="10">
        <v>103</v>
      </c>
      <c r="H10" s="10">
        <v>99</v>
      </c>
      <c r="I10" s="10">
        <v>202</v>
      </c>
      <c r="J10" s="3"/>
      <c r="K10" s="7">
        <v>65</v>
      </c>
      <c r="L10" s="10">
        <v>286</v>
      </c>
      <c r="M10" s="10">
        <v>260</v>
      </c>
      <c r="N10" s="10">
        <v>546</v>
      </c>
      <c r="O10" s="3"/>
      <c r="P10" s="7">
        <v>95</v>
      </c>
      <c r="Q10" s="10">
        <v>20</v>
      </c>
      <c r="R10" s="10">
        <v>47</v>
      </c>
      <c r="S10" s="10">
        <v>67</v>
      </c>
      <c r="U10" s="4" t="s">
        <v>9</v>
      </c>
      <c r="V10" s="15">
        <f>SUM(G21,G27,G33,G39,L9,L15,L21,L27,L33,L39,Q9,Q15,Q21,Q27,Q33,Q39)</f>
        <v>7688</v>
      </c>
      <c r="W10" s="15">
        <f>SUM(H21,H27,H33,H39,M9,M15,M21,M27,M33,M39,R9,R15,R21,R27,R33,R39)</f>
        <v>9538</v>
      </c>
      <c r="X10" s="18">
        <f t="shared" si="0"/>
        <v>17226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85</v>
      </c>
      <c r="D11" s="10">
        <v>151</v>
      </c>
      <c r="E11" s="3"/>
      <c r="F11" s="7">
        <v>36</v>
      </c>
      <c r="G11" s="10">
        <v>116</v>
      </c>
      <c r="H11" s="10">
        <v>101</v>
      </c>
      <c r="I11" s="10">
        <v>217</v>
      </c>
      <c r="J11" s="3"/>
      <c r="K11" s="7">
        <v>66</v>
      </c>
      <c r="L11" s="10">
        <v>268</v>
      </c>
      <c r="M11" s="10">
        <v>249</v>
      </c>
      <c r="N11" s="10">
        <v>517</v>
      </c>
      <c r="O11" s="3"/>
      <c r="P11" s="7">
        <v>96</v>
      </c>
      <c r="Q11" s="10">
        <v>11</v>
      </c>
      <c r="R11" s="10">
        <v>30</v>
      </c>
      <c r="S11" s="10">
        <v>41</v>
      </c>
      <c r="U11" s="4" t="s">
        <v>10</v>
      </c>
      <c r="V11" s="15">
        <f>SUM(,G33,G39,L9,L15,L21,L27,L33,L39,Q9,Q15,Q21,Q27,Q33,Q39)</f>
        <v>6727</v>
      </c>
      <c r="W11" s="15">
        <f>SUM(,H33,H39,M9,M15,M21,M27,M33,M39,R9,R15,R21,R27,R33,R39)</f>
        <v>8525</v>
      </c>
      <c r="X11" s="18">
        <f t="shared" si="0"/>
        <v>15252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111</v>
      </c>
      <c r="H12" s="10">
        <v>101</v>
      </c>
      <c r="I12" s="10">
        <v>212</v>
      </c>
      <c r="J12" s="3"/>
      <c r="K12" s="7">
        <v>67</v>
      </c>
      <c r="L12" s="10">
        <v>220</v>
      </c>
      <c r="M12" s="10">
        <v>204</v>
      </c>
      <c r="N12" s="10">
        <v>424</v>
      </c>
      <c r="O12" s="3"/>
      <c r="P12" s="7">
        <v>97</v>
      </c>
      <c r="Q12" s="10">
        <v>7</v>
      </c>
      <c r="R12" s="10">
        <v>23</v>
      </c>
      <c r="S12" s="10">
        <v>30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6974</v>
      </c>
      <c r="X12" s="18">
        <f t="shared" si="0"/>
        <v>12174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75</v>
      </c>
      <c r="C13" s="10">
        <v>84</v>
      </c>
      <c r="D13" s="10">
        <v>159</v>
      </c>
      <c r="E13" s="3"/>
      <c r="F13" s="7">
        <v>38</v>
      </c>
      <c r="G13" s="10">
        <v>114</v>
      </c>
      <c r="H13" s="10">
        <v>92</v>
      </c>
      <c r="I13" s="10">
        <v>206</v>
      </c>
      <c r="J13" s="3"/>
      <c r="K13" s="7">
        <v>68</v>
      </c>
      <c r="L13" s="10">
        <v>93</v>
      </c>
      <c r="M13" s="10">
        <v>97</v>
      </c>
      <c r="N13" s="10">
        <v>190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4045</v>
      </c>
      <c r="W13" s="12">
        <f>SUM(M15,M21,M27,M33,M39,R9,R15,R21,R27,R33,R39)</f>
        <v>5943</v>
      </c>
      <c r="X13" s="12">
        <f t="shared" si="0"/>
        <v>9988</v>
      </c>
      <c r="Z13" s="26" t="s">
        <v>26</v>
      </c>
      <c r="AA13" s="10">
        <v>785</v>
      </c>
      <c r="AB13" s="10">
        <v>784</v>
      </c>
      <c r="AC13" s="10">
        <v>1569</v>
      </c>
    </row>
    <row r="14" spans="1:29" ht="15" customHeight="1" x14ac:dyDescent="0.15">
      <c r="A14" s="7">
        <v>9</v>
      </c>
      <c r="B14" s="10">
        <v>74</v>
      </c>
      <c r="C14" s="10">
        <v>57</v>
      </c>
      <c r="D14" s="10">
        <v>131</v>
      </c>
      <c r="E14" s="3"/>
      <c r="F14" s="7">
        <v>39</v>
      </c>
      <c r="G14" s="10">
        <v>119</v>
      </c>
      <c r="H14" s="10">
        <v>90</v>
      </c>
      <c r="I14" s="10">
        <v>209</v>
      </c>
      <c r="J14" s="3"/>
      <c r="K14" s="7">
        <v>69</v>
      </c>
      <c r="L14" s="10">
        <v>126</v>
      </c>
      <c r="M14" s="10">
        <v>167</v>
      </c>
      <c r="N14" s="10">
        <v>293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3052</v>
      </c>
      <c r="W14" s="15">
        <f>SUM(M21,M27,M33,M39,R9,R15,R21,R27,R33,R39)</f>
        <v>4966</v>
      </c>
      <c r="X14" s="18">
        <f t="shared" si="0"/>
        <v>8018</v>
      </c>
      <c r="Z14" s="4" t="s">
        <v>31</v>
      </c>
      <c r="AA14" s="10">
        <v>219</v>
      </c>
      <c r="AB14" s="10">
        <v>268</v>
      </c>
      <c r="AC14" s="10">
        <v>487</v>
      </c>
    </row>
    <row r="15" spans="1:29" ht="15" customHeight="1" x14ac:dyDescent="0.15">
      <c r="A15" s="7"/>
      <c r="B15" s="11">
        <v>368</v>
      </c>
      <c r="C15" s="11">
        <v>368</v>
      </c>
      <c r="D15" s="11">
        <v>736</v>
      </c>
      <c r="E15" s="3"/>
      <c r="F15" s="7"/>
      <c r="G15" s="11">
        <v>563</v>
      </c>
      <c r="H15" s="11">
        <v>483</v>
      </c>
      <c r="I15" s="11">
        <v>1046</v>
      </c>
      <c r="J15" s="3"/>
      <c r="K15" s="7"/>
      <c r="L15" s="11">
        <v>993</v>
      </c>
      <c r="M15" s="11">
        <v>977</v>
      </c>
      <c r="N15" s="11">
        <v>1970</v>
      </c>
      <c r="O15" s="3"/>
      <c r="P15" s="7"/>
      <c r="Q15" s="11">
        <v>45</v>
      </c>
      <c r="R15" s="11">
        <v>135</v>
      </c>
      <c r="S15" s="11">
        <v>180</v>
      </c>
      <c r="U15" s="4" t="s">
        <v>14</v>
      </c>
      <c r="V15" s="15">
        <f>SUM(L27,L33,L39,Q9,Q15,Q21,Q27,Q33,Q39)</f>
        <v>2287</v>
      </c>
      <c r="W15" s="15">
        <f>SUM(M27,M33,M39,R9,R15,R21,R27,R33,R39)</f>
        <v>3921</v>
      </c>
      <c r="X15" s="18">
        <f t="shared" si="0"/>
        <v>6208</v>
      </c>
      <c r="Z15" s="4" t="s">
        <v>7</v>
      </c>
      <c r="AA15" s="10">
        <v>281</v>
      </c>
      <c r="AB15" s="10">
        <v>447</v>
      </c>
      <c r="AC15" s="10">
        <v>728</v>
      </c>
    </row>
    <row r="16" spans="1:29" ht="15" customHeight="1" x14ac:dyDescent="0.15">
      <c r="A16" s="7">
        <v>10</v>
      </c>
      <c r="B16" s="10">
        <v>78</v>
      </c>
      <c r="C16" s="10">
        <v>64</v>
      </c>
      <c r="D16" s="10">
        <v>142</v>
      </c>
      <c r="E16" s="3"/>
      <c r="F16" s="7">
        <v>40</v>
      </c>
      <c r="G16" s="10">
        <v>99</v>
      </c>
      <c r="H16" s="10">
        <v>114</v>
      </c>
      <c r="I16" s="10">
        <v>213</v>
      </c>
      <c r="J16" s="3"/>
      <c r="K16" s="7">
        <v>70</v>
      </c>
      <c r="L16" s="10">
        <v>149</v>
      </c>
      <c r="M16" s="10">
        <v>215</v>
      </c>
      <c r="N16" s="10">
        <v>364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1462</v>
      </c>
      <c r="W16" s="15">
        <f>SUM(M33,M39,R9,R15,R21,R27,R33,R39)</f>
        <v>2762</v>
      </c>
      <c r="X16" s="18">
        <f t="shared" si="0"/>
        <v>4224</v>
      </c>
      <c r="Z16" s="9" t="s">
        <v>24</v>
      </c>
      <c r="AA16" s="11">
        <f t="shared" ref="AA16:AB16" si="2">SUM(AA12:AA15)</f>
        <v>1436</v>
      </c>
      <c r="AB16" s="11">
        <f t="shared" si="2"/>
        <v>1663</v>
      </c>
      <c r="AC16" s="11">
        <f>SUM(AC12:AC15)</f>
        <v>3099</v>
      </c>
    </row>
    <row r="17" spans="1:29" ht="15" customHeight="1" x14ac:dyDescent="0.15">
      <c r="A17" s="7">
        <v>11</v>
      </c>
      <c r="B17" s="10">
        <v>71</v>
      </c>
      <c r="C17" s="10">
        <v>76</v>
      </c>
      <c r="D17" s="10">
        <v>147</v>
      </c>
      <c r="E17" s="3"/>
      <c r="F17" s="7">
        <v>41</v>
      </c>
      <c r="G17" s="10">
        <v>95</v>
      </c>
      <c r="H17" s="10">
        <v>88</v>
      </c>
      <c r="I17" s="10">
        <v>183</v>
      </c>
      <c r="J17" s="3"/>
      <c r="K17" s="7">
        <v>71</v>
      </c>
      <c r="L17" s="10">
        <v>158</v>
      </c>
      <c r="M17" s="10">
        <v>179</v>
      </c>
      <c r="N17" s="10">
        <v>337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659</v>
      </c>
      <c r="W17" s="15">
        <f>SUM(M39,R9,R15,R21,R27,R33,R39)</f>
        <v>1538</v>
      </c>
      <c r="X17" s="18">
        <f t="shared" si="0"/>
        <v>2197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76</v>
      </c>
      <c r="D18" s="10">
        <v>143</v>
      </c>
      <c r="E18" s="3"/>
      <c r="F18" s="7">
        <v>42</v>
      </c>
      <c r="G18" s="10">
        <v>109</v>
      </c>
      <c r="H18" s="10">
        <v>112</v>
      </c>
      <c r="I18" s="10">
        <v>221</v>
      </c>
      <c r="J18" s="3"/>
      <c r="K18" s="7">
        <v>72</v>
      </c>
      <c r="L18" s="10">
        <v>160</v>
      </c>
      <c r="M18" s="10">
        <v>224</v>
      </c>
      <c r="N18" s="13">
        <v>384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194</v>
      </c>
      <c r="W18" s="15">
        <f>SUM(R9,R15,R21,R27,R33,R39)</f>
        <v>607</v>
      </c>
      <c r="X18" s="18">
        <f t="shared" si="0"/>
        <v>801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89</v>
      </c>
      <c r="D19" s="10">
        <v>169</v>
      </c>
      <c r="E19" s="3"/>
      <c r="F19" s="7">
        <v>43</v>
      </c>
      <c r="G19" s="10">
        <v>97</v>
      </c>
      <c r="H19" s="10">
        <v>96</v>
      </c>
      <c r="I19" s="10">
        <v>193</v>
      </c>
      <c r="J19" s="3"/>
      <c r="K19" s="7">
        <v>73</v>
      </c>
      <c r="L19" s="10">
        <v>148</v>
      </c>
      <c r="M19" s="10">
        <v>218</v>
      </c>
      <c r="N19" s="10">
        <v>366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48</v>
      </c>
      <c r="W19" s="15">
        <f>SUM(R15,R21,R27,R33,R39)</f>
        <v>169</v>
      </c>
      <c r="X19" s="18">
        <f t="shared" si="0"/>
        <v>217</v>
      </c>
      <c r="Z19" s="4" t="s">
        <v>25</v>
      </c>
      <c r="AA19" s="10">
        <v>187</v>
      </c>
      <c r="AB19" s="10">
        <v>189</v>
      </c>
      <c r="AC19" s="10">
        <v>376</v>
      </c>
    </row>
    <row r="20" spans="1:29" ht="15" customHeight="1" x14ac:dyDescent="0.15">
      <c r="A20" s="7">
        <v>14</v>
      </c>
      <c r="B20" s="10">
        <v>93</v>
      </c>
      <c r="C20" s="10">
        <v>85</v>
      </c>
      <c r="D20" s="10">
        <v>178</v>
      </c>
      <c r="E20" s="3"/>
      <c r="F20" s="7">
        <v>44</v>
      </c>
      <c r="G20" s="10">
        <v>96</v>
      </c>
      <c r="H20" s="10">
        <v>82</v>
      </c>
      <c r="I20" s="10">
        <v>178</v>
      </c>
      <c r="J20" s="3"/>
      <c r="K20" s="7">
        <v>74</v>
      </c>
      <c r="L20" s="10">
        <v>150</v>
      </c>
      <c r="M20" s="10">
        <v>209</v>
      </c>
      <c r="N20" s="10">
        <v>359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3</v>
      </c>
      <c r="W20" s="15">
        <f>SUM(R21,R27,R33,R39)</f>
        <v>34</v>
      </c>
      <c r="X20" s="18">
        <f t="shared" si="0"/>
        <v>37</v>
      </c>
      <c r="Z20" s="26" t="s">
        <v>26</v>
      </c>
      <c r="AA20" s="10">
        <v>1161</v>
      </c>
      <c r="AB20" s="10">
        <v>1034</v>
      </c>
      <c r="AC20" s="10">
        <v>2195</v>
      </c>
    </row>
    <row r="21" spans="1:29" ht="15" customHeight="1" x14ac:dyDescent="0.15">
      <c r="A21" s="7"/>
      <c r="B21" s="11">
        <v>389</v>
      </c>
      <c r="C21" s="11">
        <v>390</v>
      </c>
      <c r="D21" s="11">
        <v>779</v>
      </c>
      <c r="E21" s="3"/>
      <c r="F21" s="7"/>
      <c r="G21" s="11">
        <v>496</v>
      </c>
      <c r="H21" s="11">
        <v>492</v>
      </c>
      <c r="I21" s="11">
        <v>988</v>
      </c>
      <c r="J21" s="3"/>
      <c r="K21" s="7"/>
      <c r="L21" s="12">
        <v>765</v>
      </c>
      <c r="M21" s="12">
        <v>1045</v>
      </c>
      <c r="N21" s="12">
        <v>1810</v>
      </c>
      <c r="O21" s="24"/>
      <c r="P21" s="7"/>
      <c r="Q21" s="11">
        <v>3</v>
      </c>
      <c r="R21" s="11">
        <v>32</v>
      </c>
      <c r="S21" s="11">
        <v>35</v>
      </c>
      <c r="Z21" s="4" t="s">
        <v>31</v>
      </c>
      <c r="AA21" s="10">
        <v>283</v>
      </c>
      <c r="AB21" s="10">
        <v>286</v>
      </c>
      <c r="AC21" s="10">
        <v>569</v>
      </c>
    </row>
    <row r="22" spans="1:29" ht="15" customHeight="1" x14ac:dyDescent="0.15">
      <c r="A22" s="7">
        <v>15</v>
      </c>
      <c r="B22" s="10">
        <v>86</v>
      </c>
      <c r="C22" s="10">
        <v>81</v>
      </c>
      <c r="D22" s="10">
        <v>167</v>
      </c>
      <c r="E22" s="3"/>
      <c r="F22" s="7">
        <v>45</v>
      </c>
      <c r="G22" s="10">
        <v>93</v>
      </c>
      <c r="H22" s="10">
        <v>106</v>
      </c>
      <c r="I22" s="10">
        <v>199</v>
      </c>
      <c r="J22" s="3"/>
      <c r="K22" s="7">
        <v>75</v>
      </c>
      <c r="L22" s="10">
        <v>137</v>
      </c>
      <c r="M22" s="10">
        <v>200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678</v>
      </c>
      <c r="AC22" s="10">
        <v>1060</v>
      </c>
    </row>
    <row r="23" spans="1:29" ht="15" customHeight="1" x14ac:dyDescent="0.15">
      <c r="A23" s="7">
        <v>16</v>
      </c>
      <c r="B23" s="10">
        <v>99</v>
      </c>
      <c r="C23" s="10">
        <v>89</v>
      </c>
      <c r="D23" s="10">
        <v>188</v>
      </c>
      <c r="E23" s="3"/>
      <c r="F23" s="7">
        <v>46</v>
      </c>
      <c r="G23" s="10">
        <v>91</v>
      </c>
      <c r="H23" s="10">
        <v>114</v>
      </c>
      <c r="I23" s="10">
        <v>205</v>
      </c>
      <c r="J23" s="3"/>
      <c r="K23" s="7">
        <v>76</v>
      </c>
      <c r="L23" s="10">
        <v>183</v>
      </c>
      <c r="M23" s="10">
        <v>219</v>
      </c>
      <c r="N23" s="10">
        <v>402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9.7888332140300633</v>
      </c>
      <c r="W23" s="19">
        <f>W4/$W$8*100</f>
        <v>8.2618193165860507</v>
      </c>
      <c r="X23" s="19">
        <f>X4/$X$8*100</f>
        <v>8.9730766024839532</v>
      </c>
      <c r="Z23" s="9" t="s">
        <v>24</v>
      </c>
      <c r="AA23" s="11">
        <f t="shared" ref="AA23:AB23" si="3">SUM(AA19:AA22)</f>
        <v>2013</v>
      </c>
      <c r="AB23" s="11">
        <f t="shared" si="3"/>
        <v>2187</v>
      </c>
      <c r="AC23" s="11">
        <f>SUM(AC19:AC22)</f>
        <v>4200</v>
      </c>
    </row>
    <row r="24" spans="1:29" ht="15" customHeight="1" x14ac:dyDescent="0.15">
      <c r="A24" s="7">
        <v>17</v>
      </c>
      <c r="B24" s="10">
        <v>107</v>
      </c>
      <c r="C24" s="10">
        <v>90</v>
      </c>
      <c r="D24" s="10">
        <v>197</v>
      </c>
      <c r="E24" s="3"/>
      <c r="F24" s="7">
        <v>47</v>
      </c>
      <c r="G24" s="10">
        <v>89</v>
      </c>
      <c r="H24" s="10">
        <v>115</v>
      </c>
      <c r="I24" s="10">
        <v>204</v>
      </c>
      <c r="J24" s="3"/>
      <c r="K24" s="7">
        <v>77</v>
      </c>
      <c r="L24" s="10">
        <v>169</v>
      </c>
      <c r="M24" s="10">
        <v>258</v>
      </c>
      <c r="N24" s="10">
        <v>427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54.017537580529705</v>
      </c>
      <c r="W24" s="19">
        <f>W5/$W$8*100</f>
        <v>45.373693243875799</v>
      </c>
      <c r="X24" s="19">
        <f>X5/$X$8*100</f>
        <v>49.39984996249062</v>
      </c>
      <c r="Z24" s="6" t="s">
        <v>30</v>
      </c>
    </row>
    <row r="25" spans="1:29" ht="15" customHeight="1" x14ac:dyDescent="0.15">
      <c r="A25" s="7">
        <v>18</v>
      </c>
      <c r="B25" s="10">
        <v>88</v>
      </c>
      <c r="C25" s="10">
        <v>83</v>
      </c>
      <c r="D25" s="10">
        <v>171</v>
      </c>
      <c r="E25" s="3"/>
      <c r="F25" s="7">
        <v>48</v>
      </c>
      <c r="G25" s="10">
        <v>90</v>
      </c>
      <c r="H25" s="10">
        <v>69</v>
      </c>
      <c r="I25" s="10">
        <v>159</v>
      </c>
      <c r="J25" s="3"/>
      <c r="K25" s="7">
        <v>78</v>
      </c>
      <c r="L25" s="10">
        <v>173</v>
      </c>
      <c r="M25" s="10">
        <v>237</v>
      </c>
      <c r="N25" s="10">
        <v>410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15.730136005726559</v>
      </c>
      <c r="W25" s="19">
        <f>W6/$W$8*100</f>
        <v>15.774691839600564</v>
      </c>
      <c r="X25" s="19">
        <f>X6/$X$8*100</f>
        <v>15.753938484621155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98</v>
      </c>
      <c r="C26" s="10">
        <v>90</v>
      </c>
      <c r="D26" s="10">
        <v>188</v>
      </c>
      <c r="E26" s="3"/>
      <c r="F26" s="7">
        <v>49</v>
      </c>
      <c r="G26" s="10">
        <v>102</v>
      </c>
      <c r="H26" s="10">
        <v>117</v>
      </c>
      <c r="I26" s="10">
        <v>219</v>
      </c>
      <c r="J26" s="3"/>
      <c r="K26" s="7">
        <v>79</v>
      </c>
      <c r="L26" s="10">
        <v>163</v>
      </c>
      <c r="M26" s="10">
        <v>245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20.463493199713671</v>
      </c>
      <c r="W26" s="19">
        <f>W7/$W$8*100</f>
        <v>30.589795599937585</v>
      </c>
      <c r="X26" s="19">
        <f>X7/$X$8*100</f>
        <v>25.873134950404271</v>
      </c>
      <c r="Z26" s="4" t="s">
        <v>25</v>
      </c>
      <c r="AA26" s="10">
        <v>118</v>
      </c>
      <c r="AB26" s="10">
        <v>101</v>
      </c>
      <c r="AC26" s="10">
        <v>219</v>
      </c>
    </row>
    <row r="27" spans="1:29" ht="15" customHeight="1" x14ac:dyDescent="0.15">
      <c r="A27" s="7"/>
      <c r="B27" s="11">
        <v>478</v>
      </c>
      <c r="C27" s="11">
        <v>433</v>
      </c>
      <c r="D27" s="11">
        <v>911</v>
      </c>
      <c r="E27" s="3"/>
      <c r="F27" s="7"/>
      <c r="G27" s="11">
        <v>465</v>
      </c>
      <c r="H27" s="11">
        <v>521</v>
      </c>
      <c r="I27" s="11">
        <v>986</v>
      </c>
      <c r="J27" s="3"/>
      <c r="K27" s="7"/>
      <c r="L27" s="11">
        <v>825</v>
      </c>
      <c r="M27" s="11">
        <v>1159</v>
      </c>
      <c r="N27" s="11">
        <v>1984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627</v>
      </c>
      <c r="AB27" s="10">
        <v>570</v>
      </c>
      <c r="AC27" s="10">
        <v>1197</v>
      </c>
    </row>
    <row r="28" spans="1:29" ht="15" customHeight="1" x14ac:dyDescent="0.15">
      <c r="A28" s="7">
        <v>20</v>
      </c>
      <c r="B28" s="10">
        <v>116</v>
      </c>
      <c r="C28" s="10">
        <v>83</v>
      </c>
      <c r="D28" s="10">
        <v>199</v>
      </c>
      <c r="E28" s="3"/>
      <c r="F28" s="7">
        <v>50</v>
      </c>
      <c r="G28" s="10">
        <v>111</v>
      </c>
      <c r="H28" s="10">
        <v>119</v>
      </c>
      <c r="I28" s="10">
        <v>230</v>
      </c>
      <c r="J28" s="3"/>
      <c r="K28" s="7">
        <v>80</v>
      </c>
      <c r="L28" s="10">
        <v>159</v>
      </c>
      <c r="M28" s="10">
        <v>271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32.596635647816754</v>
      </c>
      <c r="W28" s="19">
        <f t="shared" ref="W28:W39" si="5">W9/$W$8*100</f>
        <v>28.046497113434231</v>
      </c>
      <c r="X28" s="19">
        <f t="shared" ref="X28:X39" si="6">X9/$X$8*100</f>
        <v>30.165874802033844</v>
      </c>
      <c r="Z28" s="4" t="s">
        <v>31</v>
      </c>
      <c r="AA28" s="10">
        <v>159</v>
      </c>
      <c r="AB28" s="10">
        <v>198</v>
      </c>
      <c r="AC28" s="10">
        <v>357</v>
      </c>
    </row>
    <row r="29" spans="1:29" ht="15" customHeight="1" x14ac:dyDescent="0.15">
      <c r="A29" s="7">
        <v>21</v>
      </c>
      <c r="B29" s="10">
        <v>66</v>
      </c>
      <c r="C29" s="10">
        <v>86</v>
      </c>
      <c r="D29" s="10">
        <v>152</v>
      </c>
      <c r="E29" s="3"/>
      <c r="F29" s="7">
        <v>51</v>
      </c>
      <c r="G29" s="10">
        <v>125</v>
      </c>
      <c r="H29" s="10">
        <v>113</v>
      </c>
      <c r="I29" s="10">
        <v>238</v>
      </c>
      <c r="J29" s="3"/>
      <c r="K29" s="7">
        <v>81</v>
      </c>
      <c r="L29" s="10">
        <v>179</v>
      </c>
      <c r="M29" s="10">
        <v>234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68.790264853256971</v>
      </c>
      <c r="W29" s="19">
        <f t="shared" si="5"/>
        <v>74.41098455297238</v>
      </c>
      <c r="X29" s="19">
        <f t="shared" si="6"/>
        <v>71.792948237059264</v>
      </c>
      <c r="Z29" s="4" t="s">
        <v>7</v>
      </c>
      <c r="AA29" s="10">
        <v>244</v>
      </c>
      <c r="AB29" s="10">
        <v>420</v>
      </c>
      <c r="AC29" s="10">
        <v>664</v>
      </c>
    </row>
    <row r="30" spans="1:29" ht="15" customHeight="1" x14ac:dyDescent="0.15">
      <c r="A30" s="7">
        <v>22</v>
      </c>
      <c r="B30" s="10">
        <v>94</v>
      </c>
      <c r="C30" s="10">
        <v>73</v>
      </c>
      <c r="D30" s="10">
        <v>167</v>
      </c>
      <c r="E30" s="3"/>
      <c r="F30" s="7">
        <v>52</v>
      </c>
      <c r="G30" s="10">
        <v>123</v>
      </c>
      <c r="H30" s="10">
        <v>124</v>
      </c>
      <c r="I30" s="10">
        <v>247</v>
      </c>
      <c r="J30" s="3"/>
      <c r="K30" s="7">
        <v>82</v>
      </c>
      <c r="L30" s="10">
        <v>166</v>
      </c>
      <c r="M30" s="10">
        <v>246</v>
      </c>
      <c r="N30" s="10">
        <v>412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60.191481746599862</v>
      </c>
      <c r="W30" s="19">
        <f t="shared" si="5"/>
        <v>66.508035574972695</v>
      </c>
      <c r="X30" s="19">
        <f t="shared" si="6"/>
        <v>63.565891472868216</v>
      </c>
      <c r="Z30" s="9" t="s">
        <v>24</v>
      </c>
      <c r="AA30" s="11">
        <f t="shared" ref="AA30:AB30" si="7">SUM(AA26:AA29)</f>
        <v>1148</v>
      </c>
      <c r="AB30" s="11">
        <f t="shared" si="7"/>
        <v>1289</v>
      </c>
      <c r="AC30" s="11">
        <f>SUM(AC26:AC29)</f>
        <v>2437</v>
      </c>
    </row>
    <row r="31" spans="1:29" ht="15" customHeight="1" x14ac:dyDescent="0.15">
      <c r="A31" s="7">
        <v>23</v>
      </c>
      <c r="B31" s="10">
        <v>85</v>
      </c>
      <c r="C31" s="10">
        <v>83</v>
      </c>
      <c r="D31" s="10">
        <v>168</v>
      </c>
      <c r="E31" s="3"/>
      <c r="F31" s="7">
        <v>53</v>
      </c>
      <c r="G31" s="10">
        <v>138</v>
      </c>
      <c r="H31" s="10">
        <v>151</v>
      </c>
      <c r="I31" s="10">
        <v>289</v>
      </c>
      <c r="J31" s="3"/>
      <c r="K31" s="7">
        <v>83</v>
      </c>
      <c r="L31" s="10">
        <v>161</v>
      </c>
      <c r="M31" s="10">
        <v>265</v>
      </c>
      <c r="N31" s="10">
        <v>426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46.528274874731565</v>
      </c>
      <c r="W31" s="19">
        <f t="shared" si="5"/>
        <v>54.407863941332501</v>
      </c>
      <c r="X31" s="19">
        <f t="shared" si="6"/>
        <v>50.737684421105278</v>
      </c>
      <c r="Z31" s="6"/>
    </row>
    <row r="32" spans="1:29" ht="15" customHeight="1" x14ac:dyDescent="0.15">
      <c r="A32" s="7">
        <v>24</v>
      </c>
      <c r="B32" s="10">
        <v>74</v>
      </c>
      <c r="C32" s="10">
        <v>60</v>
      </c>
      <c r="D32" s="10">
        <v>134</v>
      </c>
      <c r="E32" s="3"/>
      <c r="F32" s="7">
        <v>54</v>
      </c>
      <c r="G32" s="10">
        <v>151</v>
      </c>
      <c r="H32" s="10">
        <v>149</v>
      </c>
      <c r="I32" s="10">
        <v>300</v>
      </c>
      <c r="J32" s="3"/>
      <c r="K32" s="7">
        <v>84</v>
      </c>
      <c r="L32" s="10">
        <v>138</v>
      </c>
      <c r="M32" s="10">
        <v>208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36.193629205440232</v>
      </c>
      <c r="W32" s="20">
        <f t="shared" si="5"/>
        <v>46.364487439538152</v>
      </c>
      <c r="X32" s="20">
        <f t="shared" si="6"/>
        <v>41.627073435025423</v>
      </c>
      <c r="Z32" s="6"/>
      <c r="AA32" s="28"/>
      <c r="AB32" s="27"/>
      <c r="AC32" s="27"/>
    </row>
    <row r="33" spans="1:29" ht="15" customHeight="1" x14ac:dyDescent="0.15">
      <c r="A33" s="7"/>
      <c r="B33" s="11">
        <v>435</v>
      </c>
      <c r="C33" s="11">
        <v>385</v>
      </c>
      <c r="D33" s="11">
        <v>820</v>
      </c>
      <c r="E33" s="3"/>
      <c r="F33" s="7"/>
      <c r="G33" s="11">
        <v>648</v>
      </c>
      <c r="H33" s="11">
        <v>656</v>
      </c>
      <c r="I33" s="11">
        <v>1304</v>
      </c>
      <c r="J33" s="3"/>
      <c r="K33" s="7"/>
      <c r="L33" s="11">
        <v>803</v>
      </c>
      <c r="M33" s="11">
        <v>1224</v>
      </c>
      <c r="N33" s="11">
        <v>2027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27.308518253400145</v>
      </c>
      <c r="W33" s="19">
        <f t="shared" si="5"/>
        <v>38.742393509127787</v>
      </c>
      <c r="X33" s="19">
        <f t="shared" si="6"/>
        <v>33.416687505209637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75</v>
      </c>
      <c r="D34" s="10">
        <v>154</v>
      </c>
      <c r="E34" s="3"/>
      <c r="F34" s="7">
        <v>55</v>
      </c>
      <c r="G34" s="10">
        <v>182</v>
      </c>
      <c r="H34" s="10">
        <v>173</v>
      </c>
      <c r="I34" s="10">
        <v>355</v>
      </c>
      <c r="J34" s="3"/>
      <c r="K34" s="7">
        <v>85</v>
      </c>
      <c r="L34" s="10">
        <v>126</v>
      </c>
      <c r="M34" s="10">
        <v>216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20.463493199713671</v>
      </c>
      <c r="W34" s="19">
        <f t="shared" si="5"/>
        <v>30.589795599937585</v>
      </c>
      <c r="X34" s="19">
        <f t="shared" si="6"/>
        <v>25.873134950404271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158</v>
      </c>
      <c r="H35" s="10">
        <v>167</v>
      </c>
      <c r="I35" s="10">
        <v>325</v>
      </c>
      <c r="J35" s="3"/>
      <c r="K35" s="7">
        <v>86</v>
      </c>
      <c r="L35" s="10">
        <v>94</v>
      </c>
      <c r="M35" s="10">
        <v>187</v>
      </c>
      <c r="N35" s="10">
        <v>281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13.081603435934145</v>
      </c>
      <c r="W35" s="19">
        <f t="shared" si="5"/>
        <v>21.547823373381185</v>
      </c>
      <c r="X35" s="19">
        <f t="shared" si="6"/>
        <v>17.604401100275069</v>
      </c>
      <c r="Z35" s="4" t="s">
        <v>25</v>
      </c>
      <c r="AA35" s="10">
        <f>SUM(AA5,AA12,AA19,AA26)</f>
        <v>1094</v>
      </c>
      <c r="AB35" s="10">
        <f t="shared" ref="AA35:AB38" si="8">SUM(AB5,AB12,AB19,AB26)</f>
        <v>1059</v>
      </c>
      <c r="AC35" s="10">
        <f>SUM(AA35:AB35)</f>
        <v>2153</v>
      </c>
    </row>
    <row r="36" spans="1:29" ht="15" customHeight="1" x14ac:dyDescent="0.15">
      <c r="A36" s="7">
        <v>27</v>
      </c>
      <c r="B36" s="10">
        <v>89</v>
      </c>
      <c r="C36" s="10">
        <v>96</v>
      </c>
      <c r="D36" s="10">
        <v>185</v>
      </c>
      <c r="E36" s="3"/>
      <c r="F36" s="7">
        <v>57</v>
      </c>
      <c r="G36" s="10">
        <v>172</v>
      </c>
      <c r="H36" s="10">
        <v>168</v>
      </c>
      <c r="I36" s="10">
        <v>340</v>
      </c>
      <c r="J36" s="3"/>
      <c r="K36" s="7">
        <v>87</v>
      </c>
      <c r="L36" s="10">
        <v>92</v>
      </c>
      <c r="M36" s="10">
        <v>170</v>
      </c>
      <c r="N36" s="10">
        <v>262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5.8965640658554044</v>
      </c>
      <c r="W36" s="19">
        <f t="shared" si="5"/>
        <v>11.998751755344047</v>
      </c>
      <c r="X36" s="19">
        <f t="shared" si="6"/>
        <v>9.1564557806118199</v>
      </c>
      <c r="Z36" s="26" t="s">
        <v>26</v>
      </c>
      <c r="AA36" s="10">
        <f t="shared" si="8"/>
        <v>6037</v>
      </c>
      <c r="AB36" s="10">
        <f t="shared" si="8"/>
        <v>5816</v>
      </c>
      <c r="AC36" s="13">
        <f>SUM(AA36:AB36)</f>
        <v>11853</v>
      </c>
    </row>
    <row r="37" spans="1:29" ht="15" customHeight="1" x14ac:dyDescent="0.15">
      <c r="A37" s="7">
        <v>28</v>
      </c>
      <c r="B37" s="10">
        <v>85</v>
      </c>
      <c r="C37" s="10">
        <v>84</v>
      </c>
      <c r="D37" s="10">
        <v>169</v>
      </c>
      <c r="E37" s="3"/>
      <c r="F37" s="7">
        <v>58</v>
      </c>
      <c r="G37" s="10">
        <v>184</v>
      </c>
      <c r="H37" s="10">
        <v>203</v>
      </c>
      <c r="I37" s="10">
        <v>387</v>
      </c>
      <c r="J37" s="3"/>
      <c r="K37" s="7">
        <v>88</v>
      </c>
      <c r="L37" s="10">
        <v>88</v>
      </c>
      <c r="M37" s="10">
        <v>197</v>
      </c>
      <c r="N37" s="10">
        <v>285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1.7358625626342161</v>
      </c>
      <c r="W37" s="19">
        <f t="shared" si="5"/>
        <v>4.7355281635200503</v>
      </c>
      <c r="X37" s="19">
        <f t="shared" si="6"/>
        <v>3.3383345836459113</v>
      </c>
      <c r="Z37" s="4" t="s">
        <v>31</v>
      </c>
      <c r="AA37" s="10">
        <f t="shared" si="8"/>
        <v>1758</v>
      </c>
      <c r="AB37" s="10">
        <f t="shared" si="8"/>
        <v>2022</v>
      </c>
      <c r="AC37" s="13">
        <f>SUM(AA37:AB37)</f>
        <v>3780</v>
      </c>
    </row>
    <row r="38" spans="1:29" ht="15" customHeight="1" x14ac:dyDescent="0.15">
      <c r="A38" s="7">
        <v>29</v>
      </c>
      <c r="B38" s="10">
        <v>106</v>
      </c>
      <c r="C38" s="10">
        <v>97</v>
      </c>
      <c r="D38" s="10">
        <v>203</v>
      </c>
      <c r="E38" s="3"/>
      <c r="F38" s="7">
        <v>59</v>
      </c>
      <c r="G38" s="10">
        <v>183</v>
      </c>
      <c r="H38" s="10">
        <v>184</v>
      </c>
      <c r="I38" s="10">
        <v>367</v>
      </c>
      <c r="J38" s="3"/>
      <c r="K38" s="7">
        <v>89</v>
      </c>
      <c r="L38" s="10">
        <v>65</v>
      </c>
      <c r="M38" s="10">
        <v>161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0.42949176807444528</v>
      </c>
      <c r="W38" s="19">
        <f t="shared" si="5"/>
        <v>1.3184584178498986</v>
      </c>
      <c r="X38" s="19">
        <f t="shared" si="6"/>
        <v>0.90439276485788112</v>
      </c>
      <c r="Z38" s="4" t="s">
        <v>7</v>
      </c>
      <c r="AA38" s="10">
        <f t="shared" si="8"/>
        <v>2287</v>
      </c>
      <c r="AB38" s="10">
        <f t="shared" si="8"/>
        <v>3921</v>
      </c>
      <c r="AC38" s="13">
        <f>SUM(AA38:AB38)</f>
        <v>6208</v>
      </c>
    </row>
    <row r="39" spans="1:29" ht="15" customHeight="1" x14ac:dyDescent="0.15">
      <c r="A39" s="7"/>
      <c r="B39" s="11">
        <v>442</v>
      </c>
      <c r="C39" s="11">
        <v>446</v>
      </c>
      <c r="D39" s="11">
        <v>888</v>
      </c>
      <c r="E39" s="3"/>
      <c r="F39" s="7"/>
      <c r="G39" s="11">
        <v>879</v>
      </c>
      <c r="H39" s="11">
        <v>895</v>
      </c>
      <c r="I39" s="11">
        <v>1774</v>
      </c>
      <c r="J39" s="3"/>
      <c r="K39" s="7"/>
      <c r="L39" s="11">
        <v>465</v>
      </c>
      <c r="M39" s="11">
        <v>931</v>
      </c>
      <c r="N39" s="11">
        <v>1396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2.684323550465283E-2</v>
      </c>
      <c r="W39" s="19">
        <f t="shared" si="5"/>
        <v>0.2652519893899204</v>
      </c>
      <c r="X39" s="19">
        <f t="shared" si="6"/>
        <v>0.15420521797115944</v>
      </c>
      <c r="Z39" s="9" t="s">
        <v>24</v>
      </c>
      <c r="AA39" s="11">
        <f>SUM(AA35:AA38)</f>
        <v>11176</v>
      </c>
      <c r="AB39" s="11">
        <f>SUM(AB35:AB38)</f>
        <v>12818</v>
      </c>
      <c r="AC39" s="11">
        <f>SUM(AC35:AC38)</f>
        <v>23994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50</v>
      </c>
      <c r="D4" s="10">
        <v>111</v>
      </c>
      <c r="E4" s="3"/>
      <c r="F4" s="7">
        <v>30</v>
      </c>
      <c r="G4" s="10">
        <v>105</v>
      </c>
      <c r="H4" s="10">
        <v>97</v>
      </c>
      <c r="I4" s="10">
        <v>202</v>
      </c>
      <c r="J4" s="3"/>
      <c r="K4" s="7">
        <v>60</v>
      </c>
      <c r="L4" s="10">
        <v>207</v>
      </c>
      <c r="M4" s="10">
        <v>169</v>
      </c>
      <c r="N4" s="10">
        <v>376</v>
      </c>
      <c r="O4" s="3"/>
      <c r="P4" s="7">
        <v>90</v>
      </c>
      <c r="Q4" s="10">
        <v>47</v>
      </c>
      <c r="R4" s="10">
        <v>115</v>
      </c>
      <c r="S4" s="10">
        <v>162</v>
      </c>
      <c r="U4" s="4" t="s">
        <v>4</v>
      </c>
      <c r="V4" s="15">
        <f>SUM(B9,B15,B21)</f>
        <v>1089</v>
      </c>
      <c r="W4" s="15">
        <f>SUM(C9,C15,C21)</f>
        <v>1057</v>
      </c>
      <c r="X4" s="15">
        <f>SUM(V4:W4)</f>
        <v>2146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59</v>
      </c>
      <c r="D5" s="10">
        <v>121</v>
      </c>
      <c r="E5" s="3"/>
      <c r="F5" s="7">
        <v>31</v>
      </c>
      <c r="G5" s="10">
        <v>81</v>
      </c>
      <c r="H5" s="10">
        <v>94</v>
      </c>
      <c r="I5" s="10">
        <v>175</v>
      </c>
      <c r="J5" s="3"/>
      <c r="K5" s="7">
        <v>61</v>
      </c>
      <c r="L5" s="10">
        <v>220</v>
      </c>
      <c r="M5" s="10">
        <v>210</v>
      </c>
      <c r="N5" s="10">
        <v>430</v>
      </c>
      <c r="O5" s="3"/>
      <c r="P5" s="7">
        <v>91</v>
      </c>
      <c r="Q5" s="10">
        <v>34</v>
      </c>
      <c r="R5" s="10">
        <v>107</v>
      </c>
      <c r="S5" s="10">
        <v>141</v>
      </c>
      <c r="U5" s="4" t="s">
        <v>5</v>
      </c>
      <c r="V5" s="15">
        <f>SUM(B27,B33,B39,G9,G15,G21,G27,G33,G39,L9)</f>
        <v>6029</v>
      </c>
      <c r="W5" s="15">
        <f>SUM(C27,C33,C39,H9,H15,H21,H27,H33,H39,M9)</f>
        <v>5794</v>
      </c>
      <c r="X5" s="15">
        <f>SUM(V5:W5)</f>
        <v>11823</v>
      </c>
      <c r="Y5" s="2"/>
      <c r="Z5" s="4" t="s">
        <v>25</v>
      </c>
      <c r="AA5" s="10">
        <v>639</v>
      </c>
      <c r="AB5" s="10">
        <v>606</v>
      </c>
      <c r="AC5" s="10">
        <v>1245</v>
      </c>
    </row>
    <row r="6" spans="1:29" ht="15" customHeight="1" x14ac:dyDescent="0.15">
      <c r="A6" s="7">
        <v>2</v>
      </c>
      <c r="B6" s="10">
        <v>72</v>
      </c>
      <c r="C6" s="10">
        <v>49</v>
      </c>
      <c r="D6" s="10">
        <v>121</v>
      </c>
      <c r="E6" s="3"/>
      <c r="F6" s="7">
        <v>32</v>
      </c>
      <c r="G6" s="10">
        <v>94</v>
      </c>
      <c r="H6" s="10">
        <v>91</v>
      </c>
      <c r="I6" s="10">
        <v>185</v>
      </c>
      <c r="J6" s="3"/>
      <c r="K6" s="7">
        <v>62</v>
      </c>
      <c r="L6" s="10">
        <v>211</v>
      </c>
      <c r="M6" s="10">
        <v>201</v>
      </c>
      <c r="N6" s="10">
        <v>412</v>
      </c>
      <c r="O6" s="3"/>
      <c r="P6" s="7">
        <v>92</v>
      </c>
      <c r="Q6" s="10">
        <v>24</v>
      </c>
      <c r="R6" s="10">
        <v>96</v>
      </c>
      <c r="S6" s="10">
        <v>120</v>
      </c>
      <c r="U6" s="8" t="s">
        <v>6</v>
      </c>
      <c r="V6" s="15">
        <f>SUM(L15,L21)</f>
        <v>1752</v>
      </c>
      <c r="W6" s="15">
        <f>SUM(M15,M21)</f>
        <v>2036</v>
      </c>
      <c r="X6" s="15">
        <f>SUM(V6:W6)</f>
        <v>3788</v>
      </c>
      <c r="Z6" s="26" t="s">
        <v>26</v>
      </c>
      <c r="AA6" s="10">
        <v>3457</v>
      </c>
      <c r="AB6" s="10">
        <v>3417</v>
      </c>
      <c r="AC6" s="10">
        <v>6874</v>
      </c>
    </row>
    <row r="7" spans="1:29" ht="15" customHeight="1" x14ac:dyDescent="0.15">
      <c r="A7" s="7">
        <v>3</v>
      </c>
      <c r="B7" s="10">
        <v>72</v>
      </c>
      <c r="C7" s="10">
        <v>77</v>
      </c>
      <c r="D7" s="10">
        <v>149</v>
      </c>
      <c r="E7" s="3"/>
      <c r="F7" s="7">
        <v>33</v>
      </c>
      <c r="G7" s="10">
        <v>95</v>
      </c>
      <c r="H7" s="10">
        <v>87</v>
      </c>
      <c r="I7" s="10">
        <v>182</v>
      </c>
      <c r="J7" s="3"/>
      <c r="K7" s="7">
        <v>63</v>
      </c>
      <c r="L7" s="10">
        <v>249</v>
      </c>
      <c r="M7" s="10">
        <v>206</v>
      </c>
      <c r="N7" s="10">
        <v>455</v>
      </c>
      <c r="O7" s="3"/>
      <c r="P7" s="7">
        <v>93</v>
      </c>
      <c r="Q7" s="10">
        <v>23</v>
      </c>
      <c r="R7" s="10">
        <v>80</v>
      </c>
      <c r="S7" s="10">
        <v>103</v>
      </c>
      <c r="U7" s="4" t="s">
        <v>7</v>
      </c>
      <c r="V7" s="15">
        <f>SUM(L27,L33,L39,Q9,Q15,Q21,Q27,Q33,Q39)</f>
        <v>2296</v>
      </c>
      <c r="W7" s="15">
        <f>SUM(M27,M33,M39,R9,R15,R21,R27,R33,R39)</f>
        <v>3926</v>
      </c>
      <c r="X7" s="15">
        <f>SUM(V7:W7)</f>
        <v>6222</v>
      </c>
      <c r="Z7" s="4" t="s">
        <v>31</v>
      </c>
      <c r="AA7" s="10">
        <v>1096</v>
      </c>
      <c r="AB7" s="10">
        <v>1279</v>
      </c>
      <c r="AC7" s="10">
        <v>2375</v>
      </c>
    </row>
    <row r="8" spans="1:29" ht="15" customHeight="1" x14ac:dyDescent="0.15">
      <c r="A8" s="7">
        <v>4</v>
      </c>
      <c r="B8" s="10">
        <v>70</v>
      </c>
      <c r="C8" s="10">
        <v>62</v>
      </c>
      <c r="D8" s="10">
        <v>132</v>
      </c>
      <c r="E8" s="3"/>
      <c r="F8" s="7">
        <v>34</v>
      </c>
      <c r="G8" s="10">
        <v>101</v>
      </c>
      <c r="H8" s="10">
        <v>105</v>
      </c>
      <c r="I8" s="10">
        <v>206</v>
      </c>
      <c r="J8" s="3"/>
      <c r="K8" s="7">
        <v>64</v>
      </c>
      <c r="L8" s="10">
        <v>270</v>
      </c>
      <c r="M8" s="10">
        <v>236</v>
      </c>
      <c r="N8" s="10">
        <v>506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11166</v>
      </c>
      <c r="W8" s="12">
        <f>SUM(W4:W7)</f>
        <v>12813</v>
      </c>
      <c r="X8" s="12">
        <f>SUM(X4:X7)</f>
        <v>23979</v>
      </c>
      <c r="Z8" s="4" t="s">
        <v>7</v>
      </c>
      <c r="AA8" s="10">
        <v>1386</v>
      </c>
      <c r="AB8" s="10">
        <v>2384</v>
      </c>
      <c r="AC8" s="10">
        <v>3770</v>
      </c>
    </row>
    <row r="9" spans="1:29" ht="15" customHeight="1" x14ac:dyDescent="0.15">
      <c r="A9" s="7"/>
      <c r="B9" s="11">
        <v>337</v>
      </c>
      <c r="C9" s="11">
        <v>297</v>
      </c>
      <c r="D9" s="11">
        <v>634</v>
      </c>
      <c r="E9" s="3"/>
      <c r="F9" s="7"/>
      <c r="G9" s="11">
        <v>476</v>
      </c>
      <c r="H9" s="11">
        <v>474</v>
      </c>
      <c r="I9" s="11">
        <v>950</v>
      </c>
      <c r="J9" s="3"/>
      <c r="K9" s="7"/>
      <c r="L9" s="12">
        <v>1157</v>
      </c>
      <c r="M9" s="12">
        <v>1022</v>
      </c>
      <c r="N9" s="12">
        <v>2179</v>
      </c>
      <c r="O9" s="3"/>
      <c r="P9" s="7"/>
      <c r="Q9" s="11">
        <v>149</v>
      </c>
      <c r="R9" s="11">
        <v>443</v>
      </c>
      <c r="S9" s="11">
        <v>592</v>
      </c>
      <c r="U9" s="4" t="s">
        <v>8</v>
      </c>
      <c r="V9" s="15">
        <f>SUM(G21,G27,G33,G39,L9)</f>
        <v>3644</v>
      </c>
      <c r="W9" s="15">
        <f>SUM(H21,H27,H33,H39,M9)</f>
        <v>3574</v>
      </c>
      <c r="X9" s="18">
        <f t="shared" ref="X9:X20" si="0">SUM(V9:W9)</f>
        <v>7218</v>
      </c>
      <c r="Z9" s="9" t="s">
        <v>24</v>
      </c>
      <c r="AA9" s="11">
        <f t="shared" ref="AA9:AB9" si="1">SUM(AA5:AA8)</f>
        <v>6578</v>
      </c>
      <c r="AB9" s="11">
        <f t="shared" si="1"/>
        <v>7686</v>
      </c>
      <c r="AC9" s="11">
        <f>SUM(AC5:AC8)</f>
        <v>14264</v>
      </c>
    </row>
    <row r="10" spans="1:29" ht="15" customHeight="1" x14ac:dyDescent="0.15">
      <c r="A10" s="7">
        <v>5</v>
      </c>
      <c r="B10" s="10">
        <v>73</v>
      </c>
      <c r="C10" s="10">
        <v>73</v>
      </c>
      <c r="D10" s="10">
        <v>146</v>
      </c>
      <c r="E10" s="3"/>
      <c r="F10" s="7">
        <v>35</v>
      </c>
      <c r="G10" s="10">
        <v>103</v>
      </c>
      <c r="H10" s="10">
        <v>102</v>
      </c>
      <c r="I10" s="10">
        <v>205</v>
      </c>
      <c r="J10" s="3"/>
      <c r="K10" s="7">
        <v>65</v>
      </c>
      <c r="L10" s="10">
        <v>277</v>
      </c>
      <c r="M10" s="10">
        <v>274</v>
      </c>
      <c r="N10" s="10">
        <v>551</v>
      </c>
      <c r="O10" s="3"/>
      <c r="P10" s="7">
        <v>95</v>
      </c>
      <c r="Q10" s="10">
        <v>21</v>
      </c>
      <c r="R10" s="10">
        <v>44</v>
      </c>
      <c r="S10" s="10">
        <v>65</v>
      </c>
      <c r="U10" s="4" t="s">
        <v>9</v>
      </c>
      <c r="V10" s="15">
        <f>SUM(G21,G27,G33,G39,L9,L15,L21,L27,L33,L39,Q9,Q15,Q21,Q27,Q33,Q39)</f>
        <v>7692</v>
      </c>
      <c r="W10" s="15">
        <f>SUM(H21,H27,H33,H39,M9,M15,M21,M27,M33,M39,R9,R15,R21,R27,R33,R39)</f>
        <v>9536</v>
      </c>
      <c r="X10" s="18">
        <f t="shared" si="0"/>
        <v>17228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79</v>
      </c>
      <c r="D11" s="10">
        <v>147</v>
      </c>
      <c r="E11" s="3"/>
      <c r="F11" s="7">
        <v>36</v>
      </c>
      <c r="G11" s="10">
        <v>116</v>
      </c>
      <c r="H11" s="10">
        <v>101</v>
      </c>
      <c r="I11" s="10">
        <v>217</v>
      </c>
      <c r="J11" s="3"/>
      <c r="K11" s="7">
        <v>66</v>
      </c>
      <c r="L11" s="10">
        <v>267</v>
      </c>
      <c r="M11" s="10">
        <v>248</v>
      </c>
      <c r="N11" s="10">
        <v>515</v>
      </c>
      <c r="O11" s="3"/>
      <c r="P11" s="7">
        <v>96</v>
      </c>
      <c r="Q11" s="10">
        <v>9</v>
      </c>
      <c r="R11" s="10">
        <v>33</v>
      </c>
      <c r="S11" s="10">
        <v>42</v>
      </c>
      <c r="U11" s="4" t="s">
        <v>10</v>
      </c>
      <c r="V11" s="15">
        <f>SUM(,G33,G39,L9,L15,L21,L27,L33,L39,Q9,Q15,Q21,Q27,Q33,Q39)</f>
        <v>6725</v>
      </c>
      <c r="W11" s="15">
        <f>SUM(,H33,H39,M9,M15,M21,M27,M33,M39,R9,R15,R21,R27,R33,R39)</f>
        <v>8528</v>
      </c>
      <c r="X11" s="18">
        <f t="shared" si="0"/>
        <v>15253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70</v>
      </c>
      <c r="D12" s="10">
        <v>141</v>
      </c>
      <c r="E12" s="3"/>
      <c r="F12" s="7">
        <v>37</v>
      </c>
      <c r="G12" s="10">
        <v>111</v>
      </c>
      <c r="H12" s="10">
        <v>104</v>
      </c>
      <c r="I12" s="10">
        <v>215</v>
      </c>
      <c r="J12" s="3"/>
      <c r="K12" s="7">
        <v>67</v>
      </c>
      <c r="L12" s="10">
        <v>231</v>
      </c>
      <c r="M12" s="10">
        <v>208</v>
      </c>
      <c r="N12" s="10">
        <v>439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5205</v>
      </c>
      <c r="W12" s="15">
        <f>SUM(M9,M15,M21,M27,M33,M39,R9,R15,R21,R27,R33,R39)</f>
        <v>6984</v>
      </c>
      <c r="X12" s="18">
        <f t="shared" si="0"/>
        <v>12189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83</v>
      </c>
      <c r="C13" s="10">
        <v>88</v>
      </c>
      <c r="D13" s="10">
        <v>171</v>
      </c>
      <c r="E13" s="3"/>
      <c r="F13" s="7">
        <v>38</v>
      </c>
      <c r="G13" s="10">
        <v>109</v>
      </c>
      <c r="H13" s="10">
        <v>88</v>
      </c>
      <c r="I13" s="10">
        <v>197</v>
      </c>
      <c r="J13" s="3"/>
      <c r="K13" s="7">
        <v>68</v>
      </c>
      <c r="L13" s="10">
        <v>94</v>
      </c>
      <c r="M13" s="10">
        <v>103</v>
      </c>
      <c r="N13" s="10">
        <v>197</v>
      </c>
      <c r="O13" s="3"/>
      <c r="P13" s="7">
        <v>98</v>
      </c>
      <c r="Q13" s="10">
        <v>4</v>
      </c>
      <c r="R13" s="10">
        <v>21</v>
      </c>
      <c r="S13" s="10">
        <v>25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5962</v>
      </c>
      <c r="X13" s="12">
        <f t="shared" si="0"/>
        <v>10010</v>
      </c>
      <c r="Z13" s="26" t="s">
        <v>26</v>
      </c>
      <c r="AA13" s="10">
        <v>783</v>
      </c>
      <c r="AB13" s="10">
        <v>776</v>
      </c>
      <c r="AC13" s="10">
        <v>1559</v>
      </c>
    </row>
    <row r="14" spans="1:29" ht="15" customHeight="1" x14ac:dyDescent="0.15">
      <c r="A14" s="7">
        <v>9</v>
      </c>
      <c r="B14" s="10">
        <v>72</v>
      </c>
      <c r="C14" s="10">
        <v>58</v>
      </c>
      <c r="D14" s="10">
        <v>130</v>
      </c>
      <c r="E14" s="3"/>
      <c r="F14" s="7">
        <v>39</v>
      </c>
      <c r="G14" s="10">
        <v>115</v>
      </c>
      <c r="H14" s="10">
        <v>94</v>
      </c>
      <c r="I14" s="10">
        <v>209</v>
      </c>
      <c r="J14" s="3"/>
      <c r="K14" s="7">
        <v>69</v>
      </c>
      <c r="L14" s="10">
        <v>134</v>
      </c>
      <c r="M14" s="10">
        <v>162</v>
      </c>
      <c r="N14" s="10">
        <v>296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3045</v>
      </c>
      <c r="W14" s="15">
        <f>SUM(M21,M27,M33,M39,R9,R15,R21,R27,R33,R39)</f>
        <v>4967</v>
      </c>
      <c r="X14" s="18">
        <f t="shared" si="0"/>
        <v>8012</v>
      </c>
      <c r="Z14" s="4" t="s">
        <v>31</v>
      </c>
      <c r="AA14" s="10">
        <v>218</v>
      </c>
      <c r="AB14" s="10">
        <v>268</v>
      </c>
      <c r="AC14" s="10">
        <v>486</v>
      </c>
    </row>
    <row r="15" spans="1:29" ht="15" customHeight="1" x14ac:dyDescent="0.15">
      <c r="A15" s="7"/>
      <c r="B15" s="11">
        <v>367</v>
      </c>
      <c r="C15" s="11">
        <v>368</v>
      </c>
      <c r="D15" s="11">
        <v>735</v>
      </c>
      <c r="E15" s="3"/>
      <c r="F15" s="7"/>
      <c r="G15" s="11">
        <v>554</v>
      </c>
      <c r="H15" s="11">
        <v>489</v>
      </c>
      <c r="I15" s="11">
        <v>1043</v>
      </c>
      <c r="J15" s="3"/>
      <c r="K15" s="7"/>
      <c r="L15" s="11">
        <v>1003</v>
      </c>
      <c r="M15" s="11">
        <v>995</v>
      </c>
      <c r="N15" s="11">
        <v>1998</v>
      </c>
      <c r="O15" s="3"/>
      <c r="P15" s="7"/>
      <c r="Q15" s="11">
        <v>46</v>
      </c>
      <c r="R15" s="11">
        <v>135</v>
      </c>
      <c r="S15" s="11">
        <v>181</v>
      </c>
      <c r="U15" s="4" t="s">
        <v>14</v>
      </c>
      <c r="V15" s="15">
        <f>SUM(L27,L33,L39,Q9,Q15,Q21,Q27,Q33,Q39)</f>
        <v>2296</v>
      </c>
      <c r="W15" s="15">
        <f>SUM(M27,M33,M39,R9,R15,R21,R27,R33,R39)</f>
        <v>3926</v>
      </c>
      <c r="X15" s="18">
        <f t="shared" si="0"/>
        <v>6222</v>
      </c>
      <c r="Z15" s="4" t="s">
        <v>7</v>
      </c>
      <c r="AA15" s="10">
        <v>282</v>
      </c>
      <c r="AB15" s="10">
        <v>447</v>
      </c>
      <c r="AC15" s="10">
        <v>729</v>
      </c>
    </row>
    <row r="16" spans="1:29" ht="15" customHeight="1" x14ac:dyDescent="0.15">
      <c r="A16" s="7">
        <v>10</v>
      </c>
      <c r="B16" s="10">
        <v>77</v>
      </c>
      <c r="C16" s="10">
        <v>63</v>
      </c>
      <c r="D16" s="10">
        <v>140</v>
      </c>
      <c r="E16" s="3"/>
      <c r="F16" s="7">
        <v>40</v>
      </c>
      <c r="G16" s="10">
        <v>103</v>
      </c>
      <c r="H16" s="10">
        <v>115</v>
      </c>
      <c r="I16" s="10">
        <v>218</v>
      </c>
      <c r="J16" s="3"/>
      <c r="K16" s="7">
        <v>70</v>
      </c>
      <c r="L16" s="10">
        <v>142</v>
      </c>
      <c r="M16" s="10">
        <v>208</v>
      </c>
      <c r="N16" s="10">
        <v>350</v>
      </c>
      <c r="O16" s="3"/>
      <c r="P16" s="7">
        <v>100</v>
      </c>
      <c r="Q16" s="10">
        <v>1</v>
      </c>
      <c r="R16" s="10">
        <v>8</v>
      </c>
      <c r="S16" s="10">
        <v>9</v>
      </c>
      <c r="U16" s="4" t="s">
        <v>15</v>
      </c>
      <c r="V16" s="15">
        <f>SUM(L33,L39,Q9,Q15,Q21,Q27,Q33,Q39)</f>
        <v>1464</v>
      </c>
      <c r="W16" s="15">
        <f>SUM(M33,M39,R9,R15,R21,R27,R33,R39)</f>
        <v>2763</v>
      </c>
      <c r="X16" s="18">
        <f t="shared" si="0"/>
        <v>4227</v>
      </c>
      <c r="Z16" s="9" t="s">
        <v>24</v>
      </c>
      <c r="AA16" s="11">
        <f t="shared" ref="AA16:AB16" si="2">SUM(AA12:AA15)</f>
        <v>1434</v>
      </c>
      <c r="AB16" s="11">
        <f t="shared" si="2"/>
        <v>1655</v>
      </c>
      <c r="AC16" s="11">
        <f>SUM(AC12:AC15)</f>
        <v>3089</v>
      </c>
    </row>
    <row r="17" spans="1:29" ht="15" customHeight="1" x14ac:dyDescent="0.15">
      <c r="A17" s="7">
        <v>11</v>
      </c>
      <c r="B17" s="10">
        <v>69</v>
      </c>
      <c r="C17" s="10">
        <v>72</v>
      </c>
      <c r="D17" s="10">
        <v>141</v>
      </c>
      <c r="E17" s="3"/>
      <c r="F17" s="7">
        <v>41</v>
      </c>
      <c r="G17" s="10">
        <v>98</v>
      </c>
      <c r="H17" s="10">
        <v>87</v>
      </c>
      <c r="I17" s="10">
        <v>185</v>
      </c>
      <c r="J17" s="3"/>
      <c r="K17" s="7">
        <v>71</v>
      </c>
      <c r="L17" s="10">
        <v>156</v>
      </c>
      <c r="M17" s="10">
        <v>193</v>
      </c>
      <c r="N17" s="10">
        <v>349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663</v>
      </c>
      <c r="W17" s="15">
        <f>SUM(M39,R9,R15,R21,R27,R33,R39)</f>
        <v>1543</v>
      </c>
      <c r="X17" s="18">
        <f t="shared" si="0"/>
        <v>2206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81</v>
      </c>
      <c r="D18" s="10">
        <v>152</v>
      </c>
      <c r="E18" s="3"/>
      <c r="F18" s="7">
        <v>42</v>
      </c>
      <c r="G18" s="10">
        <v>108</v>
      </c>
      <c r="H18" s="10">
        <v>113</v>
      </c>
      <c r="I18" s="10">
        <v>221</v>
      </c>
      <c r="J18" s="3"/>
      <c r="K18" s="7">
        <v>72</v>
      </c>
      <c r="L18" s="10">
        <v>159</v>
      </c>
      <c r="M18" s="10">
        <v>220</v>
      </c>
      <c r="N18" s="13">
        <v>379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198</v>
      </c>
      <c r="W18" s="15">
        <f>SUM(R9,R15,R21,R27,R33,R39)</f>
        <v>608</v>
      </c>
      <c r="X18" s="18">
        <f t="shared" si="0"/>
        <v>806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86</v>
      </c>
      <c r="D19" s="10">
        <v>164</v>
      </c>
      <c r="E19" s="3"/>
      <c r="F19" s="7">
        <v>43</v>
      </c>
      <c r="G19" s="10">
        <v>96</v>
      </c>
      <c r="H19" s="10">
        <v>88</v>
      </c>
      <c r="I19" s="10">
        <v>184</v>
      </c>
      <c r="J19" s="3"/>
      <c r="K19" s="7">
        <v>73</v>
      </c>
      <c r="L19" s="10">
        <v>151</v>
      </c>
      <c r="M19" s="10">
        <v>214</v>
      </c>
      <c r="N19" s="10">
        <v>365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49</v>
      </c>
      <c r="W19" s="15">
        <f>SUM(R15,R21,R27,R33,R39)</f>
        <v>165</v>
      </c>
      <c r="X19" s="18">
        <f t="shared" si="0"/>
        <v>214</v>
      </c>
      <c r="Z19" s="4" t="s">
        <v>25</v>
      </c>
      <c r="AA19" s="10">
        <v>181</v>
      </c>
      <c r="AB19" s="10">
        <v>187</v>
      </c>
      <c r="AC19" s="10">
        <v>368</v>
      </c>
    </row>
    <row r="20" spans="1:29" ht="15" customHeight="1" x14ac:dyDescent="0.15">
      <c r="A20" s="7">
        <v>14</v>
      </c>
      <c r="B20" s="10">
        <v>90</v>
      </c>
      <c r="C20" s="10">
        <v>90</v>
      </c>
      <c r="D20" s="10">
        <v>180</v>
      </c>
      <c r="E20" s="3"/>
      <c r="F20" s="7">
        <v>44</v>
      </c>
      <c r="G20" s="10">
        <v>93</v>
      </c>
      <c r="H20" s="10">
        <v>88</v>
      </c>
      <c r="I20" s="10">
        <v>181</v>
      </c>
      <c r="J20" s="3"/>
      <c r="K20" s="7">
        <v>74</v>
      </c>
      <c r="L20" s="10">
        <v>141</v>
      </c>
      <c r="M20" s="10">
        <v>206</v>
      </c>
      <c r="N20" s="10">
        <v>347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30</v>
      </c>
      <c r="X20" s="18">
        <f t="shared" si="0"/>
        <v>33</v>
      </c>
      <c r="Z20" s="26" t="s">
        <v>26</v>
      </c>
      <c r="AA20" s="10">
        <v>1161</v>
      </c>
      <c r="AB20" s="10">
        <v>1029</v>
      </c>
      <c r="AC20" s="10">
        <v>2190</v>
      </c>
    </row>
    <row r="21" spans="1:29" ht="15" customHeight="1" x14ac:dyDescent="0.15">
      <c r="A21" s="7"/>
      <c r="B21" s="11">
        <v>385</v>
      </c>
      <c r="C21" s="11">
        <v>392</v>
      </c>
      <c r="D21" s="11">
        <v>777</v>
      </c>
      <c r="E21" s="3"/>
      <c r="F21" s="7"/>
      <c r="G21" s="11">
        <v>498</v>
      </c>
      <c r="H21" s="11">
        <v>491</v>
      </c>
      <c r="I21" s="11">
        <v>989</v>
      </c>
      <c r="J21" s="3"/>
      <c r="K21" s="7"/>
      <c r="L21" s="12">
        <v>749</v>
      </c>
      <c r="M21" s="12">
        <v>1041</v>
      </c>
      <c r="N21" s="12">
        <v>1790</v>
      </c>
      <c r="O21" s="24"/>
      <c r="P21" s="7"/>
      <c r="Q21" s="11">
        <v>3</v>
      </c>
      <c r="R21" s="11">
        <v>28</v>
      </c>
      <c r="S21" s="11">
        <v>31</v>
      </c>
      <c r="Z21" s="4" t="s">
        <v>31</v>
      </c>
      <c r="AA21" s="10">
        <v>279</v>
      </c>
      <c r="AB21" s="10">
        <v>290</v>
      </c>
      <c r="AC21" s="10">
        <v>569</v>
      </c>
    </row>
    <row r="22" spans="1:29" ht="15" customHeight="1" x14ac:dyDescent="0.15">
      <c r="A22" s="7">
        <v>15</v>
      </c>
      <c r="B22" s="10">
        <v>88</v>
      </c>
      <c r="C22" s="10">
        <v>80</v>
      </c>
      <c r="D22" s="10">
        <v>168</v>
      </c>
      <c r="E22" s="3"/>
      <c r="F22" s="7">
        <v>45</v>
      </c>
      <c r="G22" s="10">
        <v>97</v>
      </c>
      <c r="H22" s="10">
        <v>108</v>
      </c>
      <c r="I22" s="10">
        <v>205</v>
      </c>
      <c r="J22" s="3"/>
      <c r="K22" s="7">
        <v>75</v>
      </c>
      <c r="L22" s="10">
        <v>144</v>
      </c>
      <c r="M22" s="10">
        <v>210</v>
      </c>
      <c r="N22" s="10">
        <v>354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678</v>
      </c>
      <c r="AC22" s="10">
        <v>1064</v>
      </c>
    </row>
    <row r="23" spans="1:29" ht="15" customHeight="1" x14ac:dyDescent="0.15">
      <c r="A23" s="7">
        <v>16</v>
      </c>
      <c r="B23" s="10">
        <v>96</v>
      </c>
      <c r="C23" s="10">
        <v>87</v>
      </c>
      <c r="D23" s="10">
        <v>183</v>
      </c>
      <c r="E23" s="3"/>
      <c r="F23" s="7">
        <v>46</v>
      </c>
      <c r="G23" s="10">
        <v>90</v>
      </c>
      <c r="H23" s="10">
        <v>112</v>
      </c>
      <c r="I23" s="10">
        <v>202</v>
      </c>
      <c r="J23" s="3"/>
      <c r="K23" s="7">
        <v>76</v>
      </c>
      <c r="L23" s="10">
        <v>181</v>
      </c>
      <c r="M23" s="10">
        <v>212</v>
      </c>
      <c r="N23" s="10">
        <v>393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9.7528210639441149</v>
      </c>
      <c r="W23" s="19">
        <f>W4/$W$8*100</f>
        <v>8.2494341684226953</v>
      </c>
      <c r="X23" s="19">
        <f>X4/$X$8*100</f>
        <v>8.9494974769590065</v>
      </c>
      <c r="Z23" s="9" t="s">
        <v>24</v>
      </c>
      <c r="AA23" s="11">
        <f t="shared" ref="AA23:AB23" si="3">SUM(AA19:AA22)</f>
        <v>2007</v>
      </c>
      <c r="AB23" s="11">
        <f t="shared" si="3"/>
        <v>2184</v>
      </c>
      <c r="AC23" s="11">
        <f>SUM(AC19:AC22)</f>
        <v>4191</v>
      </c>
    </row>
    <row r="24" spans="1:29" ht="15" customHeight="1" x14ac:dyDescent="0.15">
      <c r="A24" s="7">
        <v>17</v>
      </c>
      <c r="B24" s="10">
        <v>110</v>
      </c>
      <c r="C24" s="10">
        <v>89</v>
      </c>
      <c r="D24" s="10">
        <v>199</v>
      </c>
      <c r="E24" s="3"/>
      <c r="F24" s="7">
        <v>47</v>
      </c>
      <c r="G24" s="10">
        <v>92</v>
      </c>
      <c r="H24" s="10">
        <v>119</v>
      </c>
      <c r="I24" s="10">
        <v>211</v>
      </c>
      <c r="J24" s="3"/>
      <c r="K24" s="7">
        <v>77</v>
      </c>
      <c r="L24" s="10">
        <v>176</v>
      </c>
      <c r="M24" s="10">
        <v>256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53.994268314526238</v>
      </c>
      <c r="W24" s="19">
        <f>W5/$W$8*100</f>
        <v>45.219698743463674</v>
      </c>
      <c r="X24" s="19">
        <f>X5/$X$8*100</f>
        <v>49.305642437132491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82</v>
      </c>
      <c r="D25" s="10">
        <v>169</v>
      </c>
      <c r="E25" s="3"/>
      <c r="F25" s="7">
        <v>48</v>
      </c>
      <c r="G25" s="10">
        <v>89</v>
      </c>
      <c r="H25" s="10">
        <v>66</v>
      </c>
      <c r="I25" s="10">
        <v>155</v>
      </c>
      <c r="J25" s="3"/>
      <c r="K25" s="7">
        <v>78</v>
      </c>
      <c r="L25" s="10">
        <v>163</v>
      </c>
      <c r="M25" s="10">
        <v>237</v>
      </c>
      <c r="N25" s="10">
        <v>400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15.69048898441698</v>
      </c>
      <c r="W25" s="19">
        <f>W6/$W$8*100</f>
        <v>15.890111605400763</v>
      </c>
      <c r="X25" s="19">
        <f>X6/$X$8*100</f>
        <v>15.797155844697444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87</v>
      </c>
      <c r="D26" s="10">
        <v>181</v>
      </c>
      <c r="E26" s="3"/>
      <c r="F26" s="7">
        <v>49</v>
      </c>
      <c r="G26" s="10">
        <v>101</v>
      </c>
      <c r="H26" s="10">
        <v>112</v>
      </c>
      <c r="I26" s="10">
        <v>213</v>
      </c>
      <c r="J26" s="3"/>
      <c r="K26" s="7">
        <v>79</v>
      </c>
      <c r="L26" s="10">
        <v>168</v>
      </c>
      <c r="M26" s="10">
        <v>248</v>
      </c>
      <c r="N26" s="10">
        <v>416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20.562421637112664</v>
      </c>
      <c r="W26" s="19">
        <f>W7/$W$8*100</f>
        <v>30.640755482712866</v>
      </c>
      <c r="X26" s="19">
        <f>X7/$X$8*100</f>
        <v>25.94770424121106</v>
      </c>
      <c r="Z26" s="4" t="s">
        <v>25</v>
      </c>
      <c r="AA26" s="10">
        <v>118</v>
      </c>
      <c r="AB26" s="10">
        <v>100</v>
      </c>
      <c r="AC26" s="10">
        <v>218</v>
      </c>
    </row>
    <row r="27" spans="1:29" ht="15" customHeight="1" x14ac:dyDescent="0.15">
      <c r="A27" s="7"/>
      <c r="B27" s="11">
        <v>475</v>
      </c>
      <c r="C27" s="11">
        <v>425</v>
      </c>
      <c r="D27" s="11">
        <v>900</v>
      </c>
      <c r="E27" s="3"/>
      <c r="F27" s="7"/>
      <c r="G27" s="11">
        <v>469</v>
      </c>
      <c r="H27" s="11">
        <v>517</v>
      </c>
      <c r="I27" s="11">
        <v>986</v>
      </c>
      <c r="J27" s="3"/>
      <c r="K27" s="7"/>
      <c r="L27" s="11">
        <v>832</v>
      </c>
      <c r="M27" s="11">
        <v>1163</v>
      </c>
      <c r="N27" s="11">
        <v>1995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628</v>
      </c>
      <c r="AB27" s="10">
        <v>572</v>
      </c>
      <c r="AC27" s="10">
        <v>1200</v>
      </c>
    </row>
    <row r="28" spans="1:29" ht="15" customHeight="1" x14ac:dyDescent="0.15">
      <c r="A28" s="7">
        <v>20</v>
      </c>
      <c r="B28" s="10">
        <v>111</v>
      </c>
      <c r="C28" s="10">
        <v>89</v>
      </c>
      <c r="D28" s="10">
        <v>200</v>
      </c>
      <c r="E28" s="3"/>
      <c r="F28" s="7">
        <v>50</v>
      </c>
      <c r="G28" s="10">
        <v>105</v>
      </c>
      <c r="H28" s="10">
        <v>125</v>
      </c>
      <c r="I28" s="10">
        <v>230</v>
      </c>
      <c r="J28" s="3"/>
      <c r="K28" s="7">
        <v>80</v>
      </c>
      <c r="L28" s="10">
        <v>155</v>
      </c>
      <c r="M28" s="10">
        <v>261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32.634784166218878</v>
      </c>
      <c r="W28" s="19">
        <f t="shared" ref="W28:W39" si="5">W9/$W$8*100</f>
        <v>27.893545617731991</v>
      </c>
      <c r="X28" s="19">
        <f t="shared" ref="X28:X39" si="6">X9/$X$8*100</f>
        <v>30.10133867133742</v>
      </c>
      <c r="Z28" s="4" t="s">
        <v>31</v>
      </c>
      <c r="AA28" s="10">
        <v>159</v>
      </c>
      <c r="AB28" s="10">
        <v>199</v>
      </c>
      <c r="AC28" s="10">
        <v>358</v>
      </c>
    </row>
    <row r="29" spans="1:29" ht="15" customHeight="1" x14ac:dyDescent="0.15">
      <c r="A29" s="7">
        <v>21</v>
      </c>
      <c r="B29" s="10">
        <v>77</v>
      </c>
      <c r="C29" s="10">
        <v>84</v>
      </c>
      <c r="D29" s="10">
        <v>161</v>
      </c>
      <c r="E29" s="3"/>
      <c r="F29" s="7">
        <v>51</v>
      </c>
      <c r="G29" s="10">
        <v>129</v>
      </c>
      <c r="H29" s="10">
        <v>114</v>
      </c>
      <c r="I29" s="10">
        <v>243</v>
      </c>
      <c r="J29" s="3"/>
      <c r="K29" s="7">
        <v>81</v>
      </c>
      <c r="L29" s="10">
        <v>177</v>
      </c>
      <c r="M29" s="10">
        <v>242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68.887694787748515</v>
      </c>
      <c r="W29" s="19">
        <f t="shared" si="5"/>
        <v>74.424412705845626</v>
      </c>
      <c r="X29" s="19">
        <f t="shared" si="6"/>
        <v>71.846198757245929</v>
      </c>
      <c r="Z29" s="4" t="s">
        <v>7</v>
      </c>
      <c r="AA29" s="10">
        <v>242</v>
      </c>
      <c r="AB29" s="10">
        <v>417</v>
      </c>
      <c r="AC29" s="10">
        <v>659</v>
      </c>
    </row>
    <row r="30" spans="1:29" ht="15" customHeight="1" x14ac:dyDescent="0.15">
      <c r="A30" s="7">
        <v>22</v>
      </c>
      <c r="B30" s="10">
        <v>88</v>
      </c>
      <c r="C30" s="10">
        <v>75</v>
      </c>
      <c r="D30" s="10">
        <v>163</v>
      </c>
      <c r="E30" s="3"/>
      <c r="F30" s="7">
        <v>52</v>
      </c>
      <c r="G30" s="10">
        <v>121</v>
      </c>
      <c r="H30" s="10">
        <v>122</v>
      </c>
      <c r="I30" s="10">
        <v>243</v>
      </c>
      <c r="J30" s="3"/>
      <c r="K30" s="7">
        <v>82</v>
      </c>
      <c r="L30" s="10">
        <v>169</v>
      </c>
      <c r="M30" s="10">
        <v>241</v>
      </c>
      <c r="N30" s="10">
        <v>410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60.22747626723983</v>
      </c>
      <c r="W30" s="19">
        <f t="shared" si="5"/>
        <v>66.557402637945842</v>
      </c>
      <c r="X30" s="19">
        <f t="shared" si="6"/>
        <v>63.609825263772471</v>
      </c>
      <c r="Z30" s="9" t="s">
        <v>24</v>
      </c>
      <c r="AA30" s="11">
        <f t="shared" ref="AA30:AB30" si="7">SUM(AA26:AA29)</f>
        <v>1147</v>
      </c>
      <c r="AB30" s="11">
        <f t="shared" si="7"/>
        <v>1288</v>
      </c>
      <c r="AC30" s="11">
        <f>SUM(AC26:AC29)</f>
        <v>2435</v>
      </c>
    </row>
    <row r="31" spans="1:29" ht="15" customHeight="1" x14ac:dyDescent="0.15">
      <c r="A31" s="7">
        <v>23</v>
      </c>
      <c r="B31" s="10">
        <v>90</v>
      </c>
      <c r="C31" s="10">
        <v>78</v>
      </c>
      <c r="D31" s="10">
        <v>168</v>
      </c>
      <c r="E31" s="3"/>
      <c r="F31" s="7">
        <v>53</v>
      </c>
      <c r="G31" s="10">
        <v>140</v>
      </c>
      <c r="H31" s="10">
        <v>146</v>
      </c>
      <c r="I31" s="10">
        <v>286</v>
      </c>
      <c r="J31" s="3"/>
      <c r="K31" s="7">
        <v>83</v>
      </c>
      <c r="L31" s="10">
        <v>155</v>
      </c>
      <c r="M31" s="10">
        <v>258</v>
      </c>
      <c r="N31" s="10">
        <v>413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46.614723267060718</v>
      </c>
      <c r="W31" s="19">
        <f t="shared" si="5"/>
        <v>54.507141184734252</v>
      </c>
      <c r="X31" s="19">
        <f t="shared" si="6"/>
        <v>50.831977980733143</v>
      </c>
      <c r="Z31" s="6"/>
    </row>
    <row r="32" spans="1:29" ht="15" customHeight="1" x14ac:dyDescent="0.15">
      <c r="A32" s="7">
        <v>24</v>
      </c>
      <c r="B32" s="10">
        <v>73</v>
      </c>
      <c r="C32" s="10">
        <v>64</v>
      </c>
      <c r="D32" s="10">
        <v>137</v>
      </c>
      <c r="E32" s="3"/>
      <c r="F32" s="7">
        <v>54</v>
      </c>
      <c r="G32" s="10">
        <v>150</v>
      </c>
      <c r="H32" s="10">
        <v>151</v>
      </c>
      <c r="I32" s="10">
        <v>301</v>
      </c>
      <c r="J32" s="3"/>
      <c r="K32" s="7">
        <v>84</v>
      </c>
      <c r="L32" s="10">
        <v>145</v>
      </c>
      <c r="M32" s="10">
        <v>218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36.252910621529644</v>
      </c>
      <c r="W32" s="20">
        <f t="shared" si="5"/>
        <v>46.530867088113638</v>
      </c>
      <c r="X32" s="20">
        <f t="shared" si="6"/>
        <v>41.744860085908506</v>
      </c>
      <c r="Z32" s="6"/>
      <c r="AA32" s="28"/>
      <c r="AB32" s="27"/>
      <c r="AC32" s="27"/>
    </row>
    <row r="33" spans="1:29" ht="15" customHeight="1" x14ac:dyDescent="0.15">
      <c r="A33" s="7"/>
      <c r="B33" s="11">
        <v>439</v>
      </c>
      <c r="C33" s="11">
        <v>390</v>
      </c>
      <c r="D33" s="11">
        <v>829</v>
      </c>
      <c r="E33" s="3"/>
      <c r="F33" s="7"/>
      <c r="G33" s="11">
        <v>645</v>
      </c>
      <c r="H33" s="11">
        <v>658</v>
      </c>
      <c r="I33" s="11">
        <v>1303</v>
      </c>
      <c r="J33" s="3"/>
      <c r="K33" s="7"/>
      <c r="L33" s="11">
        <v>801</v>
      </c>
      <c r="M33" s="11">
        <v>1220</v>
      </c>
      <c r="N33" s="11">
        <v>2021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27.270284793121981</v>
      </c>
      <c r="W33" s="19">
        <f t="shared" si="5"/>
        <v>38.765316475454611</v>
      </c>
      <c r="X33" s="19">
        <f t="shared" si="6"/>
        <v>33.412569331498396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73</v>
      </c>
      <c r="D34" s="10">
        <v>154</v>
      </c>
      <c r="E34" s="3"/>
      <c r="F34" s="7">
        <v>55</v>
      </c>
      <c r="G34" s="10">
        <v>177</v>
      </c>
      <c r="H34" s="10">
        <v>170</v>
      </c>
      <c r="I34" s="10">
        <v>347</v>
      </c>
      <c r="J34" s="3"/>
      <c r="K34" s="7">
        <v>85</v>
      </c>
      <c r="L34" s="10">
        <v>123</v>
      </c>
      <c r="M34" s="10">
        <v>208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20.562421637112664</v>
      </c>
      <c r="W34" s="19">
        <f t="shared" si="5"/>
        <v>30.640755482712866</v>
      </c>
      <c r="X34" s="19">
        <f t="shared" si="6"/>
        <v>25.94770424121106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91</v>
      </c>
      <c r="D35" s="10">
        <v>171</v>
      </c>
      <c r="E35" s="3"/>
      <c r="F35" s="7">
        <v>56</v>
      </c>
      <c r="G35" s="10">
        <v>160</v>
      </c>
      <c r="H35" s="10">
        <v>166</v>
      </c>
      <c r="I35" s="10">
        <v>326</v>
      </c>
      <c r="J35" s="3"/>
      <c r="K35" s="7">
        <v>86</v>
      </c>
      <c r="L35" s="10">
        <v>94</v>
      </c>
      <c r="M35" s="10">
        <v>196</v>
      </c>
      <c r="N35" s="10">
        <v>290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13.111230521225147</v>
      </c>
      <c r="W35" s="19">
        <f t="shared" si="5"/>
        <v>21.564036525403889</v>
      </c>
      <c r="X35" s="19">
        <f t="shared" si="6"/>
        <v>17.627924433879645</v>
      </c>
      <c r="Z35" s="4" t="s">
        <v>25</v>
      </c>
      <c r="AA35" s="10">
        <f>SUM(AA5,AA12,AA19,AA26)</f>
        <v>1089</v>
      </c>
      <c r="AB35" s="10">
        <f t="shared" ref="AA35:AB38" si="8">SUM(AB5,AB12,AB19,AB26)</f>
        <v>1057</v>
      </c>
      <c r="AC35" s="10">
        <f>SUM(AA35:AB35)</f>
        <v>2146</v>
      </c>
    </row>
    <row r="36" spans="1:29" ht="15" customHeight="1" x14ac:dyDescent="0.15">
      <c r="A36" s="7">
        <v>27</v>
      </c>
      <c r="B36" s="10">
        <v>90</v>
      </c>
      <c r="C36" s="10">
        <v>98</v>
      </c>
      <c r="D36" s="10">
        <v>188</v>
      </c>
      <c r="E36" s="3"/>
      <c r="F36" s="7">
        <v>57</v>
      </c>
      <c r="G36" s="10">
        <v>173</v>
      </c>
      <c r="H36" s="10">
        <v>168</v>
      </c>
      <c r="I36" s="10">
        <v>341</v>
      </c>
      <c r="J36" s="3"/>
      <c r="K36" s="7">
        <v>87</v>
      </c>
      <c r="L36" s="10">
        <v>96</v>
      </c>
      <c r="M36" s="10">
        <v>166</v>
      </c>
      <c r="N36" s="10">
        <v>262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5.9376679204728635</v>
      </c>
      <c r="W36" s="19">
        <f t="shared" si="5"/>
        <v>12.042456879731523</v>
      </c>
      <c r="X36" s="19">
        <f t="shared" si="6"/>
        <v>9.1997164185328835</v>
      </c>
      <c r="Z36" s="26" t="s">
        <v>26</v>
      </c>
      <c r="AA36" s="10">
        <f t="shared" si="8"/>
        <v>6029</v>
      </c>
      <c r="AB36" s="10">
        <f t="shared" si="8"/>
        <v>5794</v>
      </c>
      <c r="AC36" s="13">
        <f>SUM(AA36:AB36)</f>
        <v>11823</v>
      </c>
    </row>
    <row r="37" spans="1:29" ht="15" customHeight="1" x14ac:dyDescent="0.15">
      <c r="A37" s="7">
        <v>28</v>
      </c>
      <c r="B37" s="10">
        <v>85</v>
      </c>
      <c r="C37" s="10">
        <v>84</v>
      </c>
      <c r="D37" s="10">
        <v>169</v>
      </c>
      <c r="E37" s="3"/>
      <c r="F37" s="7">
        <v>58</v>
      </c>
      <c r="G37" s="10">
        <v>180</v>
      </c>
      <c r="H37" s="10">
        <v>200</v>
      </c>
      <c r="I37" s="10">
        <v>380</v>
      </c>
      <c r="J37" s="3"/>
      <c r="K37" s="7">
        <v>88</v>
      </c>
      <c r="L37" s="10">
        <v>80</v>
      </c>
      <c r="M37" s="10">
        <v>199</v>
      </c>
      <c r="N37" s="10">
        <v>279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1.7732401934443847</v>
      </c>
      <c r="W37" s="19">
        <f t="shared" si="5"/>
        <v>4.745180675876064</v>
      </c>
      <c r="X37" s="19">
        <f t="shared" si="6"/>
        <v>3.3612744484757497</v>
      </c>
      <c r="Z37" s="4" t="s">
        <v>31</v>
      </c>
      <c r="AA37" s="10">
        <f t="shared" si="8"/>
        <v>1752</v>
      </c>
      <c r="AB37" s="10">
        <f t="shared" si="8"/>
        <v>2036</v>
      </c>
      <c r="AC37" s="13">
        <f>SUM(AA37:AB37)</f>
        <v>3788</v>
      </c>
    </row>
    <row r="38" spans="1:29" ht="15" customHeight="1" x14ac:dyDescent="0.15">
      <c r="A38" s="7">
        <v>29</v>
      </c>
      <c r="B38" s="10">
        <v>105</v>
      </c>
      <c r="C38" s="10">
        <v>96</v>
      </c>
      <c r="D38" s="10">
        <v>201</v>
      </c>
      <c r="E38" s="3"/>
      <c r="F38" s="7">
        <v>59</v>
      </c>
      <c r="G38" s="10">
        <v>185</v>
      </c>
      <c r="H38" s="10">
        <v>182</v>
      </c>
      <c r="I38" s="10">
        <v>367</v>
      </c>
      <c r="J38" s="3"/>
      <c r="K38" s="7">
        <v>89</v>
      </c>
      <c r="L38" s="10">
        <v>72</v>
      </c>
      <c r="M38" s="10">
        <v>166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0.4388321690847215</v>
      </c>
      <c r="W38" s="19">
        <f t="shared" si="5"/>
        <v>1.287754624209787</v>
      </c>
      <c r="X38" s="19">
        <f t="shared" si="6"/>
        <v>0.89244755828016187</v>
      </c>
      <c r="Z38" s="4" t="s">
        <v>7</v>
      </c>
      <c r="AA38" s="10">
        <f t="shared" si="8"/>
        <v>2296</v>
      </c>
      <c r="AB38" s="10">
        <f t="shared" si="8"/>
        <v>3926</v>
      </c>
      <c r="AC38" s="13">
        <f>SUM(AA38:AB38)</f>
        <v>6222</v>
      </c>
    </row>
    <row r="39" spans="1:29" ht="15" customHeight="1" x14ac:dyDescent="0.15">
      <c r="A39" s="7"/>
      <c r="B39" s="11">
        <v>441</v>
      </c>
      <c r="C39" s="11">
        <v>442</v>
      </c>
      <c r="D39" s="11">
        <v>883</v>
      </c>
      <c r="E39" s="3"/>
      <c r="F39" s="7"/>
      <c r="G39" s="11">
        <v>875</v>
      </c>
      <c r="H39" s="11">
        <v>886</v>
      </c>
      <c r="I39" s="11">
        <v>1761</v>
      </c>
      <c r="J39" s="3"/>
      <c r="K39" s="7"/>
      <c r="L39" s="11">
        <v>465</v>
      </c>
      <c r="M39" s="11">
        <v>935</v>
      </c>
      <c r="N39" s="11">
        <v>1400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2.6867275658248254E-2</v>
      </c>
      <c r="W39" s="19">
        <f t="shared" si="5"/>
        <v>0.23413720440177946</v>
      </c>
      <c r="X39" s="19">
        <f t="shared" si="6"/>
        <v>0.13762041786563242</v>
      </c>
      <c r="Z39" s="9" t="s">
        <v>24</v>
      </c>
      <c r="AA39" s="11">
        <f>SUM(AA35:AA38)</f>
        <v>11166</v>
      </c>
      <c r="AB39" s="11">
        <f>SUM(AB35:AB38)</f>
        <v>12813</v>
      </c>
      <c r="AC39" s="11">
        <f>SUM(AC35:AC38)</f>
        <v>23979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50</v>
      </c>
      <c r="D4" s="10">
        <v>114</v>
      </c>
      <c r="E4" s="3"/>
      <c r="F4" s="7">
        <v>30</v>
      </c>
      <c r="G4" s="10">
        <v>110</v>
      </c>
      <c r="H4" s="10">
        <v>101</v>
      </c>
      <c r="I4" s="10">
        <v>211</v>
      </c>
      <c r="J4" s="3"/>
      <c r="K4" s="7">
        <v>60</v>
      </c>
      <c r="L4" s="10">
        <v>203</v>
      </c>
      <c r="M4" s="10">
        <v>169</v>
      </c>
      <c r="N4" s="10">
        <v>372</v>
      </c>
      <c r="O4" s="3"/>
      <c r="P4" s="7">
        <v>90</v>
      </c>
      <c r="Q4" s="10">
        <v>43</v>
      </c>
      <c r="R4" s="10">
        <v>116</v>
      </c>
      <c r="S4" s="10">
        <v>159</v>
      </c>
      <c r="U4" s="4" t="s">
        <v>4</v>
      </c>
      <c r="V4" s="15">
        <f>SUM(B9,B15,B21)</f>
        <v>1087</v>
      </c>
      <c r="W4" s="15">
        <f>SUM(C9,C15,C21)</f>
        <v>1050</v>
      </c>
      <c r="X4" s="15">
        <f>SUM(V4:W4)</f>
        <v>2137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58</v>
      </c>
      <c r="C5" s="10">
        <v>61</v>
      </c>
      <c r="D5" s="10">
        <v>119</v>
      </c>
      <c r="E5" s="3"/>
      <c r="F5" s="7">
        <v>31</v>
      </c>
      <c r="G5" s="10">
        <v>86</v>
      </c>
      <c r="H5" s="10">
        <v>94</v>
      </c>
      <c r="I5" s="10">
        <v>180</v>
      </c>
      <c r="J5" s="3"/>
      <c r="K5" s="7">
        <v>61</v>
      </c>
      <c r="L5" s="10">
        <v>225</v>
      </c>
      <c r="M5" s="10">
        <v>204</v>
      </c>
      <c r="N5" s="10">
        <v>429</v>
      </c>
      <c r="O5" s="3"/>
      <c r="P5" s="7">
        <v>91</v>
      </c>
      <c r="Q5" s="10">
        <v>34</v>
      </c>
      <c r="R5" s="10">
        <v>103</v>
      </c>
      <c r="S5" s="10">
        <v>137</v>
      </c>
      <c r="U5" s="4" t="s">
        <v>5</v>
      </c>
      <c r="V5" s="15">
        <f>SUM(B27,B33,B39,G9,G15,G21,G27,G33,G39,L9)</f>
        <v>6015</v>
      </c>
      <c r="W5" s="15">
        <f>SUM(C27,C33,C39,H9,H15,H21,H27,H33,H39,M9)</f>
        <v>5786</v>
      </c>
      <c r="X5" s="15">
        <f>SUM(V5:W5)</f>
        <v>11801</v>
      </c>
      <c r="Y5" s="2"/>
      <c r="Z5" s="4" t="s">
        <v>25</v>
      </c>
      <c r="AA5" s="10">
        <v>634</v>
      </c>
      <c r="AB5" s="10">
        <v>596</v>
      </c>
      <c r="AC5" s="10">
        <v>1230</v>
      </c>
    </row>
    <row r="6" spans="1:29" ht="15" customHeight="1" x14ac:dyDescent="0.15">
      <c r="A6" s="7">
        <v>2</v>
      </c>
      <c r="B6" s="10">
        <v>75</v>
      </c>
      <c r="C6" s="10">
        <v>49</v>
      </c>
      <c r="D6" s="10">
        <v>124</v>
      </c>
      <c r="E6" s="3"/>
      <c r="F6" s="7">
        <v>32</v>
      </c>
      <c r="G6" s="10">
        <v>94</v>
      </c>
      <c r="H6" s="10">
        <v>94</v>
      </c>
      <c r="I6" s="10">
        <v>188</v>
      </c>
      <c r="J6" s="3"/>
      <c r="K6" s="7">
        <v>62</v>
      </c>
      <c r="L6" s="10">
        <v>205</v>
      </c>
      <c r="M6" s="10">
        <v>202</v>
      </c>
      <c r="N6" s="10">
        <v>407</v>
      </c>
      <c r="O6" s="3"/>
      <c r="P6" s="7">
        <v>92</v>
      </c>
      <c r="Q6" s="10">
        <v>28</v>
      </c>
      <c r="R6" s="10">
        <v>95</v>
      </c>
      <c r="S6" s="10">
        <v>123</v>
      </c>
      <c r="U6" s="8" t="s">
        <v>6</v>
      </c>
      <c r="V6" s="15">
        <f>SUM(L15,L21)</f>
        <v>1763</v>
      </c>
      <c r="W6" s="15">
        <f>SUM(M15,M21)</f>
        <v>2030</v>
      </c>
      <c r="X6" s="15">
        <f>SUM(V6:W6)</f>
        <v>3793</v>
      </c>
      <c r="Z6" s="26" t="s">
        <v>26</v>
      </c>
      <c r="AA6" s="10">
        <v>3453</v>
      </c>
      <c r="AB6" s="10">
        <v>3410</v>
      </c>
      <c r="AC6" s="10">
        <v>6863</v>
      </c>
    </row>
    <row r="7" spans="1:29" ht="15" customHeight="1" x14ac:dyDescent="0.15">
      <c r="A7" s="7">
        <v>3</v>
      </c>
      <c r="B7" s="10">
        <v>72</v>
      </c>
      <c r="C7" s="10">
        <v>75</v>
      </c>
      <c r="D7" s="10">
        <v>147</v>
      </c>
      <c r="E7" s="3"/>
      <c r="F7" s="7">
        <v>33</v>
      </c>
      <c r="G7" s="10">
        <v>91</v>
      </c>
      <c r="H7" s="10">
        <v>85</v>
      </c>
      <c r="I7" s="10">
        <v>176</v>
      </c>
      <c r="J7" s="3"/>
      <c r="K7" s="7">
        <v>63</v>
      </c>
      <c r="L7" s="10">
        <v>255</v>
      </c>
      <c r="M7" s="10">
        <v>208</v>
      </c>
      <c r="N7" s="10">
        <v>463</v>
      </c>
      <c r="O7" s="3"/>
      <c r="P7" s="7">
        <v>93</v>
      </c>
      <c r="Q7" s="10">
        <v>23</v>
      </c>
      <c r="R7" s="10">
        <v>87</v>
      </c>
      <c r="S7" s="10">
        <v>110</v>
      </c>
      <c r="U7" s="4" t="s">
        <v>7</v>
      </c>
      <c r="V7" s="15">
        <f>SUM(L27,L33,L39,Q9,Q15,Q21,Q27,Q33,Q39)</f>
        <v>2298</v>
      </c>
      <c r="W7" s="15">
        <f>SUM(M27,M33,M39,R9,R15,R21,R27,R33,R39)</f>
        <v>3928</v>
      </c>
      <c r="X7" s="15">
        <f>SUM(V7:W7)</f>
        <v>6226</v>
      </c>
      <c r="Z7" s="4" t="s">
        <v>31</v>
      </c>
      <c r="AA7" s="10">
        <v>1102</v>
      </c>
      <c r="AB7" s="10">
        <v>1275</v>
      </c>
      <c r="AC7" s="10">
        <v>2377</v>
      </c>
    </row>
    <row r="8" spans="1:29" ht="15" customHeight="1" x14ac:dyDescent="0.15">
      <c r="A8" s="7">
        <v>4</v>
      </c>
      <c r="B8" s="10">
        <v>68</v>
      </c>
      <c r="C8" s="10">
        <v>67</v>
      </c>
      <c r="D8" s="10">
        <v>135</v>
      </c>
      <c r="E8" s="3"/>
      <c r="F8" s="7">
        <v>34</v>
      </c>
      <c r="G8" s="10">
        <v>104</v>
      </c>
      <c r="H8" s="10">
        <v>107</v>
      </c>
      <c r="I8" s="10">
        <v>211</v>
      </c>
      <c r="J8" s="3"/>
      <c r="K8" s="7">
        <v>64</v>
      </c>
      <c r="L8" s="10">
        <v>264</v>
      </c>
      <c r="M8" s="10">
        <v>237</v>
      </c>
      <c r="N8" s="10">
        <v>501</v>
      </c>
      <c r="O8" s="3"/>
      <c r="P8" s="7">
        <v>94</v>
      </c>
      <c r="Q8" s="10">
        <v>20</v>
      </c>
      <c r="R8" s="10">
        <v>45</v>
      </c>
      <c r="S8" s="10">
        <v>65</v>
      </c>
      <c r="U8" s="17" t="s">
        <v>3</v>
      </c>
      <c r="V8" s="12">
        <f>SUM(V4:V7)</f>
        <v>11163</v>
      </c>
      <c r="W8" s="12">
        <f>SUM(W4:W7)</f>
        <v>12794</v>
      </c>
      <c r="X8" s="12">
        <f>SUM(X4:X7)</f>
        <v>23957</v>
      </c>
      <c r="Z8" s="4" t="s">
        <v>7</v>
      </c>
      <c r="AA8" s="10">
        <v>1392</v>
      </c>
      <c r="AB8" s="10">
        <v>2386</v>
      </c>
      <c r="AC8" s="10">
        <v>3778</v>
      </c>
    </row>
    <row r="9" spans="1:29" ht="15" customHeight="1" x14ac:dyDescent="0.15">
      <c r="A9" s="7"/>
      <c r="B9" s="11">
        <v>337</v>
      </c>
      <c r="C9" s="11">
        <v>302</v>
      </c>
      <c r="D9" s="11">
        <v>639</v>
      </c>
      <c r="E9" s="3"/>
      <c r="F9" s="7"/>
      <c r="G9" s="11">
        <v>485</v>
      </c>
      <c r="H9" s="11">
        <v>481</v>
      </c>
      <c r="I9" s="11">
        <v>966</v>
      </c>
      <c r="J9" s="3"/>
      <c r="K9" s="7"/>
      <c r="L9" s="12">
        <v>1152</v>
      </c>
      <c r="M9" s="12">
        <v>1020</v>
      </c>
      <c r="N9" s="12">
        <v>2172</v>
      </c>
      <c r="O9" s="3"/>
      <c r="P9" s="7"/>
      <c r="Q9" s="11">
        <v>148</v>
      </c>
      <c r="R9" s="11">
        <v>446</v>
      </c>
      <c r="S9" s="11">
        <v>594</v>
      </c>
      <c r="U9" s="4" t="s">
        <v>8</v>
      </c>
      <c r="V9" s="15">
        <f>SUM(G21,G27,G33,G39,L9)</f>
        <v>3640</v>
      </c>
      <c r="W9" s="15">
        <f>SUM(H21,H27,H33,H39,M9)</f>
        <v>3569</v>
      </c>
      <c r="X9" s="18">
        <f t="shared" ref="X9:X20" si="0">SUM(V9:W9)</f>
        <v>7209</v>
      </c>
      <c r="Z9" s="9" t="s">
        <v>24</v>
      </c>
      <c r="AA9" s="11">
        <f t="shared" ref="AA9:AB9" si="1">SUM(AA5:AA8)</f>
        <v>6581</v>
      </c>
      <c r="AB9" s="11">
        <f t="shared" si="1"/>
        <v>7667</v>
      </c>
      <c r="AC9" s="11">
        <f>SUM(AC5:AC8)</f>
        <v>14248</v>
      </c>
    </row>
    <row r="10" spans="1:29" ht="15" customHeight="1" x14ac:dyDescent="0.15">
      <c r="A10" s="7">
        <v>5</v>
      </c>
      <c r="B10" s="10">
        <v>74</v>
      </c>
      <c r="C10" s="10">
        <v>66</v>
      </c>
      <c r="D10" s="10">
        <v>140</v>
      </c>
      <c r="E10" s="3"/>
      <c r="F10" s="7">
        <v>35</v>
      </c>
      <c r="G10" s="10">
        <v>97</v>
      </c>
      <c r="H10" s="10">
        <v>94</v>
      </c>
      <c r="I10" s="10">
        <v>191</v>
      </c>
      <c r="J10" s="3"/>
      <c r="K10" s="7">
        <v>65</v>
      </c>
      <c r="L10" s="10">
        <v>283</v>
      </c>
      <c r="M10" s="10">
        <v>270</v>
      </c>
      <c r="N10" s="10">
        <v>553</v>
      </c>
      <c r="O10" s="3"/>
      <c r="P10" s="7">
        <v>95</v>
      </c>
      <c r="Q10" s="10">
        <v>22</v>
      </c>
      <c r="R10" s="10">
        <v>43</v>
      </c>
      <c r="S10" s="10">
        <v>65</v>
      </c>
      <c r="U10" s="4" t="s">
        <v>9</v>
      </c>
      <c r="V10" s="15">
        <f>SUM(G21,G27,G33,G39,L9,L15,L21,L27,L33,L39,Q9,Q15,Q21,Q27,Q33,Q39)</f>
        <v>7701</v>
      </c>
      <c r="W10" s="15">
        <f>SUM(H21,H27,H33,H39,M9,M15,M21,M27,M33,M39,R9,R15,R21,R27,R33,R39)</f>
        <v>9527</v>
      </c>
      <c r="X10" s="18">
        <f t="shared" si="0"/>
        <v>17228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82</v>
      </c>
      <c r="D11" s="10">
        <v>148</v>
      </c>
      <c r="E11" s="3"/>
      <c r="F11" s="7">
        <v>36</v>
      </c>
      <c r="G11" s="10">
        <v>121</v>
      </c>
      <c r="H11" s="10">
        <v>103</v>
      </c>
      <c r="I11" s="10">
        <v>224</v>
      </c>
      <c r="J11" s="3"/>
      <c r="K11" s="7">
        <v>66</v>
      </c>
      <c r="L11" s="10">
        <v>261</v>
      </c>
      <c r="M11" s="10">
        <v>242</v>
      </c>
      <c r="N11" s="10">
        <v>503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6723</v>
      </c>
      <c r="W11" s="15">
        <f>SUM(,H33,H39,M9,M15,M21,M27,M33,M39,R9,R15,R21,R27,R33,R39)</f>
        <v>8518</v>
      </c>
      <c r="X11" s="18">
        <f t="shared" si="0"/>
        <v>15241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70</v>
      </c>
      <c r="D12" s="10">
        <v>145</v>
      </c>
      <c r="E12" s="3"/>
      <c r="F12" s="7">
        <v>37</v>
      </c>
      <c r="G12" s="10">
        <v>114</v>
      </c>
      <c r="H12" s="10">
        <v>104</v>
      </c>
      <c r="I12" s="10">
        <v>218</v>
      </c>
      <c r="J12" s="3"/>
      <c r="K12" s="7">
        <v>67</v>
      </c>
      <c r="L12" s="10">
        <v>237</v>
      </c>
      <c r="M12" s="10">
        <v>215</v>
      </c>
      <c r="N12" s="10">
        <v>452</v>
      </c>
      <c r="O12" s="3"/>
      <c r="P12" s="7">
        <v>97</v>
      </c>
      <c r="Q12" s="10">
        <v>9</v>
      </c>
      <c r="R12" s="10">
        <v>20</v>
      </c>
      <c r="S12" s="10">
        <v>29</v>
      </c>
      <c r="U12" s="4" t="s">
        <v>11</v>
      </c>
      <c r="V12" s="15">
        <f>SUM(L9,L15,L21,L27,L33,L39,Q9,Q15,Q21,Q27,Q33,Q39)</f>
        <v>5213</v>
      </c>
      <c r="W12" s="15">
        <f>SUM(M9,M15,M21,M27,M33,M39,R9,R15,R21,R27,R33,R39)</f>
        <v>6978</v>
      </c>
      <c r="X12" s="18">
        <f t="shared" si="0"/>
        <v>12191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78</v>
      </c>
      <c r="C13" s="10">
        <v>87</v>
      </c>
      <c r="D13" s="10">
        <v>165</v>
      </c>
      <c r="E13" s="3"/>
      <c r="F13" s="7">
        <v>38</v>
      </c>
      <c r="G13" s="10">
        <v>108</v>
      </c>
      <c r="H13" s="10">
        <v>88</v>
      </c>
      <c r="I13" s="10">
        <v>196</v>
      </c>
      <c r="J13" s="3"/>
      <c r="K13" s="7">
        <v>68</v>
      </c>
      <c r="L13" s="10">
        <v>102</v>
      </c>
      <c r="M13" s="10">
        <v>114</v>
      </c>
      <c r="N13" s="10">
        <v>216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4061</v>
      </c>
      <c r="W13" s="12">
        <f>SUM(M15,M21,M27,M33,M39,R9,R15,R21,R27,R33,R39)</f>
        <v>5958</v>
      </c>
      <c r="X13" s="12">
        <f t="shared" si="0"/>
        <v>10019</v>
      </c>
      <c r="Z13" s="26" t="s">
        <v>26</v>
      </c>
      <c r="AA13" s="10">
        <v>782</v>
      </c>
      <c r="AB13" s="10">
        <v>779</v>
      </c>
      <c r="AC13" s="10">
        <v>1561</v>
      </c>
    </row>
    <row r="14" spans="1:29" ht="15" customHeight="1" x14ac:dyDescent="0.15">
      <c r="A14" s="7">
        <v>9</v>
      </c>
      <c r="B14" s="10">
        <v>71</v>
      </c>
      <c r="C14" s="10">
        <v>57</v>
      </c>
      <c r="D14" s="10">
        <v>128</v>
      </c>
      <c r="E14" s="3"/>
      <c r="F14" s="7">
        <v>39</v>
      </c>
      <c r="G14" s="10">
        <v>108</v>
      </c>
      <c r="H14" s="10">
        <v>94</v>
      </c>
      <c r="I14" s="10">
        <v>202</v>
      </c>
      <c r="J14" s="3"/>
      <c r="K14" s="7">
        <v>69</v>
      </c>
      <c r="L14" s="10">
        <v>131</v>
      </c>
      <c r="M14" s="10">
        <v>156</v>
      </c>
      <c r="N14" s="10">
        <v>287</v>
      </c>
      <c r="O14" s="3"/>
      <c r="P14" s="7">
        <v>99</v>
      </c>
      <c r="Q14" s="10">
        <v>3</v>
      </c>
      <c r="R14" s="10">
        <v>15</v>
      </c>
      <c r="S14" s="10">
        <v>18</v>
      </c>
      <c r="U14" s="4" t="s">
        <v>13</v>
      </c>
      <c r="V14" s="15">
        <f>SUM(L21,L27,L33,L39,Q9,Q15,Q21,Q27,Q33,Q39)</f>
        <v>3047</v>
      </c>
      <c r="W14" s="15">
        <f>SUM(M21,M27,M33,M39,R9,R15,R21,R27,R33,R39)</f>
        <v>4961</v>
      </c>
      <c r="X14" s="18">
        <f t="shared" si="0"/>
        <v>8008</v>
      </c>
      <c r="Z14" s="4" t="s">
        <v>31</v>
      </c>
      <c r="AA14" s="10">
        <v>221</v>
      </c>
      <c r="AB14" s="10">
        <v>266</v>
      </c>
      <c r="AC14" s="10">
        <v>487</v>
      </c>
    </row>
    <row r="15" spans="1:29" ht="15" customHeight="1" x14ac:dyDescent="0.15">
      <c r="A15" s="7"/>
      <c r="B15" s="11">
        <v>364</v>
      </c>
      <c r="C15" s="11">
        <v>362</v>
      </c>
      <c r="D15" s="11">
        <v>726</v>
      </c>
      <c r="E15" s="3"/>
      <c r="F15" s="7"/>
      <c r="G15" s="11">
        <v>548</v>
      </c>
      <c r="H15" s="11">
        <v>483</v>
      </c>
      <c r="I15" s="11">
        <v>1031</v>
      </c>
      <c r="J15" s="3"/>
      <c r="K15" s="7"/>
      <c r="L15" s="11">
        <v>1014</v>
      </c>
      <c r="M15" s="11">
        <v>997</v>
      </c>
      <c r="N15" s="11">
        <v>2011</v>
      </c>
      <c r="O15" s="3"/>
      <c r="P15" s="7"/>
      <c r="Q15" s="11">
        <v>48</v>
      </c>
      <c r="R15" s="11">
        <v>135</v>
      </c>
      <c r="S15" s="11">
        <v>183</v>
      </c>
      <c r="U15" s="4" t="s">
        <v>14</v>
      </c>
      <c r="V15" s="15">
        <f>SUM(L27,L33,L39,Q9,Q15,Q21,Q27,Q33,Q39)</f>
        <v>2298</v>
      </c>
      <c r="W15" s="15">
        <f>SUM(M27,M33,M39,R9,R15,R21,R27,R33,R39)</f>
        <v>3928</v>
      </c>
      <c r="X15" s="18">
        <f t="shared" si="0"/>
        <v>6226</v>
      </c>
      <c r="Z15" s="4" t="s">
        <v>7</v>
      </c>
      <c r="AA15" s="10">
        <v>280</v>
      </c>
      <c r="AB15" s="10">
        <v>448</v>
      </c>
      <c r="AC15" s="10">
        <v>728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113</v>
      </c>
      <c r="H16" s="10">
        <v>118</v>
      </c>
      <c r="I16" s="10">
        <v>231</v>
      </c>
      <c r="J16" s="3"/>
      <c r="K16" s="7">
        <v>70</v>
      </c>
      <c r="L16" s="10">
        <v>138</v>
      </c>
      <c r="M16" s="10">
        <v>202</v>
      </c>
      <c r="N16" s="10">
        <v>340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1469</v>
      </c>
      <c r="W16" s="15">
        <f>SUM(M33,M39,R9,R15,R21,R27,R33,R39)</f>
        <v>2762</v>
      </c>
      <c r="X16" s="18">
        <f t="shared" si="0"/>
        <v>4231</v>
      </c>
      <c r="Z16" s="9" t="s">
        <v>24</v>
      </c>
      <c r="AA16" s="11">
        <f t="shared" ref="AA16:AB16" si="2">SUM(AA12:AA15)</f>
        <v>1436</v>
      </c>
      <c r="AB16" s="11">
        <f t="shared" si="2"/>
        <v>1658</v>
      </c>
      <c r="AC16" s="11">
        <f>SUM(AC12:AC15)</f>
        <v>3094</v>
      </c>
    </row>
    <row r="17" spans="1:29" ht="15" customHeight="1" x14ac:dyDescent="0.15">
      <c r="A17" s="7">
        <v>11</v>
      </c>
      <c r="B17" s="10">
        <v>71</v>
      </c>
      <c r="C17" s="10">
        <v>72</v>
      </c>
      <c r="D17" s="10">
        <v>143</v>
      </c>
      <c r="E17" s="3"/>
      <c r="F17" s="7">
        <v>41</v>
      </c>
      <c r="G17" s="10">
        <v>101</v>
      </c>
      <c r="H17" s="10">
        <v>87</v>
      </c>
      <c r="I17" s="10">
        <v>188</v>
      </c>
      <c r="J17" s="3"/>
      <c r="K17" s="7">
        <v>71</v>
      </c>
      <c r="L17" s="10">
        <v>159</v>
      </c>
      <c r="M17" s="10">
        <v>193</v>
      </c>
      <c r="N17" s="10">
        <v>352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669</v>
      </c>
      <c r="W17" s="15">
        <f>SUM(M39,R9,R15,R21,R27,R33,R39)</f>
        <v>1547</v>
      </c>
      <c r="X17" s="18">
        <f t="shared" si="0"/>
        <v>2216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78</v>
      </c>
      <c r="D18" s="10">
        <v>147</v>
      </c>
      <c r="E18" s="3"/>
      <c r="F18" s="7">
        <v>42</v>
      </c>
      <c r="G18" s="10">
        <v>102</v>
      </c>
      <c r="H18" s="10">
        <v>114</v>
      </c>
      <c r="I18" s="10">
        <v>216</v>
      </c>
      <c r="J18" s="3"/>
      <c r="K18" s="7">
        <v>72</v>
      </c>
      <c r="L18" s="10">
        <v>159</v>
      </c>
      <c r="M18" s="10">
        <v>219</v>
      </c>
      <c r="N18" s="13">
        <v>378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200</v>
      </c>
      <c r="W18" s="15">
        <f>SUM(R9,R15,R21,R27,R33,R39)</f>
        <v>610</v>
      </c>
      <c r="X18" s="18">
        <f t="shared" si="0"/>
        <v>810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86</v>
      </c>
      <c r="D19" s="10">
        <v>161</v>
      </c>
      <c r="E19" s="3"/>
      <c r="F19" s="7">
        <v>43</v>
      </c>
      <c r="G19" s="10">
        <v>98</v>
      </c>
      <c r="H19" s="10">
        <v>85</v>
      </c>
      <c r="I19" s="10">
        <v>183</v>
      </c>
      <c r="J19" s="3"/>
      <c r="K19" s="7">
        <v>73</v>
      </c>
      <c r="L19" s="10">
        <v>148</v>
      </c>
      <c r="M19" s="10">
        <v>222</v>
      </c>
      <c r="N19" s="10">
        <v>370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52</v>
      </c>
      <c r="W19" s="15">
        <f>SUM(R15,R21,R27,R33,R39)</f>
        <v>164</v>
      </c>
      <c r="X19" s="18">
        <f t="shared" si="0"/>
        <v>216</v>
      </c>
      <c r="Z19" s="4" t="s">
        <v>25</v>
      </c>
      <c r="AA19" s="10">
        <v>182</v>
      </c>
      <c r="AB19" s="10">
        <v>187</v>
      </c>
      <c r="AC19" s="10">
        <v>369</v>
      </c>
    </row>
    <row r="20" spans="1:29" ht="15" customHeight="1" x14ac:dyDescent="0.15">
      <c r="A20" s="7">
        <v>14</v>
      </c>
      <c r="B20" s="10">
        <v>94</v>
      </c>
      <c r="C20" s="10">
        <v>88</v>
      </c>
      <c r="D20" s="10">
        <v>182</v>
      </c>
      <c r="E20" s="3"/>
      <c r="F20" s="7">
        <v>44</v>
      </c>
      <c r="G20" s="10">
        <v>95</v>
      </c>
      <c r="H20" s="10">
        <v>90</v>
      </c>
      <c r="I20" s="10">
        <v>185</v>
      </c>
      <c r="J20" s="3"/>
      <c r="K20" s="7">
        <v>74</v>
      </c>
      <c r="L20" s="10">
        <v>145</v>
      </c>
      <c r="M20" s="10">
        <v>197</v>
      </c>
      <c r="N20" s="10">
        <v>342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29</v>
      </c>
      <c r="X20" s="18">
        <f t="shared" si="0"/>
        <v>33</v>
      </c>
      <c r="Z20" s="26" t="s">
        <v>26</v>
      </c>
      <c r="AA20" s="10">
        <v>1153</v>
      </c>
      <c r="AB20" s="10">
        <v>1024</v>
      </c>
      <c r="AC20" s="10">
        <v>2177</v>
      </c>
    </row>
    <row r="21" spans="1:29" ht="15" customHeight="1" x14ac:dyDescent="0.15">
      <c r="A21" s="7"/>
      <c r="B21" s="11">
        <v>386</v>
      </c>
      <c r="C21" s="11">
        <v>386</v>
      </c>
      <c r="D21" s="11">
        <v>772</v>
      </c>
      <c r="E21" s="3"/>
      <c r="F21" s="7"/>
      <c r="G21" s="11">
        <v>509</v>
      </c>
      <c r="H21" s="11">
        <v>494</v>
      </c>
      <c r="I21" s="11">
        <v>1003</v>
      </c>
      <c r="J21" s="3"/>
      <c r="K21" s="7"/>
      <c r="L21" s="12">
        <v>749</v>
      </c>
      <c r="M21" s="12">
        <v>1033</v>
      </c>
      <c r="N21" s="12">
        <v>1782</v>
      </c>
      <c r="O21" s="24"/>
      <c r="P21" s="7"/>
      <c r="Q21" s="11">
        <v>4</v>
      </c>
      <c r="R21" s="11">
        <v>27</v>
      </c>
      <c r="S21" s="11">
        <v>31</v>
      </c>
      <c r="Z21" s="4" t="s">
        <v>31</v>
      </c>
      <c r="AA21" s="10">
        <v>280</v>
      </c>
      <c r="AB21" s="10">
        <v>291</v>
      </c>
      <c r="AC21" s="10">
        <v>571</v>
      </c>
    </row>
    <row r="22" spans="1:29" ht="15" customHeight="1" x14ac:dyDescent="0.15">
      <c r="A22" s="7">
        <v>15</v>
      </c>
      <c r="B22" s="10">
        <v>82</v>
      </c>
      <c r="C22" s="10">
        <v>85</v>
      </c>
      <c r="D22" s="10">
        <v>167</v>
      </c>
      <c r="E22" s="3"/>
      <c r="F22" s="7">
        <v>45</v>
      </c>
      <c r="G22" s="10">
        <v>97</v>
      </c>
      <c r="H22" s="10">
        <v>105</v>
      </c>
      <c r="I22" s="10">
        <v>202</v>
      </c>
      <c r="J22" s="3"/>
      <c r="K22" s="7">
        <v>75</v>
      </c>
      <c r="L22" s="10">
        <v>147</v>
      </c>
      <c r="M22" s="10">
        <v>217</v>
      </c>
      <c r="N22" s="10">
        <v>364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680</v>
      </c>
      <c r="AC22" s="10">
        <v>1065</v>
      </c>
    </row>
    <row r="23" spans="1:29" ht="15" customHeight="1" x14ac:dyDescent="0.15">
      <c r="A23" s="7">
        <v>16</v>
      </c>
      <c r="B23" s="10">
        <v>96</v>
      </c>
      <c r="C23" s="10">
        <v>83</v>
      </c>
      <c r="D23" s="10">
        <v>179</v>
      </c>
      <c r="E23" s="3"/>
      <c r="F23" s="7">
        <v>46</v>
      </c>
      <c r="G23" s="10">
        <v>87</v>
      </c>
      <c r="H23" s="10">
        <v>113</v>
      </c>
      <c r="I23" s="10">
        <v>200</v>
      </c>
      <c r="J23" s="3"/>
      <c r="K23" s="7">
        <v>76</v>
      </c>
      <c r="L23" s="10">
        <v>177</v>
      </c>
      <c r="M23" s="10">
        <v>208</v>
      </c>
      <c r="N23" s="10">
        <v>385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9.7375257547254321</v>
      </c>
      <c r="W23" s="19">
        <f>W4/$W$8*100</f>
        <v>8.2069720181335004</v>
      </c>
      <c r="X23" s="19">
        <f>X4/$X$8*100</f>
        <v>8.9201485995742367</v>
      </c>
      <c r="Z23" s="9" t="s">
        <v>24</v>
      </c>
      <c r="AA23" s="11">
        <f t="shared" ref="AA23:AB23" si="3">SUM(AA19:AA22)</f>
        <v>2000</v>
      </c>
      <c r="AB23" s="11">
        <f t="shared" si="3"/>
        <v>2182</v>
      </c>
      <c r="AC23" s="11">
        <f>SUM(AC19:AC22)</f>
        <v>4182</v>
      </c>
    </row>
    <row r="24" spans="1:29" ht="15" customHeight="1" x14ac:dyDescent="0.15">
      <c r="A24" s="7">
        <v>17</v>
      </c>
      <c r="B24" s="10">
        <v>117</v>
      </c>
      <c r="C24" s="10">
        <v>85</v>
      </c>
      <c r="D24" s="10">
        <v>202</v>
      </c>
      <c r="E24" s="3"/>
      <c r="F24" s="7">
        <v>47</v>
      </c>
      <c r="G24" s="10">
        <v>93</v>
      </c>
      <c r="H24" s="10">
        <v>125</v>
      </c>
      <c r="I24" s="10">
        <v>218</v>
      </c>
      <c r="J24" s="3"/>
      <c r="K24" s="7">
        <v>77</v>
      </c>
      <c r="L24" s="10">
        <v>178</v>
      </c>
      <c r="M24" s="10">
        <v>259</v>
      </c>
      <c r="N24" s="10">
        <v>437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53.883364686912117</v>
      </c>
      <c r="W24" s="19">
        <f>W5/$W$8*100</f>
        <v>45.224323901828981</v>
      </c>
      <c r="X24" s="19">
        <f>X5/$X$8*100</f>
        <v>49.259089201485992</v>
      </c>
      <c r="Z24" s="6" t="s">
        <v>30</v>
      </c>
    </row>
    <row r="25" spans="1:29" ht="15" customHeight="1" x14ac:dyDescent="0.15">
      <c r="A25" s="7">
        <v>18</v>
      </c>
      <c r="B25" s="10">
        <v>80</v>
      </c>
      <c r="C25" s="10">
        <v>85</v>
      </c>
      <c r="D25" s="10">
        <v>165</v>
      </c>
      <c r="E25" s="3"/>
      <c r="F25" s="7">
        <v>48</v>
      </c>
      <c r="G25" s="10">
        <v>89</v>
      </c>
      <c r="H25" s="10">
        <v>64</v>
      </c>
      <c r="I25" s="10">
        <v>153</v>
      </c>
      <c r="J25" s="3"/>
      <c r="K25" s="7">
        <v>78</v>
      </c>
      <c r="L25" s="10">
        <v>157</v>
      </c>
      <c r="M25" s="10">
        <v>230</v>
      </c>
      <c r="N25" s="10">
        <v>387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15.793245543312729</v>
      </c>
      <c r="W25" s="19">
        <f>W6/$W$8*100</f>
        <v>15.866812568391433</v>
      </c>
      <c r="X25" s="19">
        <f>X6/$X$8*100</f>
        <v>15.832533288809117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89</v>
      </c>
      <c r="C26" s="10">
        <v>88</v>
      </c>
      <c r="D26" s="10">
        <v>177</v>
      </c>
      <c r="E26" s="3"/>
      <c r="F26" s="7">
        <v>49</v>
      </c>
      <c r="G26" s="10">
        <v>103</v>
      </c>
      <c r="H26" s="10">
        <v>108</v>
      </c>
      <c r="I26" s="10">
        <v>211</v>
      </c>
      <c r="J26" s="3"/>
      <c r="K26" s="7">
        <v>79</v>
      </c>
      <c r="L26" s="10">
        <v>170</v>
      </c>
      <c r="M26" s="10">
        <v>252</v>
      </c>
      <c r="N26" s="10">
        <v>422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20.585864015049719</v>
      </c>
      <c r="W26" s="19">
        <f>W7/$W$8*100</f>
        <v>30.701891511646085</v>
      </c>
      <c r="X26" s="19">
        <f>X7/$X$8*100</f>
        <v>25.988228910130651</v>
      </c>
      <c r="Z26" s="4" t="s">
        <v>25</v>
      </c>
      <c r="AA26" s="10">
        <v>118</v>
      </c>
      <c r="AB26" s="10">
        <v>102</v>
      </c>
      <c r="AC26" s="10">
        <v>220</v>
      </c>
    </row>
    <row r="27" spans="1:29" ht="15" customHeight="1" x14ac:dyDescent="0.15">
      <c r="A27" s="7"/>
      <c r="B27" s="11">
        <v>464</v>
      </c>
      <c r="C27" s="11">
        <v>426</v>
      </c>
      <c r="D27" s="11">
        <v>890</v>
      </c>
      <c r="E27" s="3"/>
      <c r="F27" s="7"/>
      <c r="G27" s="11">
        <v>469</v>
      </c>
      <c r="H27" s="11">
        <v>515</v>
      </c>
      <c r="I27" s="11">
        <v>984</v>
      </c>
      <c r="J27" s="3"/>
      <c r="K27" s="7"/>
      <c r="L27" s="11">
        <v>829</v>
      </c>
      <c r="M27" s="11">
        <v>1166</v>
      </c>
      <c r="N27" s="11">
        <v>1995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627</v>
      </c>
      <c r="AB27" s="10">
        <v>573</v>
      </c>
      <c r="AC27" s="10">
        <v>1200</v>
      </c>
    </row>
    <row r="28" spans="1:29" ht="15" customHeight="1" x14ac:dyDescent="0.15">
      <c r="A28" s="7">
        <v>20</v>
      </c>
      <c r="B28" s="10">
        <v>116</v>
      </c>
      <c r="C28" s="10">
        <v>82</v>
      </c>
      <c r="D28" s="10">
        <v>198</v>
      </c>
      <c r="E28" s="3"/>
      <c r="F28" s="7">
        <v>50</v>
      </c>
      <c r="G28" s="10">
        <v>100</v>
      </c>
      <c r="H28" s="10">
        <v>124</v>
      </c>
      <c r="I28" s="10">
        <v>224</v>
      </c>
      <c r="J28" s="3"/>
      <c r="K28" s="7">
        <v>80</v>
      </c>
      <c r="L28" s="10">
        <v>148</v>
      </c>
      <c r="M28" s="10">
        <v>262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32.607721938546987</v>
      </c>
      <c r="W28" s="19">
        <f t="shared" ref="W28:W39" si="5">W9/$W$8*100</f>
        <v>27.895888697827111</v>
      </c>
      <c r="X28" s="19">
        <f t="shared" ref="X28:X39" si="6">X9/$X$8*100</f>
        <v>30.091413783027924</v>
      </c>
      <c r="Z28" s="4" t="s">
        <v>31</v>
      </c>
      <c r="AA28" s="10">
        <v>160</v>
      </c>
      <c r="AB28" s="10">
        <v>198</v>
      </c>
      <c r="AC28" s="10">
        <v>358</v>
      </c>
    </row>
    <row r="29" spans="1:29" ht="15" customHeight="1" x14ac:dyDescent="0.15">
      <c r="A29" s="7">
        <v>21</v>
      </c>
      <c r="B29" s="10">
        <v>79</v>
      </c>
      <c r="C29" s="10">
        <v>88</v>
      </c>
      <c r="D29" s="10">
        <v>167</v>
      </c>
      <c r="E29" s="3"/>
      <c r="F29" s="7">
        <v>51</v>
      </c>
      <c r="G29" s="10">
        <v>127</v>
      </c>
      <c r="H29" s="10">
        <v>113</v>
      </c>
      <c r="I29" s="10">
        <v>240</v>
      </c>
      <c r="J29" s="3"/>
      <c r="K29" s="7">
        <v>81</v>
      </c>
      <c r="L29" s="10">
        <v>175</v>
      </c>
      <c r="M29" s="10">
        <v>240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68.986831496909431</v>
      </c>
      <c r="W29" s="19">
        <f t="shared" si="5"/>
        <v>74.464592777864624</v>
      </c>
      <c r="X29" s="19">
        <f t="shared" si="6"/>
        <v>71.912175981967692</v>
      </c>
      <c r="Z29" s="4" t="s">
        <v>7</v>
      </c>
      <c r="AA29" s="10">
        <v>241</v>
      </c>
      <c r="AB29" s="10">
        <v>414</v>
      </c>
      <c r="AC29" s="10">
        <v>655</v>
      </c>
    </row>
    <row r="30" spans="1:29" ht="15" customHeight="1" x14ac:dyDescent="0.15">
      <c r="A30" s="7">
        <v>22</v>
      </c>
      <c r="B30" s="10">
        <v>79</v>
      </c>
      <c r="C30" s="10">
        <v>80</v>
      </c>
      <c r="D30" s="10">
        <v>159</v>
      </c>
      <c r="E30" s="3"/>
      <c r="F30" s="7">
        <v>52</v>
      </c>
      <c r="G30" s="10">
        <v>122</v>
      </c>
      <c r="H30" s="10">
        <v>123</v>
      </c>
      <c r="I30" s="10">
        <v>245</v>
      </c>
      <c r="J30" s="3"/>
      <c r="K30" s="7">
        <v>82</v>
      </c>
      <c r="L30" s="10">
        <v>172</v>
      </c>
      <c r="M30" s="10">
        <v>231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60.225745767266858</v>
      </c>
      <c r="W30" s="19">
        <f t="shared" si="5"/>
        <v>66.578083476629672</v>
      </c>
      <c r="X30" s="19">
        <f t="shared" si="6"/>
        <v>63.618149183954586</v>
      </c>
      <c r="Z30" s="9" t="s">
        <v>24</v>
      </c>
      <c r="AA30" s="11">
        <f t="shared" ref="AA30:AB30" si="7">SUM(AA26:AA29)</f>
        <v>1146</v>
      </c>
      <c r="AB30" s="11">
        <f t="shared" si="7"/>
        <v>1287</v>
      </c>
      <c r="AC30" s="11">
        <f>SUM(AC26:AC29)</f>
        <v>2433</v>
      </c>
    </row>
    <row r="31" spans="1:29" ht="15" customHeight="1" x14ac:dyDescent="0.15">
      <c r="A31" s="7">
        <v>23</v>
      </c>
      <c r="B31" s="10">
        <v>92</v>
      </c>
      <c r="C31" s="10">
        <v>71</v>
      </c>
      <c r="D31" s="10">
        <v>163</v>
      </c>
      <c r="E31" s="3"/>
      <c r="F31" s="7">
        <v>53</v>
      </c>
      <c r="G31" s="10">
        <v>138</v>
      </c>
      <c r="H31" s="10">
        <v>144</v>
      </c>
      <c r="I31" s="10">
        <v>282</v>
      </c>
      <c r="J31" s="3"/>
      <c r="K31" s="7">
        <v>83</v>
      </c>
      <c r="L31" s="10">
        <v>155</v>
      </c>
      <c r="M31" s="10">
        <v>263</v>
      </c>
      <c r="N31" s="10">
        <v>418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46.698916061990502</v>
      </c>
      <c r="W31" s="19">
        <f t="shared" si="5"/>
        <v>54.541191183367197</v>
      </c>
      <c r="X31" s="19">
        <f t="shared" si="6"/>
        <v>50.887005885544937</v>
      </c>
      <c r="Z31" s="6"/>
    </row>
    <row r="32" spans="1:29" ht="15" customHeight="1" x14ac:dyDescent="0.15">
      <c r="A32" s="7">
        <v>24</v>
      </c>
      <c r="B32" s="10">
        <v>71</v>
      </c>
      <c r="C32" s="10">
        <v>67</v>
      </c>
      <c r="D32" s="10">
        <v>138</v>
      </c>
      <c r="E32" s="3"/>
      <c r="F32" s="7">
        <v>54</v>
      </c>
      <c r="G32" s="10">
        <v>146</v>
      </c>
      <c r="H32" s="10">
        <v>151</v>
      </c>
      <c r="I32" s="10">
        <v>297</v>
      </c>
      <c r="J32" s="3"/>
      <c r="K32" s="7">
        <v>84</v>
      </c>
      <c r="L32" s="10">
        <v>150</v>
      </c>
      <c r="M32" s="10">
        <v>219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36.379109558362451</v>
      </c>
      <c r="W32" s="20">
        <f t="shared" si="5"/>
        <v>46.568704080037513</v>
      </c>
      <c r="X32" s="20">
        <f t="shared" si="6"/>
        <v>41.820762198939768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388</v>
      </c>
      <c r="D33" s="11">
        <v>825</v>
      </c>
      <c r="E33" s="3"/>
      <c r="F33" s="7"/>
      <c r="G33" s="11">
        <v>633</v>
      </c>
      <c r="H33" s="11">
        <v>655</v>
      </c>
      <c r="I33" s="11">
        <v>1288</v>
      </c>
      <c r="J33" s="3"/>
      <c r="K33" s="7"/>
      <c r="L33" s="11">
        <v>800</v>
      </c>
      <c r="M33" s="11">
        <v>1215</v>
      </c>
      <c r="N33" s="11">
        <v>2015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27.295529875481499</v>
      </c>
      <c r="W33" s="19">
        <f t="shared" si="5"/>
        <v>38.775988744724089</v>
      </c>
      <c r="X33" s="19">
        <f t="shared" si="6"/>
        <v>33.426555912676882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75</v>
      </c>
      <c r="D34" s="10">
        <v>152</v>
      </c>
      <c r="E34" s="3"/>
      <c r="F34" s="7">
        <v>55</v>
      </c>
      <c r="G34" s="10">
        <v>178</v>
      </c>
      <c r="H34" s="10">
        <v>169</v>
      </c>
      <c r="I34" s="10">
        <v>347</v>
      </c>
      <c r="J34" s="3"/>
      <c r="K34" s="7">
        <v>85</v>
      </c>
      <c r="L34" s="10">
        <v>122</v>
      </c>
      <c r="M34" s="10">
        <v>218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20.585864015049719</v>
      </c>
      <c r="W34" s="19">
        <f t="shared" si="5"/>
        <v>30.701891511646085</v>
      </c>
      <c r="X34" s="19">
        <f t="shared" si="6"/>
        <v>25.988228910130651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91</v>
      </c>
      <c r="D35" s="10">
        <v>182</v>
      </c>
      <c r="E35" s="3"/>
      <c r="F35" s="7">
        <v>56</v>
      </c>
      <c r="G35" s="10">
        <v>162</v>
      </c>
      <c r="H35" s="10">
        <v>164</v>
      </c>
      <c r="I35" s="10">
        <v>326</v>
      </c>
      <c r="J35" s="3"/>
      <c r="K35" s="7">
        <v>86</v>
      </c>
      <c r="L35" s="10">
        <v>96</v>
      </c>
      <c r="M35" s="10">
        <v>185</v>
      </c>
      <c r="N35" s="10">
        <v>281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13.159544925199318</v>
      </c>
      <c r="W35" s="19">
        <f t="shared" si="5"/>
        <v>21.588244489604502</v>
      </c>
      <c r="X35" s="19">
        <f t="shared" si="6"/>
        <v>17.660808949367617</v>
      </c>
      <c r="Z35" s="4" t="s">
        <v>25</v>
      </c>
      <c r="AA35" s="10">
        <f>SUM(AA5,AA12,AA19,AA26)</f>
        <v>1087</v>
      </c>
      <c r="AB35" s="10">
        <f t="shared" ref="AA35:AB38" si="8">SUM(AB5,AB12,AB19,AB26)</f>
        <v>1050</v>
      </c>
      <c r="AC35" s="10">
        <f>SUM(AA35:AB35)</f>
        <v>2137</v>
      </c>
    </row>
    <row r="36" spans="1:29" ht="15" customHeight="1" x14ac:dyDescent="0.15">
      <c r="A36" s="7">
        <v>27</v>
      </c>
      <c r="B36" s="10">
        <v>85</v>
      </c>
      <c r="C36" s="10">
        <v>99</v>
      </c>
      <c r="D36" s="10">
        <v>184</v>
      </c>
      <c r="E36" s="3"/>
      <c r="F36" s="7">
        <v>57</v>
      </c>
      <c r="G36" s="10">
        <v>173</v>
      </c>
      <c r="H36" s="10">
        <v>169</v>
      </c>
      <c r="I36" s="10">
        <v>342</v>
      </c>
      <c r="J36" s="3"/>
      <c r="K36" s="7">
        <v>87</v>
      </c>
      <c r="L36" s="10">
        <v>95</v>
      </c>
      <c r="M36" s="10">
        <v>175</v>
      </c>
      <c r="N36" s="10">
        <v>270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5.9930126310131682</v>
      </c>
      <c r="W36" s="19">
        <f t="shared" si="5"/>
        <v>12.091605440050024</v>
      </c>
      <c r="X36" s="19">
        <f t="shared" si="6"/>
        <v>9.2499060817297654</v>
      </c>
      <c r="Z36" s="26" t="s">
        <v>26</v>
      </c>
      <c r="AA36" s="10">
        <f t="shared" si="8"/>
        <v>6015</v>
      </c>
      <c r="AB36" s="10">
        <f t="shared" si="8"/>
        <v>5786</v>
      </c>
      <c r="AC36" s="13">
        <f>SUM(AA36:AB36)</f>
        <v>11801</v>
      </c>
    </row>
    <row r="37" spans="1:29" ht="15" customHeight="1" x14ac:dyDescent="0.15">
      <c r="A37" s="7">
        <v>28</v>
      </c>
      <c r="B37" s="10">
        <v>89</v>
      </c>
      <c r="C37" s="10">
        <v>83</v>
      </c>
      <c r="D37" s="10">
        <v>172</v>
      </c>
      <c r="E37" s="3"/>
      <c r="F37" s="7">
        <v>58</v>
      </c>
      <c r="G37" s="10">
        <v>171</v>
      </c>
      <c r="H37" s="10">
        <v>200</v>
      </c>
      <c r="I37" s="10">
        <v>371</v>
      </c>
      <c r="J37" s="3"/>
      <c r="K37" s="7">
        <v>88</v>
      </c>
      <c r="L37" s="10">
        <v>83</v>
      </c>
      <c r="M37" s="10">
        <v>189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1.7916330735465378</v>
      </c>
      <c r="W37" s="19">
        <f t="shared" si="5"/>
        <v>4.7678599343442238</v>
      </c>
      <c r="X37" s="19">
        <f t="shared" si="6"/>
        <v>3.3810577284301044</v>
      </c>
      <c r="Z37" s="4" t="s">
        <v>31</v>
      </c>
      <c r="AA37" s="10">
        <f t="shared" si="8"/>
        <v>1763</v>
      </c>
      <c r="AB37" s="10">
        <f t="shared" si="8"/>
        <v>2030</v>
      </c>
      <c r="AC37" s="13">
        <f>SUM(AA37:AB37)</f>
        <v>3793</v>
      </c>
    </row>
    <row r="38" spans="1:29" ht="15" customHeight="1" x14ac:dyDescent="0.15">
      <c r="A38" s="7">
        <v>29</v>
      </c>
      <c r="B38" s="10">
        <v>99</v>
      </c>
      <c r="C38" s="10">
        <v>91</v>
      </c>
      <c r="D38" s="10">
        <v>190</v>
      </c>
      <c r="E38" s="3"/>
      <c r="F38" s="7">
        <v>59</v>
      </c>
      <c r="G38" s="10">
        <v>193</v>
      </c>
      <c r="H38" s="10">
        <v>183</v>
      </c>
      <c r="I38" s="10">
        <v>376</v>
      </c>
      <c r="J38" s="3"/>
      <c r="K38" s="7">
        <v>89</v>
      </c>
      <c r="L38" s="10">
        <v>73</v>
      </c>
      <c r="M38" s="10">
        <v>170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0.46582459912209978</v>
      </c>
      <c r="W38" s="19">
        <f t="shared" si="5"/>
        <v>1.2818508675941847</v>
      </c>
      <c r="X38" s="19">
        <f t="shared" si="6"/>
        <v>0.90161539424802772</v>
      </c>
      <c r="Z38" s="4" t="s">
        <v>7</v>
      </c>
      <c r="AA38" s="10">
        <f t="shared" si="8"/>
        <v>2298</v>
      </c>
      <c r="AB38" s="10">
        <f t="shared" si="8"/>
        <v>3928</v>
      </c>
      <c r="AC38" s="13">
        <f>SUM(AA38:AB38)</f>
        <v>6226</v>
      </c>
    </row>
    <row r="39" spans="1:29" ht="15" customHeight="1" x14ac:dyDescent="0.15">
      <c r="A39" s="7"/>
      <c r="B39" s="11">
        <v>441</v>
      </c>
      <c r="C39" s="11">
        <v>439</v>
      </c>
      <c r="D39" s="11">
        <v>880</v>
      </c>
      <c r="E39" s="3"/>
      <c r="F39" s="7"/>
      <c r="G39" s="11">
        <v>877</v>
      </c>
      <c r="H39" s="11">
        <v>885</v>
      </c>
      <c r="I39" s="11">
        <v>1762</v>
      </c>
      <c r="J39" s="3"/>
      <c r="K39" s="7"/>
      <c r="L39" s="11">
        <v>469</v>
      </c>
      <c r="M39" s="11">
        <v>937</v>
      </c>
      <c r="N39" s="11">
        <v>1406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3.5832661470930754E-2</v>
      </c>
      <c r="W39" s="19">
        <f t="shared" si="5"/>
        <v>0.22666875097702047</v>
      </c>
      <c r="X39" s="19">
        <f t="shared" si="6"/>
        <v>0.13774679634344866</v>
      </c>
      <c r="Z39" s="9" t="s">
        <v>24</v>
      </c>
      <c r="AA39" s="11">
        <f>SUM(AA35:AA38)</f>
        <v>11163</v>
      </c>
      <c r="AB39" s="11">
        <f>SUM(AB35:AB38)</f>
        <v>12794</v>
      </c>
      <c r="AC39" s="11">
        <f>SUM(AC35:AC38)</f>
        <v>23957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52</v>
      </c>
      <c r="D4" s="10">
        <v>115</v>
      </c>
      <c r="E4" s="3"/>
      <c r="F4" s="7">
        <v>30</v>
      </c>
      <c r="G4" s="10">
        <v>110</v>
      </c>
      <c r="H4" s="10">
        <v>92</v>
      </c>
      <c r="I4" s="10">
        <v>202</v>
      </c>
      <c r="J4" s="3"/>
      <c r="K4" s="7">
        <v>60</v>
      </c>
      <c r="L4" s="10">
        <v>191</v>
      </c>
      <c r="M4" s="10">
        <v>168</v>
      </c>
      <c r="N4" s="10">
        <v>359</v>
      </c>
      <c r="O4" s="3"/>
      <c r="P4" s="7">
        <v>90</v>
      </c>
      <c r="Q4" s="10">
        <v>38</v>
      </c>
      <c r="R4" s="10">
        <v>116</v>
      </c>
      <c r="S4" s="10">
        <v>154</v>
      </c>
      <c r="U4" s="4" t="s">
        <v>4</v>
      </c>
      <c r="V4" s="15">
        <f>SUM(B9,B15,B21)</f>
        <v>1082</v>
      </c>
      <c r="W4" s="15">
        <f>SUM(C9,C15,C21)</f>
        <v>1050</v>
      </c>
      <c r="X4" s="15">
        <f>SUM(V4:W4)</f>
        <v>2132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55</v>
      </c>
      <c r="D5" s="10">
        <v>119</v>
      </c>
      <c r="E5" s="3"/>
      <c r="F5" s="7">
        <v>31</v>
      </c>
      <c r="G5" s="10">
        <v>81</v>
      </c>
      <c r="H5" s="10">
        <v>103</v>
      </c>
      <c r="I5" s="10">
        <v>184</v>
      </c>
      <c r="J5" s="3"/>
      <c r="K5" s="7">
        <v>61</v>
      </c>
      <c r="L5" s="10">
        <v>229</v>
      </c>
      <c r="M5" s="10">
        <v>198</v>
      </c>
      <c r="N5" s="10">
        <v>427</v>
      </c>
      <c r="O5" s="3"/>
      <c r="P5" s="7">
        <v>91</v>
      </c>
      <c r="Q5" s="10">
        <v>38</v>
      </c>
      <c r="R5" s="10">
        <v>106</v>
      </c>
      <c r="S5" s="10">
        <v>144</v>
      </c>
      <c r="U5" s="4" t="s">
        <v>5</v>
      </c>
      <c r="V5" s="15">
        <f>SUM(B27,B33,B39,G9,G15,G21,G27,G33,G39,L9)</f>
        <v>6002</v>
      </c>
      <c r="W5" s="15">
        <f>SUM(C27,C33,C39,H9,H15,H21,H27,H33,H39,M9)</f>
        <v>5773</v>
      </c>
      <c r="X5" s="15">
        <f>SUM(V5:W5)</f>
        <v>11775</v>
      </c>
      <c r="Y5" s="2"/>
      <c r="Z5" s="4" t="s">
        <v>25</v>
      </c>
      <c r="AA5" s="10">
        <v>631</v>
      </c>
      <c r="AB5" s="10">
        <v>597</v>
      </c>
      <c r="AC5" s="10">
        <v>1228</v>
      </c>
    </row>
    <row r="6" spans="1:29" ht="15" customHeight="1" x14ac:dyDescent="0.15">
      <c r="A6" s="7">
        <v>2</v>
      </c>
      <c r="B6" s="10">
        <v>66</v>
      </c>
      <c r="C6" s="10">
        <v>54</v>
      </c>
      <c r="D6" s="10">
        <v>120</v>
      </c>
      <c r="E6" s="3"/>
      <c r="F6" s="7">
        <v>32</v>
      </c>
      <c r="G6" s="10">
        <v>99</v>
      </c>
      <c r="H6" s="10">
        <v>91</v>
      </c>
      <c r="I6" s="10">
        <v>190</v>
      </c>
      <c r="J6" s="3"/>
      <c r="K6" s="7">
        <v>62</v>
      </c>
      <c r="L6" s="10">
        <v>206</v>
      </c>
      <c r="M6" s="10">
        <v>209</v>
      </c>
      <c r="N6" s="10">
        <v>415</v>
      </c>
      <c r="O6" s="3"/>
      <c r="P6" s="7">
        <v>92</v>
      </c>
      <c r="Q6" s="10">
        <v>25</v>
      </c>
      <c r="R6" s="10">
        <v>93</v>
      </c>
      <c r="S6" s="10">
        <v>118</v>
      </c>
      <c r="U6" s="8" t="s">
        <v>6</v>
      </c>
      <c r="V6" s="15">
        <f>SUM(L15,L21)</f>
        <v>1769</v>
      </c>
      <c r="W6" s="15">
        <f>SUM(M15,M21)</f>
        <v>2038</v>
      </c>
      <c r="X6" s="15">
        <f>SUM(V6:W6)</f>
        <v>3807</v>
      </c>
      <c r="Z6" s="26" t="s">
        <v>26</v>
      </c>
      <c r="AA6" s="10">
        <v>3445</v>
      </c>
      <c r="AB6" s="10">
        <v>3403</v>
      </c>
      <c r="AC6" s="10">
        <v>6848</v>
      </c>
    </row>
    <row r="7" spans="1:29" ht="15" customHeight="1" x14ac:dyDescent="0.15">
      <c r="A7" s="7">
        <v>3</v>
      </c>
      <c r="B7" s="10">
        <v>75</v>
      </c>
      <c r="C7" s="10">
        <v>72</v>
      </c>
      <c r="D7" s="10">
        <v>147</v>
      </c>
      <c r="E7" s="3"/>
      <c r="F7" s="7">
        <v>33</v>
      </c>
      <c r="G7" s="10">
        <v>95</v>
      </c>
      <c r="H7" s="10">
        <v>83</v>
      </c>
      <c r="I7" s="10">
        <v>178</v>
      </c>
      <c r="J7" s="3"/>
      <c r="K7" s="7">
        <v>63</v>
      </c>
      <c r="L7" s="10">
        <v>254</v>
      </c>
      <c r="M7" s="10">
        <v>209</v>
      </c>
      <c r="N7" s="10">
        <v>463</v>
      </c>
      <c r="O7" s="3"/>
      <c r="P7" s="7">
        <v>93</v>
      </c>
      <c r="Q7" s="10">
        <v>23</v>
      </c>
      <c r="R7" s="10">
        <v>84</v>
      </c>
      <c r="S7" s="10">
        <v>107</v>
      </c>
      <c r="U7" s="4" t="s">
        <v>7</v>
      </c>
      <c r="V7" s="15">
        <f>SUM(L27,L33,L39,Q9,Q15,Q21,Q27,Q33,Q39)</f>
        <v>2297</v>
      </c>
      <c r="W7" s="15">
        <f>SUM(M27,M33,M39,R9,R15,R21,R27,R33,R39)</f>
        <v>3921</v>
      </c>
      <c r="X7" s="15">
        <f>SUM(V7:W7)</f>
        <v>6218</v>
      </c>
      <c r="Z7" s="4" t="s">
        <v>31</v>
      </c>
      <c r="AA7" s="10">
        <v>1106</v>
      </c>
      <c r="AB7" s="10">
        <v>1279</v>
      </c>
      <c r="AC7" s="10">
        <v>2385</v>
      </c>
    </row>
    <row r="8" spans="1:29" ht="15" customHeight="1" x14ac:dyDescent="0.15">
      <c r="A8" s="7">
        <v>4</v>
      </c>
      <c r="B8" s="10">
        <v>74</v>
      </c>
      <c r="C8" s="10">
        <v>69</v>
      </c>
      <c r="D8" s="10">
        <v>143</v>
      </c>
      <c r="E8" s="3"/>
      <c r="F8" s="7">
        <v>34</v>
      </c>
      <c r="G8" s="10">
        <v>103</v>
      </c>
      <c r="H8" s="10">
        <v>104</v>
      </c>
      <c r="I8" s="10">
        <v>207</v>
      </c>
      <c r="J8" s="3"/>
      <c r="K8" s="7">
        <v>64</v>
      </c>
      <c r="L8" s="10">
        <v>263</v>
      </c>
      <c r="M8" s="10">
        <v>228</v>
      </c>
      <c r="N8" s="10">
        <v>491</v>
      </c>
      <c r="O8" s="3"/>
      <c r="P8" s="7">
        <v>94</v>
      </c>
      <c r="Q8" s="10">
        <v>24</v>
      </c>
      <c r="R8" s="10">
        <v>44</v>
      </c>
      <c r="S8" s="10">
        <v>68</v>
      </c>
      <c r="U8" s="17" t="s">
        <v>3</v>
      </c>
      <c r="V8" s="12">
        <f>SUM(V4:V7)</f>
        <v>11150</v>
      </c>
      <c r="W8" s="12">
        <f>SUM(W4:W7)</f>
        <v>12782</v>
      </c>
      <c r="X8" s="12">
        <f>SUM(X4:X7)</f>
        <v>23932</v>
      </c>
      <c r="Z8" s="4" t="s">
        <v>7</v>
      </c>
      <c r="AA8" s="10">
        <v>1389</v>
      </c>
      <c r="AB8" s="10">
        <v>2374</v>
      </c>
      <c r="AC8" s="10">
        <v>3763</v>
      </c>
    </row>
    <row r="9" spans="1:29" ht="15" customHeight="1" x14ac:dyDescent="0.15">
      <c r="A9" s="7"/>
      <c r="B9" s="11">
        <v>342</v>
      </c>
      <c r="C9" s="11">
        <v>302</v>
      </c>
      <c r="D9" s="11">
        <v>644</v>
      </c>
      <c r="E9" s="3"/>
      <c r="F9" s="7"/>
      <c r="G9" s="11">
        <v>488</v>
      </c>
      <c r="H9" s="11">
        <v>473</v>
      </c>
      <c r="I9" s="11">
        <v>961</v>
      </c>
      <c r="J9" s="3"/>
      <c r="K9" s="7"/>
      <c r="L9" s="12">
        <v>1143</v>
      </c>
      <c r="M9" s="12">
        <v>1012</v>
      </c>
      <c r="N9" s="12">
        <v>2155</v>
      </c>
      <c r="O9" s="3"/>
      <c r="P9" s="7"/>
      <c r="Q9" s="11">
        <v>148</v>
      </c>
      <c r="R9" s="11">
        <v>443</v>
      </c>
      <c r="S9" s="11">
        <v>591</v>
      </c>
      <c r="U9" s="4" t="s">
        <v>8</v>
      </c>
      <c r="V9" s="15">
        <f>SUM(G21,G27,G33,G39,L9)</f>
        <v>3627</v>
      </c>
      <c r="W9" s="15">
        <f>SUM(H21,H27,H33,H39,M9)</f>
        <v>3552</v>
      </c>
      <c r="X9" s="18">
        <f t="shared" ref="X9:X20" si="0">SUM(V9:W9)</f>
        <v>7179</v>
      </c>
      <c r="Z9" s="9" t="s">
        <v>24</v>
      </c>
      <c r="AA9" s="11">
        <f t="shared" ref="AA9:AB9" si="1">SUM(AA5:AA8)</f>
        <v>6571</v>
      </c>
      <c r="AB9" s="11">
        <f t="shared" si="1"/>
        <v>7653</v>
      </c>
      <c r="AC9" s="11">
        <f>SUM(AC5:AC8)</f>
        <v>14224</v>
      </c>
    </row>
    <row r="10" spans="1:29" ht="15" customHeight="1" x14ac:dyDescent="0.15">
      <c r="A10" s="7">
        <v>5</v>
      </c>
      <c r="B10" s="10">
        <v>72</v>
      </c>
      <c r="C10" s="10">
        <v>63</v>
      </c>
      <c r="D10" s="10">
        <v>135</v>
      </c>
      <c r="E10" s="3"/>
      <c r="F10" s="7">
        <v>35</v>
      </c>
      <c r="G10" s="10">
        <v>91</v>
      </c>
      <c r="H10" s="10">
        <v>98</v>
      </c>
      <c r="I10" s="10">
        <v>189</v>
      </c>
      <c r="J10" s="3"/>
      <c r="K10" s="7">
        <v>65</v>
      </c>
      <c r="L10" s="10">
        <v>283</v>
      </c>
      <c r="M10" s="10">
        <v>270</v>
      </c>
      <c r="N10" s="10">
        <v>553</v>
      </c>
      <c r="O10" s="3"/>
      <c r="P10" s="7">
        <v>95</v>
      </c>
      <c r="Q10" s="10">
        <v>22</v>
      </c>
      <c r="R10" s="10">
        <v>42</v>
      </c>
      <c r="S10" s="10">
        <v>64</v>
      </c>
      <c r="U10" s="4" t="s">
        <v>9</v>
      </c>
      <c r="V10" s="15">
        <f>SUM(G21,G27,G33,G39,L9,L15,L21,L27,L33,L39,Q9,Q15,Q21,Q27,Q33,Q39)</f>
        <v>7693</v>
      </c>
      <c r="W10" s="15">
        <f>SUM(H21,H27,H33,H39,M9,M15,M21,M27,M33,M39,R9,R15,R21,R27,R33,R39)</f>
        <v>9511</v>
      </c>
      <c r="X10" s="18">
        <f t="shared" si="0"/>
        <v>17204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82</v>
      </c>
      <c r="D11" s="10">
        <v>144</v>
      </c>
      <c r="E11" s="3"/>
      <c r="F11" s="7">
        <v>36</v>
      </c>
      <c r="G11" s="10">
        <v>122</v>
      </c>
      <c r="H11" s="10">
        <v>100</v>
      </c>
      <c r="I11" s="10">
        <v>222</v>
      </c>
      <c r="J11" s="3"/>
      <c r="K11" s="7">
        <v>66</v>
      </c>
      <c r="L11" s="10">
        <v>262</v>
      </c>
      <c r="M11" s="10">
        <v>247</v>
      </c>
      <c r="N11" s="10">
        <v>509</v>
      </c>
      <c r="O11" s="3"/>
      <c r="P11" s="7">
        <v>96</v>
      </c>
      <c r="Q11" s="10">
        <v>9</v>
      </c>
      <c r="R11" s="10">
        <v>36</v>
      </c>
      <c r="S11" s="10">
        <v>45</v>
      </c>
      <c r="U11" s="4" t="s">
        <v>10</v>
      </c>
      <c r="V11" s="15">
        <f>SUM(,G33,G39,L9,L15,L21,L27,L33,L39,Q9,Q15,Q21,Q27,Q33,Q39)</f>
        <v>6710</v>
      </c>
      <c r="W11" s="15">
        <f>SUM(,H33,H39,M9,M15,M21,M27,M33,M39,R9,R15,R21,R27,R33,R39)</f>
        <v>8505</v>
      </c>
      <c r="X11" s="18">
        <f t="shared" si="0"/>
        <v>15215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74</v>
      </c>
      <c r="D12" s="10">
        <v>152</v>
      </c>
      <c r="E12" s="3"/>
      <c r="F12" s="7">
        <v>37</v>
      </c>
      <c r="G12" s="10">
        <v>115</v>
      </c>
      <c r="H12" s="10">
        <v>100</v>
      </c>
      <c r="I12" s="10">
        <v>215</v>
      </c>
      <c r="J12" s="3"/>
      <c r="K12" s="7">
        <v>67</v>
      </c>
      <c r="L12" s="10">
        <v>240</v>
      </c>
      <c r="M12" s="10">
        <v>220</v>
      </c>
      <c r="N12" s="10">
        <v>460</v>
      </c>
      <c r="O12" s="3"/>
      <c r="P12" s="7">
        <v>97</v>
      </c>
      <c r="Q12" s="10">
        <v>8</v>
      </c>
      <c r="R12" s="10">
        <v>21</v>
      </c>
      <c r="S12" s="10">
        <v>29</v>
      </c>
      <c r="U12" s="4" t="s">
        <v>11</v>
      </c>
      <c r="V12" s="15">
        <f>SUM(L9,L15,L21,L27,L33,L39,Q9,Q15,Q21,Q27,Q33,Q39)</f>
        <v>5209</v>
      </c>
      <c r="W12" s="15">
        <f>SUM(M9,M15,M21,M27,M33,M39,R9,R15,R21,R27,R33,R39)</f>
        <v>6971</v>
      </c>
      <c r="X12" s="18">
        <f t="shared" si="0"/>
        <v>12180</v>
      </c>
      <c r="Z12" s="4" t="s">
        <v>25</v>
      </c>
      <c r="AA12" s="10">
        <v>151</v>
      </c>
      <c r="AB12" s="10">
        <v>166</v>
      </c>
      <c r="AC12" s="10">
        <v>317</v>
      </c>
    </row>
    <row r="13" spans="1:29" ht="15" customHeight="1" x14ac:dyDescent="0.15">
      <c r="A13" s="7">
        <v>8</v>
      </c>
      <c r="B13" s="10">
        <v>79</v>
      </c>
      <c r="C13" s="10">
        <v>83</v>
      </c>
      <c r="D13" s="10">
        <v>162</v>
      </c>
      <c r="E13" s="3"/>
      <c r="F13" s="7">
        <v>38</v>
      </c>
      <c r="G13" s="10">
        <v>109</v>
      </c>
      <c r="H13" s="10">
        <v>99</v>
      </c>
      <c r="I13" s="10">
        <v>208</v>
      </c>
      <c r="J13" s="3"/>
      <c r="K13" s="7">
        <v>68</v>
      </c>
      <c r="L13" s="10">
        <v>106</v>
      </c>
      <c r="M13" s="10">
        <v>113</v>
      </c>
      <c r="N13" s="10">
        <v>219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4066</v>
      </c>
      <c r="W13" s="12">
        <f>SUM(M15,M21,M27,M33,M39,R9,R15,R21,R27,R33,R39)</f>
        <v>5959</v>
      </c>
      <c r="X13" s="12">
        <f t="shared" si="0"/>
        <v>10025</v>
      </c>
      <c r="Z13" s="26" t="s">
        <v>26</v>
      </c>
      <c r="AA13" s="10">
        <v>784</v>
      </c>
      <c r="AB13" s="10">
        <v>780</v>
      </c>
      <c r="AC13" s="10">
        <v>1564</v>
      </c>
    </row>
    <row r="14" spans="1:29" ht="15" customHeight="1" x14ac:dyDescent="0.15">
      <c r="A14" s="7">
        <v>9</v>
      </c>
      <c r="B14" s="10">
        <v>69</v>
      </c>
      <c r="C14" s="10">
        <v>61</v>
      </c>
      <c r="D14" s="10">
        <v>130</v>
      </c>
      <c r="E14" s="3"/>
      <c r="F14" s="7">
        <v>39</v>
      </c>
      <c r="G14" s="10">
        <v>102</v>
      </c>
      <c r="H14" s="10">
        <v>94</v>
      </c>
      <c r="I14" s="10">
        <v>196</v>
      </c>
      <c r="J14" s="3"/>
      <c r="K14" s="7">
        <v>69</v>
      </c>
      <c r="L14" s="10">
        <v>130</v>
      </c>
      <c r="M14" s="10">
        <v>147</v>
      </c>
      <c r="N14" s="10">
        <v>277</v>
      </c>
      <c r="O14" s="3"/>
      <c r="P14" s="7">
        <v>99</v>
      </c>
      <c r="Q14" s="10">
        <v>4</v>
      </c>
      <c r="R14" s="10">
        <v>18</v>
      </c>
      <c r="S14" s="10">
        <v>22</v>
      </c>
      <c r="U14" s="4" t="s">
        <v>13</v>
      </c>
      <c r="V14" s="15">
        <f>SUM(L21,L27,L33,L39,Q9,Q15,Q21,Q27,Q33,Q39)</f>
        <v>3045</v>
      </c>
      <c r="W14" s="15">
        <f>SUM(M21,M27,M33,M39,R9,R15,R21,R27,R33,R39)</f>
        <v>4962</v>
      </c>
      <c r="X14" s="18">
        <f t="shared" si="0"/>
        <v>8007</v>
      </c>
      <c r="Z14" s="4" t="s">
        <v>31</v>
      </c>
      <c r="AA14" s="10">
        <v>222</v>
      </c>
      <c r="AB14" s="10">
        <v>266</v>
      </c>
      <c r="AC14" s="10">
        <v>488</v>
      </c>
    </row>
    <row r="15" spans="1:29" ht="15" customHeight="1" x14ac:dyDescent="0.15">
      <c r="A15" s="7"/>
      <c r="B15" s="11">
        <v>360</v>
      </c>
      <c r="C15" s="11">
        <v>363</v>
      </c>
      <c r="D15" s="11">
        <v>723</v>
      </c>
      <c r="E15" s="3"/>
      <c r="F15" s="7"/>
      <c r="G15" s="11">
        <v>539</v>
      </c>
      <c r="H15" s="11">
        <v>491</v>
      </c>
      <c r="I15" s="11">
        <v>1030</v>
      </c>
      <c r="J15" s="3"/>
      <c r="K15" s="7"/>
      <c r="L15" s="11">
        <v>1021</v>
      </c>
      <c r="M15" s="11">
        <v>997</v>
      </c>
      <c r="N15" s="11">
        <v>2018</v>
      </c>
      <c r="O15" s="3"/>
      <c r="P15" s="7"/>
      <c r="Q15" s="11">
        <v>47</v>
      </c>
      <c r="R15" s="11">
        <v>136</v>
      </c>
      <c r="S15" s="11">
        <v>183</v>
      </c>
      <c r="U15" s="4" t="s">
        <v>14</v>
      </c>
      <c r="V15" s="15">
        <f>SUM(L27,L33,L39,Q9,Q15,Q21,Q27,Q33,Q39)</f>
        <v>2297</v>
      </c>
      <c r="W15" s="15">
        <f>SUM(M27,M33,M39,R9,R15,R21,R27,R33,R39)</f>
        <v>3921</v>
      </c>
      <c r="X15" s="18">
        <f t="shared" si="0"/>
        <v>6218</v>
      </c>
      <c r="Z15" s="4" t="s">
        <v>7</v>
      </c>
      <c r="AA15" s="10">
        <v>279</v>
      </c>
      <c r="AB15" s="10">
        <v>452</v>
      </c>
      <c r="AC15" s="10">
        <v>731</v>
      </c>
    </row>
    <row r="16" spans="1:29" ht="15" customHeight="1" x14ac:dyDescent="0.15">
      <c r="A16" s="7">
        <v>10</v>
      </c>
      <c r="B16" s="10">
        <v>75</v>
      </c>
      <c r="C16" s="10">
        <v>61</v>
      </c>
      <c r="D16" s="10">
        <v>136</v>
      </c>
      <c r="E16" s="3"/>
      <c r="F16" s="7">
        <v>40</v>
      </c>
      <c r="G16" s="10">
        <v>114</v>
      </c>
      <c r="H16" s="10">
        <v>113</v>
      </c>
      <c r="I16" s="10">
        <v>227</v>
      </c>
      <c r="J16" s="3"/>
      <c r="K16" s="7">
        <v>70</v>
      </c>
      <c r="L16" s="10">
        <v>142</v>
      </c>
      <c r="M16" s="10">
        <v>205</v>
      </c>
      <c r="N16" s="10">
        <v>347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1471</v>
      </c>
      <c r="W16" s="15">
        <f>SUM(M33,M39,R9,R15,R21,R27,R33,R39)</f>
        <v>2764</v>
      </c>
      <c r="X16" s="18">
        <f t="shared" si="0"/>
        <v>4235</v>
      </c>
      <c r="Z16" s="9" t="s">
        <v>24</v>
      </c>
      <c r="AA16" s="11">
        <f t="shared" ref="AA16:AB16" si="2">SUM(AA12:AA15)</f>
        <v>1436</v>
      </c>
      <c r="AB16" s="11">
        <f t="shared" si="2"/>
        <v>1664</v>
      </c>
      <c r="AC16" s="11">
        <f>SUM(AC12:AC15)</f>
        <v>3100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100</v>
      </c>
      <c r="H17" s="10">
        <v>93</v>
      </c>
      <c r="I17" s="10">
        <v>193</v>
      </c>
      <c r="J17" s="3"/>
      <c r="K17" s="7">
        <v>71</v>
      </c>
      <c r="L17" s="10">
        <v>154</v>
      </c>
      <c r="M17" s="10">
        <v>191</v>
      </c>
      <c r="N17" s="10">
        <v>345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673</v>
      </c>
      <c r="W17" s="15">
        <f>SUM(M39,R9,R15,R21,R27,R33,R39)</f>
        <v>1542</v>
      </c>
      <c r="X17" s="18">
        <f t="shared" si="0"/>
        <v>2215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79</v>
      </c>
      <c r="D18" s="10">
        <v>149</v>
      </c>
      <c r="E18" s="3"/>
      <c r="F18" s="7">
        <v>42</v>
      </c>
      <c r="G18" s="10">
        <v>101</v>
      </c>
      <c r="H18" s="10">
        <v>110</v>
      </c>
      <c r="I18" s="10">
        <v>211</v>
      </c>
      <c r="J18" s="3"/>
      <c r="K18" s="7">
        <v>72</v>
      </c>
      <c r="L18" s="10">
        <v>160</v>
      </c>
      <c r="M18" s="10">
        <v>220</v>
      </c>
      <c r="N18" s="13">
        <v>380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199</v>
      </c>
      <c r="W18" s="15">
        <f>SUM(R9,R15,R21,R27,R33,R39)</f>
        <v>606</v>
      </c>
      <c r="X18" s="18">
        <f t="shared" si="0"/>
        <v>805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85</v>
      </c>
      <c r="D19" s="10">
        <v>161</v>
      </c>
      <c r="E19" s="3"/>
      <c r="F19" s="7">
        <v>43</v>
      </c>
      <c r="G19" s="10">
        <v>103</v>
      </c>
      <c r="H19" s="10">
        <v>89</v>
      </c>
      <c r="I19" s="10">
        <v>192</v>
      </c>
      <c r="J19" s="3"/>
      <c r="K19" s="7">
        <v>73</v>
      </c>
      <c r="L19" s="10">
        <v>146</v>
      </c>
      <c r="M19" s="10">
        <v>222</v>
      </c>
      <c r="N19" s="10">
        <v>368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163</v>
      </c>
      <c r="X19" s="18">
        <f t="shared" si="0"/>
        <v>214</v>
      </c>
      <c r="Z19" s="4" t="s">
        <v>25</v>
      </c>
      <c r="AA19" s="10">
        <v>182</v>
      </c>
      <c r="AB19" s="10">
        <v>184</v>
      </c>
      <c r="AC19" s="10">
        <v>366</v>
      </c>
    </row>
    <row r="20" spans="1:29" ht="15" customHeight="1" x14ac:dyDescent="0.15">
      <c r="A20" s="7">
        <v>14</v>
      </c>
      <c r="B20" s="10">
        <v>87</v>
      </c>
      <c r="C20" s="10">
        <v>87</v>
      </c>
      <c r="D20" s="10">
        <v>174</v>
      </c>
      <c r="E20" s="3"/>
      <c r="F20" s="7">
        <v>44</v>
      </c>
      <c r="G20" s="10">
        <v>92</v>
      </c>
      <c r="H20" s="10">
        <v>87</v>
      </c>
      <c r="I20" s="10">
        <v>179</v>
      </c>
      <c r="J20" s="3"/>
      <c r="K20" s="7">
        <v>74</v>
      </c>
      <c r="L20" s="10">
        <v>146</v>
      </c>
      <c r="M20" s="10">
        <v>203</v>
      </c>
      <c r="N20" s="10">
        <v>349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1149</v>
      </c>
      <c r="AB20" s="10">
        <v>1023</v>
      </c>
      <c r="AC20" s="10">
        <v>2172</v>
      </c>
    </row>
    <row r="21" spans="1:29" ht="15" customHeight="1" x14ac:dyDescent="0.15">
      <c r="A21" s="7"/>
      <c r="B21" s="11">
        <v>380</v>
      </c>
      <c r="C21" s="11">
        <v>385</v>
      </c>
      <c r="D21" s="11">
        <v>765</v>
      </c>
      <c r="E21" s="3"/>
      <c r="F21" s="7"/>
      <c r="G21" s="11">
        <v>510</v>
      </c>
      <c r="H21" s="11">
        <v>492</v>
      </c>
      <c r="I21" s="11">
        <v>1002</v>
      </c>
      <c r="J21" s="3"/>
      <c r="K21" s="7"/>
      <c r="L21" s="12">
        <v>748</v>
      </c>
      <c r="M21" s="12">
        <v>1041</v>
      </c>
      <c r="N21" s="12">
        <v>1789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279</v>
      </c>
      <c r="AB21" s="10">
        <v>292</v>
      </c>
      <c r="AC21" s="10">
        <v>571</v>
      </c>
    </row>
    <row r="22" spans="1:29" ht="15" customHeight="1" x14ac:dyDescent="0.15">
      <c r="A22" s="7">
        <v>15</v>
      </c>
      <c r="B22" s="10">
        <v>85</v>
      </c>
      <c r="C22" s="10">
        <v>87</v>
      </c>
      <c r="D22" s="10">
        <v>172</v>
      </c>
      <c r="E22" s="3"/>
      <c r="F22" s="7">
        <v>45</v>
      </c>
      <c r="G22" s="10">
        <v>97</v>
      </c>
      <c r="H22" s="10">
        <v>102</v>
      </c>
      <c r="I22" s="10">
        <v>199</v>
      </c>
      <c r="J22" s="3"/>
      <c r="K22" s="7">
        <v>75</v>
      </c>
      <c r="L22" s="10">
        <v>149</v>
      </c>
      <c r="M22" s="10">
        <v>217</v>
      </c>
      <c r="N22" s="10">
        <v>366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679</v>
      </c>
      <c r="AC22" s="10">
        <v>1067</v>
      </c>
    </row>
    <row r="23" spans="1:29" ht="15" customHeight="1" x14ac:dyDescent="0.15">
      <c r="A23" s="7">
        <v>16</v>
      </c>
      <c r="B23" s="10">
        <v>95</v>
      </c>
      <c r="C23" s="10">
        <v>79</v>
      </c>
      <c r="D23" s="10">
        <v>174</v>
      </c>
      <c r="E23" s="3"/>
      <c r="F23" s="7">
        <v>46</v>
      </c>
      <c r="G23" s="10">
        <v>89</v>
      </c>
      <c r="H23" s="10">
        <v>107</v>
      </c>
      <c r="I23" s="10">
        <v>196</v>
      </c>
      <c r="J23" s="3"/>
      <c r="K23" s="7">
        <v>76</v>
      </c>
      <c r="L23" s="10">
        <v>168</v>
      </c>
      <c r="M23" s="10">
        <v>208</v>
      </c>
      <c r="N23" s="10">
        <v>376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9.7040358744394624</v>
      </c>
      <c r="W23" s="19">
        <f>W4/$W$8*100</f>
        <v>8.214676889375685</v>
      </c>
      <c r="X23" s="19">
        <f>X4/$X$8*100</f>
        <v>8.9085742938325261</v>
      </c>
      <c r="Z23" s="9" t="s">
        <v>24</v>
      </c>
      <c r="AA23" s="11">
        <f t="shared" ref="AA23:AB23" si="3">SUM(AA19:AA22)</f>
        <v>1998</v>
      </c>
      <c r="AB23" s="11">
        <f t="shared" si="3"/>
        <v>2178</v>
      </c>
      <c r="AC23" s="11">
        <f>SUM(AC19:AC22)</f>
        <v>4176</v>
      </c>
    </row>
    <row r="24" spans="1:29" ht="15" customHeight="1" x14ac:dyDescent="0.15">
      <c r="A24" s="7">
        <v>17</v>
      </c>
      <c r="B24" s="10">
        <v>118</v>
      </c>
      <c r="C24" s="10">
        <v>87</v>
      </c>
      <c r="D24" s="10">
        <v>205</v>
      </c>
      <c r="E24" s="3"/>
      <c r="F24" s="7">
        <v>47</v>
      </c>
      <c r="G24" s="10">
        <v>100</v>
      </c>
      <c r="H24" s="10">
        <v>136</v>
      </c>
      <c r="I24" s="10">
        <v>236</v>
      </c>
      <c r="J24" s="3"/>
      <c r="K24" s="7">
        <v>77</v>
      </c>
      <c r="L24" s="10">
        <v>181</v>
      </c>
      <c r="M24" s="10">
        <v>247</v>
      </c>
      <c r="N24" s="10">
        <v>428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53.829596412556057</v>
      </c>
      <c r="W24" s="19">
        <f>W5/$W$8*100</f>
        <v>45.165075887967454</v>
      </c>
      <c r="X24" s="19">
        <f>X5/$X$8*100</f>
        <v>49.201905398629449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84</v>
      </c>
      <c r="D25" s="10">
        <v>165</v>
      </c>
      <c r="E25" s="3"/>
      <c r="F25" s="7">
        <v>48</v>
      </c>
      <c r="G25" s="10">
        <v>83</v>
      </c>
      <c r="H25" s="10">
        <v>61</v>
      </c>
      <c r="I25" s="10">
        <v>144</v>
      </c>
      <c r="J25" s="3"/>
      <c r="K25" s="7">
        <v>78</v>
      </c>
      <c r="L25" s="10">
        <v>147</v>
      </c>
      <c r="M25" s="10">
        <v>239</v>
      </c>
      <c r="N25" s="10">
        <v>386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15.865470852017937</v>
      </c>
      <c r="W25" s="19">
        <f>W6/$W$8*100</f>
        <v>15.944296667188235</v>
      </c>
      <c r="X25" s="19">
        <f>X6/$X$8*100</f>
        <v>15.907571452448604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87</v>
      </c>
      <c r="C26" s="10">
        <v>82</v>
      </c>
      <c r="D26" s="10">
        <v>169</v>
      </c>
      <c r="E26" s="3"/>
      <c r="F26" s="7">
        <v>49</v>
      </c>
      <c r="G26" s="10">
        <v>104</v>
      </c>
      <c r="H26" s="10">
        <v>108</v>
      </c>
      <c r="I26" s="10">
        <v>212</v>
      </c>
      <c r="J26" s="3"/>
      <c r="K26" s="7">
        <v>79</v>
      </c>
      <c r="L26" s="10">
        <v>181</v>
      </c>
      <c r="M26" s="10">
        <v>246</v>
      </c>
      <c r="N26" s="10">
        <v>427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20.600896860986548</v>
      </c>
      <c r="W26" s="19">
        <f>W7/$W$8*100</f>
        <v>30.675950555468628</v>
      </c>
      <c r="X26" s="19">
        <f>X7/$X$8*100</f>
        <v>25.981948855089421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466</v>
      </c>
      <c r="C27" s="11">
        <v>419</v>
      </c>
      <c r="D27" s="11">
        <v>885</v>
      </c>
      <c r="E27" s="3"/>
      <c r="F27" s="7"/>
      <c r="G27" s="11">
        <v>473</v>
      </c>
      <c r="H27" s="11">
        <v>514</v>
      </c>
      <c r="I27" s="11">
        <v>987</v>
      </c>
      <c r="J27" s="3"/>
      <c r="K27" s="7"/>
      <c r="L27" s="11">
        <v>826</v>
      </c>
      <c r="M27" s="11">
        <v>1157</v>
      </c>
      <c r="N27" s="11">
        <v>1983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624</v>
      </c>
      <c r="AB27" s="10">
        <v>567</v>
      </c>
      <c r="AC27" s="10">
        <v>1191</v>
      </c>
    </row>
    <row r="28" spans="1:29" ht="15" customHeight="1" x14ac:dyDescent="0.15">
      <c r="A28" s="7">
        <v>20</v>
      </c>
      <c r="B28" s="10">
        <v>116</v>
      </c>
      <c r="C28" s="10">
        <v>87</v>
      </c>
      <c r="D28" s="10">
        <v>203</v>
      </c>
      <c r="E28" s="3"/>
      <c r="F28" s="7">
        <v>50</v>
      </c>
      <c r="G28" s="10">
        <v>98</v>
      </c>
      <c r="H28" s="10">
        <v>122</v>
      </c>
      <c r="I28" s="10">
        <v>220</v>
      </c>
      <c r="J28" s="3"/>
      <c r="K28" s="7">
        <v>80</v>
      </c>
      <c r="L28" s="10">
        <v>152</v>
      </c>
      <c r="M28" s="10">
        <v>267</v>
      </c>
      <c r="N28" s="10">
        <v>419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32.529147982062781</v>
      </c>
      <c r="W28" s="19">
        <f t="shared" ref="W28:W39" si="5">W9/$W$8*100</f>
        <v>27.789078391488033</v>
      </c>
      <c r="X28" s="19">
        <f t="shared" ref="X28:X39" si="6">X9/$X$8*100</f>
        <v>29.997492896540194</v>
      </c>
      <c r="Z28" s="4" t="s">
        <v>31</v>
      </c>
      <c r="AA28" s="10">
        <v>162</v>
      </c>
      <c r="AB28" s="10">
        <v>201</v>
      </c>
      <c r="AC28" s="10">
        <v>363</v>
      </c>
    </row>
    <row r="29" spans="1:29" ht="15" customHeight="1" x14ac:dyDescent="0.15">
      <c r="A29" s="7">
        <v>21</v>
      </c>
      <c r="B29" s="10">
        <v>81</v>
      </c>
      <c r="C29" s="10">
        <v>88</v>
      </c>
      <c r="D29" s="10">
        <v>169</v>
      </c>
      <c r="E29" s="3"/>
      <c r="F29" s="7">
        <v>51</v>
      </c>
      <c r="G29" s="10">
        <v>129</v>
      </c>
      <c r="H29" s="10">
        <v>116</v>
      </c>
      <c r="I29" s="10">
        <v>245</v>
      </c>
      <c r="J29" s="3"/>
      <c r="K29" s="7">
        <v>81</v>
      </c>
      <c r="L29" s="10">
        <v>166</v>
      </c>
      <c r="M29" s="10">
        <v>234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68.995515695067269</v>
      </c>
      <c r="W29" s="19">
        <f t="shared" si="5"/>
        <v>74.40932561414489</v>
      </c>
      <c r="X29" s="19">
        <f t="shared" si="6"/>
        <v>71.887013204078215</v>
      </c>
      <c r="Z29" s="4" t="s">
        <v>7</v>
      </c>
      <c r="AA29" s="10">
        <v>241</v>
      </c>
      <c r="AB29" s="10">
        <v>416</v>
      </c>
      <c r="AC29" s="10">
        <v>657</v>
      </c>
    </row>
    <row r="30" spans="1:29" ht="15" customHeight="1" x14ac:dyDescent="0.15">
      <c r="A30" s="7">
        <v>22</v>
      </c>
      <c r="B30" s="10">
        <v>79</v>
      </c>
      <c r="C30" s="10">
        <v>82</v>
      </c>
      <c r="D30" s="10">
        <v>161</v>
      </c>
      <c r="E30" s="3"/>
      <c r="F30" s="7">
        <v>52</v>
      </c>
      <c r="G30" s="10">
        <v>114</v>
      </c>
      <c r="H30" s="10">
        <v>116</v>
      </c>
      <c r="I30" s="10">
        <v>230</v>
      </c>
      <c r="J30" s="3"/>
      <c r="K30" s="7">
        <v>82</v>
      </c>
      <c r="L30" s="10">
        <v>168</v>
      </c>
      <c r="M30" s="10">
        <v>222</v>
      </c>
      <c r="N30" s="10">
        <v>390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60.179372197309419</v>
      </c>
      <c r="W30" s="19">
        <f t="shared" si="5"/>
        <v>66.538882803943039</v>
      </c>
      <c r="X30" s="19">
        <f t="shared" si="6"/>
        <v>63.575965234832019</v>
      </c>
      <c r="Z30" s="9" t="s">
        <v>24</v>
      </c>
      <c r="AA30" s="11">
        <f t="shared" ref="AA30:AB30" si="7">SUM(AA26:AA29)</f>
        <v>1145</v>
      </c>
      <c r="AB30" s="11">
        <f t="shared" si="7"/>
        <v>1287</v>
      </c>
      <c r="AC30" s="11">
        <f>SUM(AC26:AC29)</f>
        <v>2432</v>
      </c>
    </row>
    <row r="31" spans="1:29" ht="15" customHeight="1" x14ac:dyDescent="0.15">
      <c r="A31" s="7">
        <v>23</v>
      </c>
      <c r="B31" s="10">
        <v>93</v>
      </c>
      <c r="C31" s="10">
        <v>70</v>
      </c>
      <c r="D31" s="10">
        <v>163</v>
      </c>
      <c r="E31" s="3"/>
      <c r="F31" s="7">
        <v>53</v>
      </c>
      <c r="G31" s="10">
        <v>138</v>
      </c>
      <c r="H31" s="10">
        <v>149</v>
      </c>
      <c r="I31" s="10">
        <v>287</v>
      </c>
      <c r="J31" s="3"/>
      <c r="K31" s="7">
        <v>83</v>
      </c>
      <c r="L31" s="10">
        <v>153</v>
      </c>
      <c r="M31" s="10">
        <v>269</v>
      </c>
      <c r="N31" s="10">
        <v>422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46.717488789237663</v>
      </c>
      <c r="W31" s="19">
        <f t="shared" si="5"/>
        <v>54.537631043655146</v>
      </c>
      <c r="X31" s="19">
        <f t="shared" si="6"/>
        <v>50.894200233996322</v>
      </c>
      <c r="Z31" s="6"/>
    </row>
    <row r="32" spans="1:29" ht="15" customHeight="1" x14ac:dyDescent="0.15">
      <c r="A32" s="7">
        <v>24</v>
      </c>
      <c r="B32" s="10">
        <v>69</v>
      </c>
      <c r="C32" s="10">
        <v>76</v>
      </c>
      <c r="D32" s="10">
        <v>145</v>
      </c>
      <c r="E32" s="3"/>
      <c r="F32" s="7">
        <v>54</v>
      </c>
      <c r="G32" s="10">
        <v>146</v>
      </c>
      <c r="H32" s="10">
        <v>147</v>
      </c>
      <c r="I32" s="10">
        <v>293</v>
      </c>
      <c r="J32" s="3"/>
      <c r="K32" s="7">
        <v>84</v>
      </c>
      <c r="L32" s="10">
        <v>159</v>
      </c>
      <c r="M32" s="10">
        <v>230</v>
      </c>
      <c r="N32" s="10">
        <v>389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36.46636771300448</v>
      </c>
      <c r="W32" s="20">
        <f t="shared" si="5"/>
        <v>46.620247222656864</v>
      </c>
      <c r="X32" s="20">
        <f t="shared" si="6"/>
        <v>41.889520307538028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403</v>
      </c>
      <c r="D33" s="11">
        <v>841</v>
      </c>
      <c r="E33" s="3"/>
      <c r="F33" s="7"/>
      <c r="G33" s="11">
        <v>625</v>
      </c>
      <c r="H33" s="11">
        <v>650</v>
      </c>
      <c r="I33" s="11">
        <v>1275</v>
      </c>
      <c r="J33" s="3"/>
      <c r="K33" s="7"/>
      <c r="L33" s="11">
        <v>798</v>
      </c>
      <c r="M33" s="11">
        <v>1222</v>
      </c>
      <c r="N33" s="11">
        <v>2020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27.309417040358746</v>
      </c>
      <c r="W33" s="19">
        <f t="shared" si="5"/>
        <v>38.820215928649667</v>
      </c>
      <c r="X33" s="19">
        <f t="shared" si="6"/>
        <v>33.457295671068024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70</v>
      </c>
      <c r="D34" s="10">
        <v>150</v>
      </c>
      <c r="E34" s="3"/>
      <c r="F34" s="7">
        <v>55</v>
      </c>
      <c r="G34" s="10">
        <v>175</v>
      </c>
      <c r="H34" s="10">
        <v>166</v>
      </c>
      <c r="I34" s="10">
        <v>341</v>
      </c>
      <c r="J34" s="3"/>
      <c r="K34" s="7">
        <v>85</v>
      </c>
      <c r="L34" s="10">
        <v>126</v>
      </c>
      <c r="M34" s="10">
        <v>214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20.600896860986548</v>
      </c>
      <c r="W34" s="19">
        <f t="shared" si="5"/>
        <v>30.675950555468628</v>
      </c>
      <c r="X34" s="19">
        <f t="shared" si="6"/>
        <v>25.981948855089421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91</v>
      </c>
      <c r="D35" s="10">
        <v>180</v>
      </c>
      <c r="E35" s="3"/>
      <c r="F35" s="7">
        <v>56</v>
      </c>
      <c r="G35" s="10">
        <v>169</v>
      </c>
      <c r="H35" s="10">
        <v>168</v>
      </c>
      <c r="I35" s="10">
        <v>337</v>
      </c>
      <c r="J35" s="3"/>
      <c r="K35" s="7">
        <v>86</v>
      </c>
      <c r="L35" s="10">
        <v>89</v>
      </c>
      <c r="M35" s="10">
        <v>181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13.192825112107624</v>
      </c>
      <c r="W35" s="19">
        <f t="shared" si="5"/>
        <v>21.624158973556565</v>
      </c>
      <c r="X35" s="19">
        <f t="shared" si="6"/>
        <v>17.695971920441249</v>
      </c>
      <c r="Z35" s="4" t="s">
        <v>25</v>
      </c>
      <c r="AA35" s="10">
        <f>SUM(AA5,AA12,AA19,AA26)</f>
        <v>1082</v>
      </c>
      <c r="AB35" s="10">
        <f t="shared" ref="AA35:AB38" si="8">SUM(AB5,AB12,AB19,AB26)</f>
        <v>1050</v>
      </c>
      <c r="AC35" s="10">
        <f>SUM(AA35:AB35)</f>
        <v>2132</v>
      </c>
    </row>
    <row r="36" spans="1:29" ht="15" customHeight="1" x14ac:dyDescent="0.15">
      <c r="A36" s="7">
        <v>27</v>
      </c>
      <c r="B36" s="10">
        <v>92</v>
      </c>
      <c r="C36" s="10">
        <v>98</v>
      </c>
      <c r="D36" s="10">
        <v>190</v>
      </c>
      <c r="E36" s="3"/>
      <c r="F36" s="7">
        <v>57</v>
      </c>
      <c r="G36" s="10">
        <v>167</v>
      </c>
      <c r="H36" s="10">
        <v>168</v>
      </c>
      <c r="I36" s="10">
        <v>335</v>
      </c>
      <c r="J36" s="3"/>
      <c r="K36" s="7">
        <v>87</v>
      </c>
      <c r="L36" s="10">
        <v>103</v>
      </c>
      <c r="M36" s="10">
        <v>184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6.0358744394618835</v>
      </c>
      <c r="W36" s="19">
        <f t="shared" si="5"/>
        <v>12.063839774683148</v>
      </c>
      <c r="X36" s="19">
        <f t="shared" si="6"/>
        <v>9.255390272438575</v>
      </c>
      <c r="Z36" s="26" t="s">
        <v>26</v>
      </c>
      <c r="AA36" s="10">
        <f t="shared" si="8"/>
        <v>6002</v>
      </c>
      <c r="AB36" s="10">
        <f t="shared" si="8"/>
        <v>5773</v>
      </c>
      <c r="AC36" s="13">
        <f>SUM(AA36:AB36)</f>
        <v>11775</v>
      </c>
    </row>
    <row r="37" spans="1:29" ht="15" customHeight="1" x14ac:dyDescent="0.15">
      <c r="A37" s="7">
        <v>28</v>
      </c>
      <c r="B37" s="10">
        <v>79</v>
      </c>
      <c r="C37" s="10">
        <v>80</v>
      </c>
      <c r="D37" s="10">
        <v>159</v>
      </c>
      <c r="E37" s="3"/>
      <c r="F37" s="7">
        <v>58</v>
      </c>
      <c r="G37" s="10">
        <v>172</v>
      </c>
      <c r="H37" s="10">
        <v>197</v>
      </c>
      <c r="I37" s="10">
        <v>369</v>
      </c>
      <c r="J37" s="3"/>
      <c r="K37" s="7">
        <v>88</v>
      </c>
      <c r="L37" s="10">
        <v>77</v>
      </c>
      <c r="M37" s="10">
        <v>179</v>
      </c>
      <c r="N37" s="10">
        <v>256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1.7847533632286996</v>
      </c>
      <c r="W37" s="19">
        <f t="shared" si="5"/>
        <v>4.7410420904396808</v>
      </c>
      <c r="X37" s="19">
        <f t="shared" si="6"/>
        <v>3.3636971419020556</v>
      </c>
      <c r="Z37" s="4" t="s">
        <v>31</v>
      </c>
      <c r="AA37" s="10">
        <f t="shared" si="8"/>
        <v>1769</v>
      </c>
      <c r="AB37" s="10">
        <f t="shared" si="8"/>
        <v>2038</v>
      </c>
      <c r="AC37" s="13">
        <f>SUM(AA37:AB37)</f>
        <v>3807</v>
      </c>
    </row>
    <row r="38" spans="1:29" ht="15" customHeight="1" x14ac:dyDescent="0.15">
      <c r="A38" s="7">
        <v>29</v>
      </c>
      <c r="B38" s="10">
        <v>104</v>
      </c>
      <c r="C38" s="10">
        <v>96</v>
      </c>
      <c r="D38" s="10">
        <v>200</v>
      </c>
      <c r="E38" s="3"/>
      <c r="F38" s="7">
        <v>59</v>
      </c>
      <c r="G38" s="10">
        <v>193</v>
      </c>
      <c r="H38" s="10">
        <v>185</v>
      </c>
      <c r="I38" s="10">
        <v>378</v>
      </c>
      <c r="J38" s="3"/>
      <c r="K38" s="7">
        <v>89</v>
      </c>
      <c r="L38" s="10">
        <v>79</v>
      </c>
      <c r="M38" s="10">
        <v>178</v>
      </c>
      <c r="N38" s="10">
        <v>257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0.4573991031390135</v>
      </c>
      <c r="W38" s="19">
        <f t="shared" si="5"/>
        <v>1.2752307933030826</v>
      </c>
      <c r="X38" s="19">
        <f t="shared" si="6"/>
        <v>0.89420023399632287</v>
      </c>
      <c r="Z38" s="4" t="s">
        <v>7</v>
      </c>
      <c r="AA38" s="10">
        <f t="shared" si="8"/>
        <v>2297</v>
      </c>
      <c r="AB38" s="10">
        <f t="shared" si="8"/>
        <v>3921</v>
      </c>
      <c r="AC38" s="13">
        <f>SUM(AA38:AB38)</f>
        <v>6218</v>
      </c>
    </row>
    <row r="39" spans="1:29" ht="15" customHeight="1" x14ac:dyDescent="0.15">
      <c r="A39" s="7"/>
      <c r="B39" s="11">
        <v>444</v>
      </c>
      <c r="C39" s="11">
        <v>435</v>
      </c>
      <c r="D39" s="11">
        <v>879</v>
      </c>
      <c r="E39" s="3"/>
      <c r="F39" s="7"/>
      <c r="G39" s="11">
        <v>876</v>
      </c>
      <c r="H39" s="11">
        <v>884</v>
      </c>
      <c r="I39" s="11">
        <v>1760</v>
      </c>
      <c r="J39" s="3"/>
      <c r="K39" s="7"/>
      <c r="L39" s="11">
        <v>474</v>
      </c>
      <c r="M39" s="11">
        <v>936</v>
      </c>
      <c r="N39" s="11">
        <v>1410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3.5874439461883408E-2</v>
      </c>
      <c r="W39" s="19">
        <f t="shared" si="5"/>
        <v>0.21123454858394619</v>
      </c>
      <c r="X39" s="19">
        <f t="shared" si="6"/>
        <v>0.1295336787564767</v>
      </c>
      <c r="Z39" s="9" t="s">
        <v>24</v>
      </c>
      <c r="AA39" s="11">
        <f>SUM(AA35:AA38)</f>
        <v>11150</v>
      </c>
      <c r="AB39" s="11">
        <f>SUM(AB35:AB38)</f>
        <v>12782</v>
      </c>
      <c r="AC39" s="11">
        <f>SUM(AC35:AC38)</f>
        <v>23932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53</v>
      </c>
      <c r="D4" s="10">
        <v>118</v>
      </c>
      <c r="E4" s="3"/>
      <c r="F4" s="7">
        <v>30</v>
      </c>
      <c r="G4" s="10">
        <v>116</v>
      </c>
      <c r="H4" s="10">
        <v>91</v>
      </c>
      <c r="I4" s="10">
        <v>207</v>
      </c>
      <c r="J4" s="3"/>
      <c r="K4" s="7">
        <v>60</v>
      </c>
      <c r="L4" s="10">
        <v>186</v>
      </c>
      <c r="M4" s="10">
        <v>166</v>
      </c>
      <c r="N4" s="10">
        <v>352</v>
      </c>
      <c r="O4" s="3"/>
      <c r="P4" s="7">
        <v>90</v>
      </c>
      <c r="Q4" s="10">
        <v>39</v>
      </c>
      <c r="R4" s="10">
        <v>117</v>
      </c>
      <c r="S4" s="10">
        <v>156</v>
      </c>
      <c r="U4" s="4" t="s">
        <v>4</v>
      </c>
      <c r="V4" s="15">
        <f>SUM(B9,B15,B21)</f>
        <v>1081</v>
      </c>
      <c r="W4" s="15">
        <f>SUM(C9,C15,C21)</f>
        <v>1049</v>
      </c>
      <c r="X4" s="15">
        <f>SUM(V4:W4)</f>
        <v>2130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56</v>
      </c>
      <c r="D5" s="10">
        <v>120</v>
      </c>
      <c r="E5" s="3"/>
      <c r="F5" s="7">
        <v>31</v>
      </c>
      <c r="G5" s="10">
        <v>86</v>
      </c>
      <c r="H5" s="10">
        <v>108</v>
      </c>
      <c r="I5" s="10">
        <v>194</v>
      </c>
      <c r="J5" s="3"/>
      <c r="K5" s="7">
        <v>61</v>
      </c>
      <c r="L5" s="10">
        <v>235</v>
      </c>
      <c r="M5" s="10">
        <v>194</v>
      </c>
      <c r="N5" s="10">
        <v>429</v>
      </c>
      <c r="O5" s="3"/>
      <c r="P5" s="7">
        <v>91</v>
      </c>
      <c r="Q5" s="10">
        <v>37</v>
      </c>
      <c r="R5" s="10">
        <v>107</v>
      </c>
      <c r="S5" s="10">
        <v>144</v>
      </c>
      <c r="U5" s="4" t="s">
        <v>5</v>
      </c>
      <c r="V5" s="15">
        <f>SUM(B27,B33,B39,G9,G15,G21,G27,G33,G39,L9)</f>
        <v>5972</v>
      </c>
      <c r="W5" s="15">
        <f>SUM(C27,C33,C39,H9,H15,H21,H27,H33,H39,M9)</f>
        <v>5773</v>
      </c>
      <c r="X5" s="15">
        <f>SUM(V5:W5)</f>
        <v>11745</v>
      </c>
      <c r="Y5" s="2"/>
      <c r="Z5" s="4" t="s">
        <v>25</v>
      </c>
      <c r="AA5" s="10">
        <v>629</v>
      </c>
      <c r="AB5" s="10">
        <v>597</v>
      </c>
      <c r="AC5" s="10">
        <v>1226</v>
      </c>
    </row>
    <row r="6" spans="1:29" ht="15" customHeight="1" x14ac:dyDescent="0.15">
      <c r="A6" s="7">
        <v>2</v>
      </c>
      <c r="B6" s="10">
        <v>67</v>
      </c>
      <c r="C6" s="10">
        <v>54</v>
      </c>
      <c r="D6" s="10">
        <v>121</v>
      </c>
      <c r="E6" s="3"/>
      <c r="F6" s="7">
        <v>32</v>
      </c>
      <c r="G6" s="10">
        <v>92</v>
      </c>
      <c r="H6" s="10">
        <v>92</v>
      </c>
      <c r="I6" s="10">
        <v>184</v>
      </c>
      <c r="J6" s="3"/>
      <c r="K6" s="7">
        <v>62</v>
      </c>
      <c r="L6" s="10">
        <v>211</v>
      </c>
      <c r="M6" s="10">
        <v>216</v>
      </c>
      <c r="N6" s="10">
        <v>427</v>
      </c>
      <c r="O6" s="3"/>
      <c r="P6" s="7">
        <v>92</v>
      </c>
      <c r="Q6" s="10">
        <v>24</v>
      </c>
      <c r="R6" s="10">
        <v>95</v>
      </c>
      <c r="S6" s="10">
        <v>119</v>
      </c>
      <c r="U6" s="8" t="s">
        <v>6</v>
      </c>
      <c r="V6" s="15">
        <f>SUM(L15,L21)</f>
        <v>1779</v>
      </c>
      <c r="W6" s="15">
        <f>SUM(M15,M21)</f>
        <v>2046</v>
      </c>
      <c r="X6" s="15">
        <f>SUM(V6:W6)</f>
        <v>3825</v>
      </c>
      <c r="Z6" s="26" t="s">
        <v>26</v>
      </c>
      <c r="AA6" s="10">
        <v>3430</v>
      </c>
      <c r="AB6" s="10">
        <v>3411</v>
      </c>
      <c r="AC6" s="10">
        <v>6841</v>
      </c>
    </row>
    <row r="7" spans="1:29" ht="15" customHeight="1" x14ac:dyDescent="0.15">
      <c r="A7" s="7">
        <v>3</v>
      </c>
      <c r="B7" s="10">
        <v>73</v>
      </c>
      <c r="C7" s="10">
        <v>67</v>
      </c>
      <c r="D7" s="10">
        <v>140</v>
      </c>
      <c r="E7" s="3"/>
      <c r="F7" s="7">
        <v>33</v>
      </c>
      <c r="G7" s="10">
        <v>96</v>
      </c>
      <c r="H7" s="10">
        <v>79</v>
      </c>
      <c r="I7" s="10">
        <v>175</v>
      </c>
      <c r="J7" s="3"/>
      <c r="K7" s="7">
        <v>63</v>
      </c>
      <c r="L7" s="10">
        <v>247</v>
      </c>
      <c r="M7" s="10">
        <v>200</v>
      </c>
      <c r="N7" s="10">
        <v>447</v>
      </c>
      <c r="O7" s="3"/>
      <c r="P7" s="7">
        <v>93</v>
      </c>
      <c r="Q7" s="10">
        <v>24</v>
      </c>
      <c r="R7" s="10">
        <v>86</v>
      </c>
      <c r="S7" s="10">
        <v>110</v>
      </c>
      <c r="U7" s="4" t="s">
        <v>7</v>
      </c>
      <c r="V7" s="15">
        <f>SUM(L27,L33,L39,Q9,Q15,Q21,Q27,Q33,Q39)</f>
        <v>2297</v>
      </c>
      <c r="W7" s="15">
        <f>SUM(M27,M33,M39,R9,R15,R21,R27,R33,R39)</f>
        <v>3920</v>
      </c>
      <c r="X7" s="15">
        <f>SUM(V7:W7)</f>
        <v>6217</v>
      </c>
      <c r="Z7" s="4" t="s">
        <v>31</v>
      </c>
      <c r="AA7" s="10">
        <v>1113</v>
      </c>
      <c r="AB7" s="10">
        <v>1283</v>
      </c>
      <c r="AC7" s="10">
        <v>2396</v>
      </c>
    </row>
    <row r="8" spans="1:29" ht="15" customHeight="1" x14ac:dyDescent="0.15">
      <c r="A8" s="7">
        <v>4</v>
      </c>
      <c r="B8" s="10">
        <v>76</v>
      </c>
      <c r="C8" s="10">
        <v>74</v>
      </c>
      <c r="D8" s="10">
        <v>150</v>
      </c>
      <c r="E8" s="3"/>
      <c r="F8" s="7">
        <v>34</v>
      </c>
      <c r="G8" s="10">
        <v>101</v>
      </c>
      <c r="H8" s="10">
        <v>105</v>
      </c>
      <c r="I8" s="10">
        <v>206</v>
      </c>
      <c r="J8" s="3"/>
      <c r="K8" s="7">
        <v>64</v>
      </c>
      <c r="L8" s="10">
        <v>252</v>
      </c>
      <c r="M8" s="10">
        <v>229</v>
      </c>
      <c r="N8" s="10">
        <v>481</v>
      </c>
      <c r="O8" s="3"/>
      <c r="P8" s="7">
        <v>94</v>
      </c>
      <c r="Q8" s="10">
        <v>26</v>
      </c>
      <c r="R8" s="10">
        <v>43</v>
      </c>
      <c r="S8" s="10">
        <v>69</v>
      </c>
      <c r="U8" s="17" t="s">
        <v>3</v>
      </c>
      <c r="V8" s="12">
        <f>SUM(V4:V7)</f>
        <v>11129</v>
      </c>
      <c r="W8" s="12">
        <f>SUM(W4:W7)</f>
        <v>12788</v>
      </c>
      <c r="X8" s="12">
        <f>SUM(X4:X7)</f>
        <v>23917</v>
      </c>
      <c r="Z8" s="4" t="s">
        <v>7</v>
      </c>
      <c r="AA8" s="10">
        <v>1388</v>
      </c>
      <c r="AB8" s="10">
        <v>2374</v>
      </c>
      <c r="AC8" s="10">
        <v>3762</v>
      </c>
    </row>
    <row r="9" spans="1:29" ht="15" customHeight="1" x14ac:dyDescent="0.15">
      <c r="A9" s="7"/>
      <c r="B9" s="11">
        <v>345</v>
      </c>
      <c r="C9" s="11">
        <v>304</v>
      </c>
      <c r="D9" s="11">
        <v>649</v>
      </c>
      <c r="E9" s="3"/>
      <c r="F9" s="7"/>
      <c r="G9" s="11">
        <v>491</v>
      </c>
      <c r="H9" s="11">
        <v>475</v>
      </c>
      <c r="I9" s="11">
        <v>966</v>
      </c>
      <c r="J9" s="3"/>
      <c r="K9" s="7"/>
      <c r="L9" s="12">
        <v>1131</v>
      </c>
      <c r="M9" s="12">
        <v>1005</v>
      </c>
      <c r="N9" s="12">
        <v>2136</v>
      </c>
      <c r="O9" s="3"/>
      <c r="P9" s="7"/>
      <c r="Q9" s="11">
        <v>150</v>
      </c>
      <c r="R9" s="11">
        <v>448</v>
      </c>
      <c r="S9" s="11">
        <v>598</v>
      </c>
      <c r="U9" s="4" t="s">
        <v>8</v>
      </c>
      <c r="V9" s="15">
        <f>SUM(G21,G27,G33,G39,L9)</f>
        <v>3598</v>
      </c>
      <c r="W9" s="15">
        <f>SUM(H21,H27,H33,H39,M9)</f>
        <v>3541</v>
      </c>
      <c r="X9" s="18">
        <f t="shared" ref="X9:X20" si="0">SUM(V9:W9)</f>
        <v>7139</v>
      </c>
      <c r="Z9" s="9" t="s">
        <v>24</v>
      </c>
      <c r="AA9" s="11">
        <f t="shared" ref="AA9:AB9" si="1">SUM(AA5:AA8)</f>
        <v>6560</v>
      </c>
      <c r="AB9" s="11">
        <f t="shared" si="1"/>
        <v>7665</v>
      </c>
      <c r="AC9" s="11">
        <f>SUM(AC5:AC8)</f>
        <v>14225</v>
      </c>
    </row>
    <row r="10" spans="1:29" ht="15" customHeight="1" x14ac:dyDescent="0.15">
      <c r="A10" s="7">
        <v>5</v>
      </c>
      <c r="B10" s="10">
        <v>73</v>
      </c>
      <c r="C10" s="10">
        <v>62</v>
      </c>
      <c r="D10" s="10">
        <v>135</v>
      </c>
      <c r="E10" s="3"/>
      <c r="F10" s="7">
        <v>35</v>
      </c>
      <c r="G10" s="10">
        <v>96</v>
      </c>
      <c r="H10" s="10">
        <v>104</v>
      </c>
      <c r="I10" s="10">
        <v>200</v>
      </c>
      <c r="J10" s="3"/>
      <c r="K10" s="7">
        <v>65</v>
      </c>
      <c r="L10" s="10">
        <v>284</v>
      </c>
      <c r="M10" s="10">
        <v>274</v>
      </c>
      <c r="N10" s="10">
        <v>558</v>
      </c>
      <c r="O10" s="3"/>
      <c r="P10" s="7">
        <v>95</v>
      </c>
      <c r="Q10" s="10">
        <v>18</v>
      </c>
      <c r="R10" s="10">
        <v>44</v>
      </c>
      <c r="S10" s="10">
        <v>62</v>
      </c>
      <c r="U10" s="4" t="s">
        <v>9</v>
      </c>
      <c r="V10" s="15">
        <f>SUM(G21,G27,G33,G39,L9,L15,L21,L27,L33,L39,Q9,Q15,Q21,Q27,Q33,Q39)</f>
        <v>7674</v>
      </c>
      <c r="W10" s="15">
        <f>SUM(H21,H27,H33,H39,M9,M15,M21,M27,M33,M39,R9,R15,R21,R27,R33,R39)</f>
        <v>9507</v>
      </c>
      <c r="X10" s="18">
        <f t="shared" si="0"/>
        <v>17181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80</v>
      </c>
      <c r="D11" s="10">
        <v>144</v>
      </c>
      <c r="E11" s="3"/>
      <c r="F11" s="7">
        <v>36</v>
      </c>
      <c r="G11" s="10">
        <v>114</v>
      </c>
      <c r="H11" s="10">
        <v>95</v>
      </c>
      <c r="I11" s="10">
        <v>209</v>
      </c>
      <c r="J11" s="3"/>
      <c r="K11" s="7">
        <v>66</v>
      </c>
      <c r="L11" s="10">
        <v>262</v>
      </c>
      <c r="M11" s="10">
        <v>232</v>
      </c>
      <c r="N11" s="10">
        <v>494</v>
      </c>
      <c r="O11" s="3"/>
      <c r="P11" s="7">
        <v>96</v>
      </c>
      <c r="Q11" s="10">
        <v>11</v>
      </c>
      <c r="R11" s="10">
        <v>34</v>
      </c>
      <c r="S11" s="10">
        <v>45</v>
      </c>
      <c r="U11" s="4" t="s">
        <v>10</v>
      </c>
      <c r="V11" s="15">
        <f>SUM(,G33,G39,L9,L15,L21,L27,L33,L39,Q9,Q15,Q21,Q27,Q33,Q39)</f>
        <v>6698</v>
      </c>
      <c r="W11" s="15">
        <f>SUM(,H33,H39,M9,M15,M21,M27,M33,M39,R9,R15,R21,R27,R33,R39)</f>
        <v>8503</v>
      </c>
      <c r="X11" s="18">
        <f t="shared" si="0"/>
        <v>15201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74</v>
      </c>
      <c r="D12" s="10">
        <v>153</v>
      </c>
      <c r="E12" s="3"/>
      <c r="F12" s="7">
        <v>37</v>
      </c>
      <c r="G12" s="10">
        <v>116</v>
      </c>
      <c r="H12" s="10">
        <v>100</v>
      </c>
      <c r="I12" s="10">
        <v>216</v>
      </c>
      <c r="J12" s="3"/>
      <c r="K12" s="7">
        <v>67</v>
      </c>
      <c r="L12" s="10">
        <v>244</v>
      </c>
      <c r="M12" s="10">
        <v>240</v>
      </c>
      <c r="N12" s="10">
        <v>484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5207</v>
      </c>
      <c r="W12" s="15">
        <f>SUM(M9,M15,M21,M27,M33,M39,R9,R15,R21,R27,R33,R39)</f>
        <v>6971</v>
      </c>
      <c r="X12" s="18">
        <f t="shared" si="0"/>
        <v>12178</v>
      </c>
      <c r="Z12" s="4" t="s">
        <v>25</v>
      </c>
      <c r="AA12" s="10">
        <v>150</v>
      </c>
      <c r="AB12" s="10">
        <v>163</v>
      </c>
      <c r="AC12" s="10">
        <v>313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116</v>
      </c>
      <c r="H13" s="10">
        <v>95</v>
      </c>
      <c r="I13" s="10">
        <v>211</v>
      </c>
      <c r="J13" s="3"/>
      <c r="K13" s="7">
        <v>68</v>
      </c>
      <c r="L13" s="10">
        <v>122</v>
      </c>
      <c r="M13" s="10">
        <v>116</v>
      </c>
      <c r="N13" s="10">
        <v>238</v>
      </c>
      <c r="O13" s="3"/>
      <c r="P13" s="7">
        <v>98</v>
      </c>
      <c r="Q13" s="10">
        <v>4</v>
      </c>
      <c r="R13" s="10">
        <v>20</v>
      </c>
      <c r="S13" s="10">
        <v>24</v>
      </c>
      <c r="U13" s="9" t="s">
        <v>12</v>
      </c>
      <c r="V13" s="12">
        <f>SUM(L15,L21,L27,L33,L39,Q9,Q15,Q21,Q27,Q33,Q39)</f>
        <v>4076</v>
      </c>
      <c r="W13" s="12">
        <f>SUM(M15,M21,M27,M33,M39,R9,R15,R21,R27,R33,R39)</f>
        <v>5966</v>
      </c>
      <c r="X13" s="12">
        <f t="shared" si="0"/>
        <v>10042</v>
      </c>
      <c r="Z13" s="26" t="s">
        <v>26</v>
      </c>
      <c r="AA13" s="10">
        <v>781</v>
      </c>
      <c r="AB13" s="10">
        <v>780</v>
      </c>
      <c r="AC13" s="10">
        <v>1561</v>
      </c>
    </row>
    <row r="14" spans="1:29" ht="15" customHeight="1" x14ac:dyDescent="0.15">
      <c r="A14" s="7">
        <v>9</v>
      </c>
      <c r="B14" s="10">
        <v>73</v>
      </c>
      <c r="C14" s="10">
        <v>58</v>
      </c>
      <c r="D14" s="10">
        <v>131</v>
      </c>
      <c r="E14" s="3"/>
      <c r="F14" s="7">
        <v>39</v>
      </c>
      <c r="G14" s="10">
        <v>105</v>
      </c>
      <c r="H14" s="10">
        <v>95</v>
      </c>
      <c r="I14" s="10">
        <v>200</v>
      </c>
      <c r="J14" s="3"/>
      <c r="K14" s="7">
        <v>69</v>
      </c>
      <c r="L14" s="10">
        <v>118</v>
      </c>
      <c r="M14" s="10">
        <v>147</v>
      </c>
      <c r="N14" s="10">
        <v>265</v>
      </c>
      <c r="O14" s="3"/>
      <c r="P14" s="7">
        <v>99</v>
      </c>
      <c r="Q14" s="10">
        <v>4</v>
      </c>
      <c r="R14" s="10">
        <v>18</v>
      </c>
      <c r="S14" s="10">
        <v>22</v>
      </c>
      <c r="U14" s="4" t="s">
        <v>13</v>
      </c>
      <c r="V14" s="15">
        <f>SUM(L21,L27,L33,L39,Q9,Q15,Q21,Q27,Q33,Q39)</f>
        <v>3046</v>
      </c>
      <c r="W14" s="15">
        <f>SUM(M21,M27,M33,M39,R9,R15,R21,R27,R33,R39)</f>
        <v>4957</v>
      </c>
      <c r="X14" s="18">
        <f t="shared" si="0"/>
        <v>8003</v>
      </c>
      <c r="Z14" s="4" t="s">
        <v>31</v>
      </c>
      <c r="AA14" s="10">
        <v>224</v>
      </c>
      <c r="AB14" s="10">
        <v>269</v>
      </c>
      <c r="AC14" s="10">
        <v>493</v>
      </c>
    </row>
    <row r="15" spans="1:29" ht="15" customHeight="1" x14ac:dyDescent="0.15">
      <c r="A15" s="7"/>
      <c r="B15" s="11">
        <v>359</v>
      </c>
      <c r="C15" s="11">
        <v>359</v>
      </c>
      <c r="D15" s="11">
        <v>718</v>
      </c>
      <c r="E15" s="3"/>
      <c r="F15" s="7"/>
      <c r="G15" s="11">
        <v>547</v>
      </c>
      <c r="H15" s="11">
        <v>489</v>
      </c>
      <c r="I15" s="11">
        <v>1036</v>
      </c>
      <c r="J15" s="3"/>
      <c r="K15" s="7"/>
      <c r="L15" s="11">
        <v>1030</v>
      </c>
      <c r="M15" s="11">
        <v>1009</v>
      </c>
      <c r="N15" s="11">
        <v>2039</v>
      </c>
      <c r="O15" s="3"/>
      <c r="P15" s="7"/>
      <c r="Q15" s="11">
        <v>46</v>
      </c>
      <c r="R15" s="11">
        <v>137</v>
      </c>
      <c r="S15" s="11">
        <v>183</v>
      </c>
      <c r="U15" s="4" t="s">
        <v>14</v>
      </c>
      <c r="V15" s="15">
        <f>SUM(L27,L33,L39,Q9,Q15,Q21,Q27,Q33,Q39)</f>
        <v>2297</v>
      </c>
      <c r="W15" s="15">
        <f>SUM(M27,M33,M39,R9,R15,R21,R27,R33,R39)</f>
        <v>3920</v>
      </c>
      <c r="X15" s="18">
        <f t="shared" si="0"/>
        <v>6217</v>
      </c>
      <c r="Z15" s="4" t="s">
        <v>7</v>
      </c>
      <c r="AA15" s="10">
        <v>278</v>
      </c>
      <c r="AB15" s="10">
        <v>450</v>
      </c>
      <c r="AC15" s="10">
        <v>728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107</v>
      </c>
      <c r="H16" s="10">
        <v>106</v>
      </c>
      <c r="I16" s="10">
        <v>213</v>
      </c>
      <c r="J16" s="3"/>
      <c r="K16" s="7">
        <v>70</v>
      </c>
      <c r="L16" s="10">
        <v>146</v>
      </c>
      <c r="M16" s="10">
        <v>200</v>
      </c>
      <c r="N16" s="10">
        <v>346</v>
      </c>
      <c r="O16" s="3"/>
      <c r="P16" s="7">
        <v>100</v>
      </c>
      <c r="Q16" s="10">
        <v>2</v>
      </c>
      <c r="R16" s="10">
        <v>5</v>
      </c>
      <c r="S16" s="10">
        <v>7</v>
      </c>
      <c r="U16" s="4" t="s">
        <v>15</v>
      </c>
      <c r="V16" s="15">
        <f>SUM(L33,L39,Q9,Q15,Q21,Q27,Q33,Q39)</f>
        <v>1477</v>
      </c>
      <c r="W16" s="15">
        <f>SUM(M33,M39,R9,R15,R21,R27,R33,R39)</f>
        <v>2767</v>
      </c>
      <c r="X16" s="18">
        <f t="shared" si="0"/>
        <v>4244</v>
      </c>
      <c r="Z16" s="9" t="s">
        <v>24</v>
      </c>
      <c r="AA16" s="11">
        <f t="shared" ref="AA16:AB16" si="2">SUM(AA12:AA15)</f>
        <v>1433</v>
      </c>
      <c r="AB16" s="11">
        <f t="shared" si="2"/>
        <v>1662</v>
      </c>
      <c r="AC16" s="11">
        <f>SUM(AC12:AC15)</f>
        <v>3095</v>
      </c>
    </row>
    <row r="17" spans="1:29" ht="15" customHeight="1" x14ac:dyDescent="0.15">
      <c r="A17" s="7">
        <v>11</v>
      </c>
      <c r="B17" s="10">
        <v>72</v>
      </c>
      <c r="C17" s="10">
        <v>75</v>
      </c>
      <c r="D17" s="10">
        <v>147</v>
      </c>
      <c r="E17" s="3"/>
      <c r="F17" s="7">
        <v>41</v>
      </c>
      <c r="G17" s="10">
        <v>102</v>
      </c>
      <c r="H17" s="10">
        <v>103</v>
      </c>
      <c r="I17" s="10">
        <v>205</v>
      </c>
      <c r="J17" s="3"/>
      <c r="K17" s="7">
        <v>71</v>
      </c>
      <c r="L17" s="10">
        <v>158</v>
      </c>
      <c r="M17" s="10">
        <v>192</v>
      </c>
      <c r="N17" s="10">
        <v>350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677</v>
      </c>
      <c r="W17" s="15">
        <f>SUM(M39,R9,R15,R21,R27,R33,R39)</f>
        <v>1551</v>
      </c>
      <c r="X17" s="18">
        <f t="shared" si="0"/>
        <v>2228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77</v>
      </c>
      <c r="D18" s="10">
        <v>149</v>
      </c>
      <c r="E18" s="3"/>
      <c r="F18" s="7">
        <v>42</v>
      </c>
      <c r="G18" s="10">
        <v>102</v>
      </c>
      <c r="H18" s="10">
        <v>102</v>
      </c>
      <c r="I18" s="10">
        <v>204</v>
      </c>
      <c r="J18" s="3"/>
      <c r="K18" s="7">
        <v>72</v>
      </c>
      <c r="L18" s="10">
        <v>157</v>
      </c>
      <c r="M18" s="10">
        <v>220</v>
      </c>
      <c r="N18" s="13">
        <v>377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200</v>
      </c>
      <c r="W18" s="15">
        <f>SUM(R9,R15,R21,R27,R33,R39)</f>
        <v>611</v>
      </c>
      <c r="X18" s="18">
        <f t="shared" si="0"/>
        <v>811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85</v>
      </c>
      <c r="D19" s="10">
        <v>157</v>
      </c>
      <c r="E19" s="3"/>
      <c r="F19" s="7">
        <v>43</v>
      </c>
      <c r="G19" s="10">
        <v>98</v>
      </c>
      <c r="H19" s="10">
        <v>94</v>
      </c>
      <c r="I19" s="10">
        <v>192</v>
      </c>
      <c r="J19" s="3"/>
      <c r="K19" s="7">
        <v>73</v>
      </c>
      <c r="L19" s="10">
        <v>150</v>
      </c>
      <c r="M19" s="10">
        <v>218</v>
      </c>
      <c r="N19" s="10">
        <v>368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50</v>
      </c>
      <c r="W19" s="15">
        <f>SUM(R15,R21,R27,R33,R39)</f>
        <v>163</v>
      </c>
      <c r="X19" s="18">
        <f t="shared" si="0"/>
        <v>213</v>
      </c>
      <c r="Z19" s="4" t="s">
        <v>25</v>
      </c>
      <c r="AA19" s="10">
        <v>184</v>
      </c>
      <c r="AB19" s="10">
        <v>186</v>
      </c>
      <c r="AC19" s="10">
        <v>370</v>
      </c>
    </row>
    <row r="20" spans="1:29" ht="15" customHeight="1" x14ac:dyDescent="0.15">
      <c r="A20" s="7">
        <v>14</v>
      </c>
      <c r="B20" s="10">
        <v>85</v>
      </c>
      <c r="C20" s="10">
        <v>84</v>
      </c>
      <c r="D20" s="10">
        <v>169</v>
      </c>
      <c r="E20" s="3"/>
      <c r="F20" s="7">
        <v>44</v>
      </c>
      <c r="G20" s="10">
        <v>95</v>
      </c>
      <c r="H20" s="10">
        <v>91</v>
      </c>
      <c r="I20" s="10">
        <v>186</v>
      </c>
      <c r="J20" s="3"/>
      <c r="K20" s="7">
        <v>74</v>
      </c>
      <c r="L20" s="10">
        <v>138</v>
      </c>
      <c r="M20" s="10">
        <v>207</v>
      </c>
      <c r="N20" s="10">
        <v>345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1138</v>
      </c>
      <c r="AB20" s="10">
        <v>1017</v>
      </c>
      <c r="AC20" s="10">
        <v>2155</v>
      </c>
    </row>
    <row r="21" spans="1:29" ht="15" customHeight="1" x14ac:dyDescent="0.15">
      <c r="A21" s="7"/>
      <c r="B21" s="11">
        <v>377</v>
      </c>
      <c r="C21" s="11">
        <v>386</v>
      </c>
      <c r="D21" s="11">
        <v>763</v>
      </c>
      <c r="E21" s="3"/>
      <c r="F21" s="7"/>
      <c r="G21" s="11">
        <v>504</v>
      </c>
      <c r="H21" s="11">
        <v>496</v>
      </c>
      <c r="I21" s="11">
        <v>1000</v>
      </c>
      <c r="J21" s="3"/>
      <c r="K21" s="7"/>
      <c r="L21" s="12">
        <v>749</v>
      </c>
      <c r="M21" s="12">
        <v>1037</v>
      </c>
      <c r="N21" s="12">
        <v>1786</v>
      </c>
      <c r="O21" s="24"/>
      <c r="P21" s="7"/>
      <c r="Q21" s="11">
        <v>4</v>
      </c>
      <c r="R21" s="11">
        <v>24</v>
      </c>
      <c r="S21" s="11">
        <v>28</v>
      </c>
      <c r="Z21" s="4" t="s">
        <v>31</v>
      </c>
      <c r="AA21" s="10">
        <v>282</v>
      </c>
      <c r="AB21" s="10">
        <v>292</v>
      </c>
      <c r="AC21" s="10">
        <v>574</v>
      </c>
    </row>
    <row r="22" spans="1:29" ht="15" customHeight="1" x14ac:dyDescent="0.15">
      <c r="A22" s="7">
        <v>15</v>
      </c>
      <c r="B22" s="10">
        <v>86</v>
      </c>
      <c r="C22" s="10">
        <v>87</v>
      </c>
      <c r="D22" s="10">
        <v>173</v>
      </c>
      <c r="E22" s="3"/>
      <c r="F22" s="7">
        <v>45</v>
      </c>
      <c r="G22" s="10">
        <v>98</v>
      </c>
      <c r="H22" s="10">
        <v>102</v>
      </c>
      <c r="I22" s="10">
        <v>200</v>
      </c>
      <c r="J22" s="3"/>
      <c r="K22" s="7">
        <v>75</v>
      </c>
      <c r="L22" s="10">
        <v>150</v>
      </c>
      <c r="M22" s="10">
        <v>217</v>
      </c>
      <c r="N22" s="10">
        <v>367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683</v>
      </c>
      <c r="AC22" s="10">
        <v>1072</v>
      </c>
    </row>
    <row r="23" spans="1:29" ht="15" customHeight="1" x14ac:dyDescent="0.15">
      <c r="A23" s="7">
        <v>16</v>
      </c>
      <c r="B23" s="10">
        <v>88</v>
      </c>
      <c r="C23" s="10">
        <v>81</v>
      </c>
      <c r="D23" s="10">
        <v>169</v>
      </c>
      <c r="E23" s="3"/>
      <c r="F23" s="7">
        <v>46</v>
      </c>
      <c r="G23" s="10">
        <v>88</v>
      </c>
      <c r="H23" s="10">
        <v>105</v>
      </c>
      <c r="I23" s="10">
        <v>193</v>
      </c>
      <c r="J23" s="3"/>
      <c r="K23" s="7">
        <v>76</v>
      </c>
      <c r="L23" s="10">
        <v>161</v>
      </c>
      <c r="M23" s="10">
        <v>204</v>
      </c>
      <c r="N23" s="10">
        <v>365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9.7133614880043133</v>
      </c>
      <c r="W23" s="19">
        <f>W4/$W$8*100</f>
        <v>8.2030028151391932</v>
      </c>
      <c r="X23" s="19">
        <f>X4/$X$8*100</f>
        <v>8.90579922231049</v>
      </c>
      <c r="Z23" s="9" t="s">
        <v>24</v>
      </c>
      <c r="AA23" s="11">
        <f t="shared" ref="AA23:AB23" si="3">SUM(AA19:AA22)</f>
        <v>1993</v>
      </c>
      <c r="AB23" s="11">
        <f t="shared" si="3"/>
        <v>2178</v>
      </c>
      <c r="AC23" s="11">
        <f>SUM(AC19:AC22)</f>
        <v>4171</v>
      </c>
    </row>
    <row r="24" spans="1:29" ht="15" customHeight="1" x14ac:dyDescent="0.15">
      <c r="A24" s="7">
        <v>17</v>
      </c>
      <c r="B24" s="10">
        <v>121</v>
      </c>
      <c r="C24" s="10">
        <v>85</v>
      </c>
      <c r="D24" s="10">
        <v>206</v>
      </c>
      <c r="E24" s="3"/>
      <c r="F24" s="7">
        <v>47</v>
      </c>
      <c r="G24" s="10">
        <v>101</v>
      </c>
      <c r="H24" s="10">
        <v>135</v>
      </c>
      <c r="I24" s="10">
        <v>236</v>
      </c>
      <c r="J24" s="3"/>
      <c r="K24" s="7">
        <v>77</v>
      </c>
      <c r="L24" s="10">
        <v>187</v>
      </c>
      <c r="M24" s="10">
        <v>242</v>
      </c>
      <c r="N24" s="10">
        <v>429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53.661604816245841</v>
      </c>
      <c r="W24" s="19">
        <f>W5/$W$8*100</f>
        <v>45.143884892086334</v>
      </c>
      <c r="X24" s="19">
        <f>X5/$X$8*100</f>
        <v>49.107329514571227</v>
      </c>
      <c r="Z24" s="6" t="s">
        <v>30</v>
      </c>
    </row>
    <row r="25" spans="1:29" ht="15" customHeight="1" x14ac:dyDescent="0.15">
      <c r="A25" s="7">
        <v>18</v>
      </c>
      <c r="B25" s="10">
        <v>88</v>
      </c>
      <c r="C25" s="10">
        <v>90</v>
      </c>
      <c r="D25" s="10">
        <v>178</v>
      </c>
      <c r="E25" s="3"/>
      <c r="F25" s="7">
        <v>48</v>
      </c>
      <c r="G25" s="10">
        <v>81</v>
      </c>
      <c r="H25" s="10">
        <v>61</v>
      </c>
      <c r="I25" s="10">
        <v>142</v>
      </c>
      <c r="J25" s="3"/>
      <c r="K25" s="7">
        <v>78</v>
      </c>
      <c r="L25" s="10">
        <v>146</v>
      </c>
      <c r="M25" s="10">
        <v>239</v>
      </c>
      <c r="N25" s="10">
        <v>385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15.985263725402103</v>
      </c>
      <c r="W25" s="19">
        <f>W6/$W$8*100</f>
        <v>15.999374413512669</v>
      </c>
      <c r="X25" s="19">
        <f>X6/$X$8*100</f>
        <v>15.992808462599825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85</v>
      </c>
      <c r="C26" s="10">
        <v>82</v>
      </c>
      <c r="D26" s="10">
        <v>167</v>
      </c>
      <c r="E26" s="3"/>
      <c r="F26" s="7">
        <v>49</v>
      </c>
      <c r="G26" s="10">
        <v>104</v>
      </c>
      <c r="H26" s="10">
        <v>105</v>
      </c>
      <c r="I26" s="10">
        <v>209</v>
      </c>
      <c r="J26" s="3"/>
      <c r="K26" s="7">
        <v>79</v>
      </c>
      <c r="L26" s="10">
        <v>176</v>
      </c>
      <c r="M26" s="10">
        <v>251</v>
      </c>
      <c r="N26" s="10">
        <v>427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20.639769970347739</v>
      </c>
      <c r="W26" s="19">
        <f>W7/$W$8*100</f>
        <v>30.653737879261804</v>
      </c>
      <c r="X26" s="19">
        <f>X7/$X$8*100</f>
        <v>25.994062800518456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468</v>
      </c>
      <c r="C27" s="11">
        <v>425</v>
      </c>
      <c r="D27" s="11">
        <v>893</v>
      </c>
      <c r="E27" s="3"/>
      <c r="F27" s="7"/>
      <c r="G27" s="11">
        <v>472</v>
      </c>
      <c r="H27" s="11">
        <v>508</v>
      </c>
      <c r="I27" s="11">
        <v>980</v>
      </c>
      <c r="J27" s="3"/>
      <c r="K27" s="7"/>
      <c r="L27" s="11">
        <v>820</v>
      </c>
      <c r="M27" s="11">
        <v>1153</v>
      </c>
      <c r="N27" s="11">
        <v>1973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623</v>
      </c>
      <c r="AB27" s="10">
        <v>565</v>
      </c>
      <c r="AC27" s="10">
        <v>1188</v>
      </c>
    </row>
    <row r="28" spans="1:29" ht="15" customHeight="1" x14ac:dyDescent="0.15">
      <c r="A28" s="7">
        <v>20</v>
      </c>
      <c r="B28" s="10">
        <v>113</v>
      </c>
      <c r="C28" s="10">
        <v>91</v>
      </c>
      <c r="D28" s="10">
        <v>204</v>
      </c>
      <c r="E28" s="3"/>
      <c r="F28" s="7">
        <v>50</v>
      </c>
      <c r="G28" s="10">
        <v>98</v>
      </c>
      <c r="H28" s="10">
        <v>125</v>
      </c>
      <c r="I28" s="10">
        <v>223</v>
      </c>
      <c r="J28" s="3"/>
      <c r="K28" s="7">
        <v>80</v>
      </c>
      <c r="L28" s="10">
        <v>151</v>
      </c>
      <c r="M28" s="10">
        <v>263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32.329948782460235</v>
      </c>
      <c r="W28" s="19">
        <f t="shared" ref="W28:W39" si="5">W9/$W$8*100</f>
        <v>27.690021895527057</v>
      </c>
      <c r="X28" s="19">
        <f t="shared" ref="X28:X39" si="6">X9/$X$8*100</f>
        <v>29.849061337124223</v>
      </c>
      <c r="Z28" s="4" t="s">
        <v>31</v>
      </c>
      <c r="AA28" s="10">
        <v>160</v>
      </c>
      <c r="AB28" s="10">
        <v>202</v>
      </c>
      <c r="AC28" s="10">
        <v>362</v>
      </c>
    </row>
    <row r="29" spans="1:29" ht="15" customHeight="1" x14ac:dyDescent="0.15">
      <c r="A29" s="7">
        <v>21</v>
      </c>
      <c r="B29" s="10">
        <v>83</v>
      </c>
      <c r="C29" s="10">
        <v>86</v>
      </c>
      <c r="D29" s="10">
        <v>169</v>
      </c>
      <c r="E29" s="3"/>
      <c r="F29" s="7">
        <v>51</v>
      </c>
      <c r="G29" s="10">
        <v>131</v>
      </c>
      <c r="H29" s="10">
        <v>120</v>
      </c>
      <c r="I29" s="10">
        <v>251</v>
      </c>
      <c r="J29" s="3"/>
      <c r="K29" s="7">
        <v>81</v>
      </c>
      <c r="L29" s="10">
        <v>166</v>
      </c>
      <c r="M29" s="10">
        <v>235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68.954982478210084</v>
      </c>
      <c r="W29" s="19">
        <f t="shared" si="5"/>
        <v>74.343134188301534</v>
      </c>
      <c r="X29" s="19">
        <f t="shared" si="6"/>
        <v>71.835932600242501</v>
      </c>
      <c r="Z29" s="4" t="s">
        <v>7</v>
      </c>
      <c r="AA29" s="10">
        <v>242</v>
      </c>
      <c r="AB29" s="10">
        <v>413</v>
      </c>
      <c r="AC29" s="10">
        <v>655</v>
      </c>
    </row>
    <row r="30" spans="1:29" ht="15" customHeight="1" x14ac:dyDescent="0.15">
      <c r="A30" s="7">
        <v>22</v>
      </c>
      <c r="B30" s="10">
        <v>80</v>
      </c>
      <c r="C30" s="10">
        <v>83</v>
      </c>
      <c r="D30" s="10">
        <v>163</v>
      </c>
      <c r="E30" s="3"/>
      <c r="F30" s="7">
        <v>52</v>
      </c>
      <c r="G30" s="10">
        <v>113</v>
      </c>
      <c r="H30" s="10">
        <v>109</v>
      </c>
      <c r="I30" s="10">
        <v>222</v>
      </c>
      <c r="J30" s="3"/>
      <c r="K30" s="7">
        <v>82</v>
      </c>
      <c r="L30" s="10">
        <v>166</v>
      </c>
      <c r="M30" s="10">
        <v>221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60.185101985802859</v>
      </c>
      <c r="W30" s="19">
        <f t="shared" si="5"/>
        <v>66.492023772286529</v>
      </c>
      <c r="X30" s="19">
        <f t="shared" si="6"/>
        <v>63.557302337249652</v>
      </c>
      <c r="Z30" s="9" t="s">
        <v>24</v>
      </c>
      <c r="AA30" s="11">
        <f t="shared" ref="AA30:AB30" si="7">SUM(AA26:AA29)</f>
        <v>1143</v>
      </c>
      <c r="AB30" s="11">
        <f t="shared" si="7"/>
        <v>1283</v>
      </c>
      <c r="AC30" s="11">
        <f>SUM(AC26:AC29)</f>
        <v>2426</v>
      </c>
    </row>
    <row r="31" spans="1:29" ht="15" customHeight="1" x14ac:dyDescent="0.15">
      <c r="A31" s="7">
        <v>23</v>
      </c>
      <c r="B31" s="10">
        <v>85</v>
      </c>
      <c r="C31" s="10">
        <v>71</v>
      </c>
      <c r="D31" s="10">
        <v>156</v>
      </c>
      <c r="E31" s="3"/>
      <c r="F31" s="7">
        <v>53</v>
      </c>
      <c r="G31" s="10">
        <v>135</v>
      </c>
      <c r="H31" s="10">
        <v>158</v>
      </c>
      <c r="I31" s="10">
        <v>293</v>
      </c>
      <c r="J31" s="3"/>
      <c r="K31" s="7">
        <v>83</v>
      </c>
      <c r="L31" s="10">
        <v>154</v>
      </c>
      <c r="M31" s="10">
        <v>261</v>
      </c>
      <c r="N31" s="10">
        <v>415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46.787671848324194</v>
      </c>
      <c r="W31" s="19">
        <f t="shared" si="5"/>
        <v>54.512042539881136</v>
      </c>
      <c r="X31" s="19">
        <f t="shared" si="6"/>
        <v>50.917757243801475</v>
      </c>
      <c r="Z31" s="6"/>
    </row>
    <row r="32" spans="1:29" ht="15" customHeight="1" x14ac:dyDescent="0.15">
      <c r="A32" s="7">
        <v>24</v>
      </c>
      <c r="B32" s="10">
        <v>73</v>
      </c>
      <c r="C32" s="10">
        <v>77</v>
      </c>
      <c r="D32" s="10">
        <v>150</v>
      </c>
      <c r="E32" s="3"/>
      <c r="F32" s="7">
        <v>54</v>
      </c>
      <c r="G32" s="10">
        <v>144</v>
      </c>
      <c r="H32" s="10">
        <v>137</v>
      </c>
      <c r="I32" s="10">
        <v>281</v>
      </c>
      <c r="J32" s="3"/>
      <c r="K32" s="7">
        <v>84</v>
      </c>
      <c r="L32" s="10">
        <v>163</v>
      </c>
      <c r="M32" s="10">
        <v>236</v>
      </c>
      <c r="N32" s="10">
        <v>399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36.625033695749842</v>
      </c>
      <c r="W32" s="20">
        <f t="shared" si="5"/>
        <v>46.653112292774473</v>
      </c>
      <c r="X32" s="20">
        <f t="shared" si="6"/>
        <v>41.986871263118289</v>
      </c>
      <c r="Z32" s="6"/>
      <c r="AA32" s="28"/>
      <c r="AB32" s="27"/>
      <c r="AC32" s="27"/>
    </row>
    <row r="33" spans="1:29" ht="15" customHeight="1" x14ac:dyDescent="0.15">
      <c r="A33" s="7"/>
      <c r="B33" s="11">
        <v>434</v>
      </c>
      <c r="C33" s="11">
        <v>408</v>
      </c>
      <c r="D33" s="11">
        <v>842</v>
      </c>
      <c r="E33" s="3"/>
      <c r="F33" s="7"/>
      <c r="G33" s="11">
        <v>621</v>
      </c>
      <c r="H33" s="11">
        <v>649</v>
      </c>
      <c r="I33" s="11">
        <v>1270</v>
      </c>
      <c r="J33" s="3"/>
      <c r="K33" s="7"/>
      <c r="L33" s="11">
        <v>800</v>
      </c>
      <c r="M33" s="11">
        <v>1216</v>
      </c>
      <c r="N33" s="11">
        <v>2016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27.369934405606973</v>
      </c>
      <c r="W33" s="19">
        <f t="shared" si="5"/>
        <v>38.762902721301217</v>
      </c>
      <c r="X33" s="19">
        <f t="shared" si="6"/>
        <v>33.461554542793834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62</v>
      </c>
      <c r="D34" s="10">
        <v>140</v>
      </c>
      <c r="E34" s="3"/>
      <c r="F34" s="7">
        <v>55</v>
      </c>
      <c r="G34" s="10">
        <v>177</v>
      </c>
      <c r="H34" s="10">
        <v>171</v>
      </c>
      <c r="I34" s="10">
        <v>348</v>
      </c>
      <c r="J34" s="3"/>
      <c r="K34" s="7">
        <v>85</v>
      </c>
      <c r="L34" s="10">
        <v>123</v>
      </c>
      <c r="M34" s="10">
        <v>219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20.639769970347739</v>
      </c>
      <c r="W34" s="19">
        <f t="shared" si="5"/>
        <v>30.653737879261804</v>
      </c>
      <c r="X34" s="19">
        <f t="shared" si="6"/>
        <v>25.994062800518456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93</v>
      </c>
      <c r="C35" s="10">
        <v>93</v>
      </c>
      <c r="D35" s="10">
        <v>186</v>
      </c>
      <c r="E35" s="3"/>
      <c r="F35" s="7">
        <v>56</v>
      </c>
      <c r="G35" s="10">
        <v>165</v>
      </c>
      <c r="H35" s="10">
        <v>165</v>
      </c>
      <c r="I35" s="10">
        <v>330</v>
      </c>
      <c r="J35" s="3"/>
      <c r="K35" s="7">
        <v>86</v>
      </c>
      <c r="L35" s="10">
        <v>91</v>
      </c>
      <c r="M35" s="10">
        <v>180</v>
      </c>
      <c r="N35" s="10">
        <v>271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13.271632671399047</v>
      </c>
      <c r="W35" s="19">
        <f t="shared" si="5"/>
        <v>21.63747263059118</v>
      </c>
      <c r="X35" s="19">
        <f t="shared" si="6"/>
        <v>17.744700422293764</v>
      </c>
      <c r="Z35" s="4" t="s">
        <v>25</v>
      </c>
      <c r="AA35" s="10">
        <f>SUM(AA5,AA12,AA19,AA26)</f>
        <v>1081</v>
      </c>
      <c r="AB35" s="10">
        <f t="shared" ref="AA35:AB38" si="8">SUM(AB5,AB12,AB19,AB26)</f>
        <v>1049</v>
      </c>
      <c r="AC35" s="10">
        <f>SUM(AA35:AB35)</f>
        <v>2130</v>
      </c>
    </row>
    <row r="36" spans="1:29" ht="15" customHeight="1" x14ac:dyDescent="0.15">
      <c r="A36" s="7">
        <v>27</v>
      </c>
      <c r="B36" s="10">
        <v>93</v>
      </c>
      <c r="C36" s="10">
        <v>90</v>
      </c>
      <c r="D36" s="10">
        <v>183</v>
      </c>
      <c r="E36" s="3"/>
      <c r="F36" s="7">
        <v>57</v>
      </c>
      <c r="G36" s="10">
        <v>167</v>
      </c>
      <c r="H36" s="10">
        <v>168</v>
      </c>
      <c r="I36" s="10">
        <v>335</v>
      </c>
      <c r="J36" s="3"/>
      <c r="K36" s="7">
        <v>87</v>
      </c>
      <c r="L36" s="10">
        <v>101</v>
      </c>
      <c r="M36" s="10">
        <v>188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6.0832060382783713</v>
      </c>
      <c r="W36" s="19">
        <f t="shared" si="5"/>
        <v>12.128558023146701</v>
      </c>
      <c r="X36" s="19">
        <f t="shared" si="6"/>
        <v>9.3155496090646821</v>
      </c>
      <c r="Z36" s="26" t="s">
        <v>26</v>
      </c>
      <c r="AA36" s="10">
        <f t="shared" si="8"/>
        <v>5972</v>
      </c>
      <c r="AB36" s="10">
        <f t="shared" si="8"/>
        <v>5773</v>
      </c>
      <c r="AC36" s="13">
        <f>SUM(AA36:AB36)</f>
        <v>11745</v>
      </c>
    </row>
    <row r="37" spans="1:29" ht="15" customHeight="1" x14ac:dyDescent="0.15">
      <c r="A37" s="7">
        <v>28</v>
      </c>
      <c r="B37" s="10">
        <v>77</v>
      </c>
      <c r="C37" s="10">
        <v>90</v>
      </c>
      <c r="D37" s="10">
        <v>167</v>
      </c>
      <c r="E37" s="3"/>
      <c r="F37" s="7">
        <v>58</v>
      </c>
      <c r="G37" s="10">
        <v>169</v>
      </c>
      <c r="H37" s="10">
        <v>193</v>
      </c>
      <c r="I37" s="10">
        <v>362</v>
      </c>
      <c r="J37" s="3"/>
      <c r="K37" s="7">
        <v>88</v>
      </c>
      <c r="L37" s="10">
        <v>80</v>
      </c>
      <c r="M37" s="10">
        <v>180</v>
      </c>
      <c r="N37" s="10">
        <v>260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1.7971066582801689</v>
      </c>
      <c r="W37" s="19">
        <f t="shared" si="5"/>
        <v>4.777916796997185</v>
      </c>
      <c r="X37" s="19">
        <f t="shared" si="6"/>
        <v>3.3908935067107078</v>
      </c>
      <c r="Z37" s="4" t="s">
        <v>31</v>
      </c>
      <c r="AA37" s="10">
        <f t="shared" si="8"/>
        <v>1779</v>
      </c>
      <c r="AB37" s="10">
        <f t="shared" si="8"/>
        <v>2046</v>
      </c>
      <c r="AC37" s="13">
        <f>SUM(AA37:AB37)</f>
        <v>3825</v>
      </c>
    </row>
    <row r="38" spans="1:29" ht="15" customHeight="1" x14ac:dyDescent="0.15">
      <c r="A38" s="7">
        <v>29</v>
      </c>
      <c r="B38" s="10">
        <v>93</v>
      </c>
      <c r="C38" s="10">
        <v>100</v>
      </c>
      <c r="D38" s="10">
        <v>193</v>
      </c>
      <c r="E38" s="3"/>
      <c r="F38" s="7">
        <v>59</v>
      </c>
      <c r="G38" s="10">
        <v>192</v>
      </c>
      <c r="H38" s="10">
        <v>186</v>
      </c>
      <c r="I38" s="10">
        <v>378</v>
      </c>
      <c r="J38" s="3"/>
      <c r="K38" s="7">
        <v>89</v>
      </c>
      <c r="L38" s="10">
        <v>82</v>
      </c>
      <c r="M38" s="10">
        <v>173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0.44927666457004223</v>
      </c>
      <c r="W38" s="19">
        <f t="shared" si="5"/>
        <v>1.2746324679386924</v>
      </c>
      <c r="X38" s="19">
        <f t="shared" si="6"/>
        <v>0.89057992223104898</v>
      </c>
      <c r="Z38" s="4" t="s">
        <v>7</v>
      </c>
      <c r="AA38" s="10">
        <f t="shared" si="8"/>
        <v>2297</v>
      </c>
      <c r="AB38" s="10">
        <f t="shared" si="8"/>
        <v>3920</v>
      </c>
      <c r="AC38" s="13">
        <f>SUM(AA38:AB38)</f>
        <v>6217</v>
      </c>
    </row>
    <row r="39" spans="1:29" ht="15" customHeight="1" x14ac:dyDescent="0.15">
      <c r="A39" s="7"/>
      <c r="B39" s="11">
        <v>434</v>
      </c>
      <c r="C39" s="11">
        <v>435</v>
      </c>
      <c r="D39" s="11">
        <v>869</v>
      </c>
      <c r="E39" s="3"/>
      <c r="F39" s="7"/>
      <c r="G39" s="11">
        <v>870</v>
      </c>
      <c r="H39" s="11">
        <v>883</v>
      </c>
      <c r="I39" s="11">
        <v>1753</v>
      </c>
      <c r="J39" s="3"/>
      <c r="K39" s="7"/>
      <c r="L39" s="11">
        <v>477</v>
      </c>
      <c r="M39" s="11">
        <v>940</v>
      </c>
      <c r="N39" s="11">
        <v>1417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3.5942133165603379E-2</v>
      </c>
      <c r="W39" s="19">
        <f t="shared" si="5"/>
        <v>0.20331560838285895</v>
      </c>
      <c r="X39" s="19">
        <f t="shared" si="6"/>
        <v>0.12543379186352804</v>
      </c>
      <c r="Z39" s="9" t="s">
        <v>24</v>
      </c>
      <c r="AA39" s="11">
        <f>SUM(AA35:AA38)</f>
        <v>11129</v>
      </c>
      <c r="AB39" s="11">
        <f>SUM(AB35:AB38)</f>
        <v>12788</v>
      </c>
      <c r="AC39" s="11">
        <f>SUM(AC35:AC38)</f>
        <v>23917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58</v>
      </c>
      <c r="D4" s="10">
        <v>121</v>
      </c>
      <c r="E4" s="3"/>
      <c r="F4" s="7">
        <v>30</v>
      </c>
      <c r="G4" s="10">
        <v>118</v>
      </c>
      <c r="H4" s="10">
        <v>83</v>
      </c>
      <c r="I4" s="10">
        <v>201</v>
      </c>
      <c r="J4" s="3"/>
      <c r="K4" s="7">
        <v>60</v>
      </c>
      <c r="L4" s="10">
        <v>192</v>
      </c>
      <c r="M4" s="10">
        <v>164</v>
      </c>
      <c r="N4" s="10">
        <v>356</v>
      </c>
      <c r="O4" s="3"/>
      <c r="P4" s="7">
        <v>90</v>
      </c>
      <c r="Q4" s="10">
        <v>43</v>
      </c>
      <c r="R4" s="10">
        <v>112</v>
      </c>
      <c r="S4" s="10">
        <v>155</v>
      </c>
      <c r="U4" s="4" t="s">
        <v>4</v>
      </c>
      <c r="V4" s="15">
        <f>SUM(B9,B15,B21)</f>
        <v>1080</v>
      </c>
      <c r="W4" s="15">
        <f>SUM(C9,C15,C21)</f>
        <v>1051</v>
      </c>
      <c r="X4" s="15">
        <f>SUM(V4:W4)</f>
        <v>2131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55</v>
      </c>
      <c r="D5" s="10">
        <v>117</v>
      </c>
      <c r="E5" s="3"/>
      <c r="F5" s="7">
        <v>31</v>
      </c>
      <c r="G5" s="10">
        <v>89</v>
      </c>
      <c r="H5" s="10">
        <v>103</v>
      </c>
      <c r="I5" s="10">
        <v>192</v>
      </c>
      <c r="J5" s="3"/>
      <c r="K5" s="7">
        <v>61</v>
      </c>
      <c r="L5" s="10">
        <v>233</v>
      </c>
      <c r="M5" s="10">
        <v>199</v>
      </c>
      <c r="N5" s="10">
        <v>432</v>
      </c>
      <c r="O5" s="3"/>
      <c r="P5" s="7">
        <v>91</v>
      </c>
      <c r="Q5" s="10">
        <v>35</v>
      </c>
      <c r="R5" s="10">
        <v>109</v>
      </c>
      <c r="S5" s="10">
        <v>144</v>
      </c>
      <c r="U5" s="4" t="s">
        <v>5</v>
      </c>
      <c r="V5" s="15">
        <f>SUM(B27,B33,B39,G9,G15,G21,G27,G33,G39,L9)</f>
        <v>5950</v>
      </c>
      <c r="W5" s="15">
        <f>SUM(C27,C33,C39,H9,H15,H21,H27,H33,H39,M9)</f>
        <v>5761</v>
      </c>
      <c r="X5" s="15">
        <f>SUM(V5:W5)</f>
        <v>11711</v>
      </c>
      <c r="Y5" s="2"/>
      <c r="Z5" s="4" t="s">
        <v>25</v>
      </c>
      <c r="AA5" s="10">
        <v>627</v>
      </c>
      <c r="AB5" s="10">
        <v>597</v>
      </c>
      <c r="AC5" s="10">
        <v>1224</v>
      </c>
    </row>
    <row r="6" spans="1:29" ht="15" customHeight="1" x14ac:dyDescent="0.15">
      <c r="A6" s="7">
        <v>2</v>
      </c>
      <c r="B6" s="10">
        <v>64</v>
      </c>
      <c r="C6" s="10">
        <v>55</v>
      </c>
      <c r="D6" s="10">
        <v>119</v>
      </c>
      <c r="E6" s="3"/>
      <c r="F6" s="7">
        <v>32</v>
      </c>
      <c r="G6" s="10">
        <v>87</v>
      </c>
      <c r="H6" s="10">
        <v>94</v>
      </c>
      <c r="I6" s="10">
        <v>181</v>
      </c>
      <c r="J6" s="3"/>
      <c r="K6" s="7">
        <v>62</v>
      </c>
      <c r="L6" s="10">
        <v>212</v>
      </c>
      <c r="M6" s="10">
        <v>206</v>
      </c>
      <c r="N6" s="10">
        <v>418</v>
      </c>
      <c r="O6" s="3"/>
      <c r="P6" s="7">
        <v>92</v>
      </c>
      <c r="Q6" s="10">
        <v>28</v>
      </c>
      <c r="R6" s="10">
        <v>98</v>
      </c>
      <c r="S6" s="10">
        <v>126</v>
      </c>
      <c r="U6" s="8" t="s">
        <v>6</v>
      </c>
      <c r="V6" s="15">
        <f>SUM(L15,L21)</f>
        <v>1786</v>
      </c>
      <c r="W6" s="15">
        <f>SUM(M15,M21)</f>
        <v>2052</v>
      </c>
      <c r="X6" s="15">
        <f>SUM(V6:W6)</f>
        <v>3838</v>
      </c>
      <c r="Z6" s="26" t="s">
        <v>26</v>
      </c>
      <c r="AA6" s="10">
        <v>3416</v>
      </c>
      <c r="AB6" s="10">
        <v>3404</v>
      </c>
      <c r="AC6" s="10">
        <v>6820</v>
      </c>
    </row>
    <row r="7" spans="1:29" ht="15" customHeight="1" x14ac:dyDescent="0.15">
      <c r="A7" s="7">
        <v>3</v>
      </c>
      <c r="B7" s="10">
        <v>72</v>
      </c>
      <c r="C7" s="10">
        <v>68</v>
      </c>
      <c r="D7" s="10">
        <v>140</v>
      </c>
      <c r="E7" s="3"/>
      <c r="F7" s="7">
        <v>33</v>
      </c>
      <c r="G7" s="10">
        <v>98</v>
      </c>
      <c r="H7" s="10">
        <v>82</v>
      </c>
      <c r="I7" s="10">
        <v>180</v>
      </c>
      <c r="J7" s="3"/>
      <c r="K7" s="7">
        <v>63</v>
      </c>
      <c r="L7" s="10">
        <v>241</v>
      </c>
      <c r="M7" s="10">
        <v>205</v>
      </c>
      <c r="N7" s="10">
        <v>446</v>
      </c>
      <c r="O7" s="3"/>
      <c r="P7" s="7">
        <v>93</v>
      </c>
      <c r="Q7" s="10">
        <v>20</v>
      </c>
      <c r="R7" s="10">
        <v>84</v>
      </c>
      <c r="S7" s="10">
        <v>104</v>
      </c>
      <c r="U7" s="4" t="s">
        <v>7</v>
      </c>
      <c r="V7" s="15">
        <f>SUM(L27,L33,L39,Q9,Q15,Q21,Q27,Q33,Q39)</f>
        <v>2294</v>
      </c>
      <c r="W7" s="15">
        <f>SUM(M27,M33,M39,R9,R15,R21,R27,R33,R39)</f>
        <v>3911</v>
      </c>
      <c r="X7" s="15">
        <f>SUM(V7:W7)</f>
        <v>6205</v>
      </c>
      <c r="Z7" s="4" t="s">
        <v>31</v>
      </c>
      <c r="AA7" s="10">
        <v>1118</v>
      </c>
      <c r="AB7" s="10">
        <v>1284</v>
      </c>
      <c r="AC7" s="10">
        <v>2402</v>
      </c>
    </row>
    <row r="8" spans="1:29" ht="15" customHeight="1" x14ac:dyDescent="0.15">
      <c r="A8" s="7">
        <v>4</v>
      </c>
      <c r="B8" s="10">
        <v>79</v>
      </c>
      <c r="C8" s="10">
        <v>71</v>
      </c>
      <c r="D8" s="10">
        <v>150</v>
      </c>
      <c r="E8" s="3"/>
      <c r="F8" s="7">
        <v>34</v>
      </c>
      <c r="G8" s="10">
        <v>101</v>
      </c>
      <c r="H8" s="10">
        <v>106</v>
      </c>
      <c r="I8" s="10">
        <v>207</v>
      </c>
      <c r="J8" s="3"/>
      <c r="K8" s="7">
        <v>64</v>
      </c>
      <c r="L8" s="10">
        <v>250</v>
      </c>
      <c r="M8" s="10">
        <v>227</v>
      </c>
      <c r="N8" s="10">
        <v>477</v>
      </c>
      <c r="O8" s="3"/>
      <c r="P8" s="7">
        <v>94</v>
      </c>
      <c r="Q8" s="10">
        <v>26</v>
      </c>
      <c r="R8" s="10">
        <v>47</v>
      </c>
      <c r="S8" s="10">
        <v>73</v>
      </c>
      <c r="U8" s="17" t="s">
        <v>3</v>
      </c>
      <c r="V8" s="12">
        <f>SUM(V4:V7)</f>
        <v>11110</v>
      </c>
      <c r="W8" s="12">
        <f>SUM(W4:W7)</f>
        <v>12775</v>
      </c>
      <c r="X8" s="12">
        <f>SUM(X4:X7)</f>
        <v>23885</v>
      </c>
      <c r="Z8" s="4" t="s">
        <v>7</v>
      </c>
      <c r="AA8" s="10">
        <v>1387</v>
      </c>
      <c r="AB8" s="10">
        <v>2371</v>
      </c>
      <c r="AC8" s="10">
        <v>3758</v>
      </c>
    </row>
    <row r="9" spans="1:29" ht="15" customHeight="1" x14ac:dyDescent="0.15">
      <c r="A9" s="7"/>
      <c r="B9" s="11">
        <v>340</v>
      </c>
      <c r="C9" s="11">
        <v>307</v>
      </c>
      <c r="D9" s="11">
        <v>647</v>
      </c>
      <c r="E9" s="3"/>
      <c r="F9" s="7"/>
      <c r="G9" s="11">
        <v>493</v>
      </c>
      <c r="H9" s="11">
        <v>468</v>
      </c>
      <c r="I9" s="11">
        <v>961</v>
      </c>
      <c r="J9" s="3"/>
      <c r="K9" s="7"/>
      <c r="L9" s="12">
        <v>1128</v>
      </c>
      <c r="M9" s="12">
        <v>1001</v>
      </c>
      <c r="N9" s="12">
        <v>2129</v>
      </c>
      <c r="O9" s="3"/>
      <c r="P9" s="7"/>
      <c r="Q9" s="11">
        <v>152</v>
      </c>
      <c r="R9" s="11">
        <v>450</v>
      </c>
      <c r="S9" s="11">
        <v>602</v>
      </c>
      <c r="U9" s="4" t="s">
        <v>8</v>
      </c>
      <c r="V9" s="15">
        <f>SUM(G21,G27,G33,G39,L9)</f>
        <v>3589</v>
      </c>
      <c r="W9" s="15">
        <f>SUM(H21,H27,H33,H39,M9)</f>
        <v>3530</v>
      </c>
      <c r="X9" s="18">
        <f t="shared" ref="X9:X20" si="0">SUM(V9:W9)</f>
        <v>7119</v>
      </c>
      <c r="Z9" s="9" t="s">
        <v>24</v>
      </c>
      <c r="AA9" s="11">
        <f t="shared" ref="AA9:AB9" si="1">SUM(AA5:AA8)</f>
        <v>6548</v>
      </c>
      <c r="AB9" s="11">
        <f t="shared" si="1"/>
        <v>7656</v>
      </c>
      <c r="AC9" s="11">
        <f>SUM(AC5:AC8)</f>
        <v>14204</v>
      </c>
    </row>
    <row r="10" spans="1:29" ht="15" customHeight="1" x14ac:dyDescent="0.15">
      <c r="A10" s="7">
        <v>5</v>
      </c>
      <c r="B10" s="10">
        <v>75</v>
      </c>
      <c r="C10" s="10">
        <v>65</v>
      </c>
      <c r="D10" s="10">
        <v>140</v>
      </c>
      <c r="E10" s="3"/>
      <c r="F10" s="7">
        <v>35</v>
      </c>
      <c r="G10" s="10">
        <v>92</v>
      </c>
      <c r="H10" s="10">
        <v>105</v>
      </c>
      <c r="I10" s="10">
        <v>197</v>
      </c>
      <c r="J10" s="3"/>
      <c r="K10" s="7">
        <v>65</v>
      </c>
      <c r="L10" s="10">
        <v>276</v>
      </c>
      <c r="M10" s="10">
        <v>281</v>
      </c>
      <c r="N10" s="10">
        <v>557</v>
      </c>
      <c r="O10" s="3"/>
      <c r="P10" s="7">
        <v>95</v>
      </c>
      <c r="Q10" s="10">
        <v>18</v>
      </c>
      <c r="R10" s="10">
        <v>38</v>
      </c>
      <c r="S10" s="10">
        <v>56</v>
      </c>
      <c r="U10" s="4" t="s">
        <v>9</v>
      </c>
      <c r="V10" s="15">
        <f>SUM(G21,G27,G33,G39,L9,L15,L21,L27,L33,L39,Q9,Q15,Q21,Q27,Q33,Q39)</f>
        <v>7669</v>
      </c>
      <c r="W10" s="15">
        <f>SUM(H21,H27,H33,H39,M9,M15,M21,M27,M33,M39,R9,R15,R21,R27,R33,R39)</f>
        <v>9493</v>
      </c>
      <c r="X10" s="18">
        <f t="shared" si="0"/>
        <v>17162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81</v>
      </c>
      <c r="D11" s="10">
        <v>148</v>
      </c>
      <c r="E11" s="3"/>
      <c r="F11" s="7">
        <v>36</v>
      </c>
      <c r="G11" s="10">
        <v>110</v>
      </c>
      <c r="H11" s="10">
        <v>100</v>
      </c>
      <c r="I11" s="10">
        <v>210</v>
      </c>
      <c r="J11" s="3"/>
      <c r="K11" s="7">
        <v>66</v>
      </c>
      <c r="L11" s="10">
        <v>270</v>
      </c>
      <c r="M11" s="10">
        <v>226</v>
      </c>
      <c r="N11" s="10">
        <v>496</v>
      </c>
      <c r="O11" s="3"/>
      <c r="P11" s="7">
        <v>96</v>
      </c>
      <c r="Q11" s="10">
        <v>13</v>
      </c>
      <c r="R11" s="10">
        <v>33</v>
      </c>
      <c r="S11" s="10">
        <v>46</v>
      </c>
      <c r="U11" s="4" t="s">
        <v>10</v>
      </c>
      <c r="V11" s="15">
        <f>SUM(,G33,G39,L9,L15,L21,L27,L33,L39,Q9,Q15,Q21,Q27,Q33,Q39)</f>
        <v>6692</v>
      </c>
      <c r="W11" s="15">
        <f>SUM(,H33,H39,M9,M15,M21,M27,M33,M39,R9,R15,R21,R27,R33,R39)</f>
        <v>8490</v>
      </c>
      <c r="X11" s="18">
        <f t="shared" si="0"/>
        <v>15182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74</v>
      </c>
      <c r="D12" s="10">
        <v>148</v>
      </c>
      <c r="E12" s="3"/>
      <c r="F12" s="7">
        <v>37</v>
      </c>
      <c r="G12" s="10">
        <v>116</v>
      </c>
      <c r="H12" s="10">
        <v>96</v>
      </c>
      <c r="I12" s="10">
        <v>212</v>
      </c>
      <c r="J12" s="3"/>
      <c r="K12" s="7">
        <v>67</v>
      </c>
      <c r="L12" s="10">
        <v>243</v>
      </c>
      <c r="M12" s="10">
        <v>241</v>
      </c>
      <c r="N12" s="10">
        <v>484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5208</v>
      </c>
      <c r="W12" s="15">
        <f>SUM(M9,M15,M21,M27,M33,M39,R9,R15,R21,R27,R33,R39)</f>
        <v>6964</v>
      </c>
      <c r="X12" s="18">
        <f t="shared" si="0"/>
        <v>12172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120</v>
      </c>
      <c r="H13" s="10">
        <v>94</v>
      </c>
      <c r="I13" s="10">
        <v>214</v>
      </c>
      <c r="J13" s="3"/>
      <c r="K13" s="7">
        <v>68</v>
      </c>
      <c r="L13" s="10">
        <v>134</v>
      </c>
      <c r="M13" s="10">
        <v>127</v>
      </c>
      <c r="N13" s="10">
        <v>261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4080</v>
      </c>
      <c r="W13" s="12">
        <f>SUM(M15,M21,M27,M33,M39,R9,R15,R21,R27,R33,R39)</f>
        <v>5963</v>
      </c>
      <c r="X13" s="12">
        <f t="shared" si="0"/>
        <v>10043</v>
      </c>
      <c r="Z13" s="26" t="s">
        <v>26</v>
      </c>
      <c r="AA13" s="10">
        <v>780</v>
      </c>
      <c r="AB13" s="10">
        <v>774</v>
      </c>
      <c r="AC13" s="10">
        <v>1554</v>
      </c>
    </row>
    <row r="14" spans="1:29" ht="15" customHeight="1" x14ac:dyDescent="0.15">
      <c r="A14" s="7">
        <v>9</v>
      </c>
      <c r="B14" s="10">
        <v>75</v>
      </c>
      <c r="C14" s="10">
        <v>54</v>
      </c>
      <c r="D14" s="10">
        <v>129</v>
      </c>
      <c r="E14" s="3"/>
      <c r="F14" s="7">
        <v>39</v>
      </c>
      <c r="G14" s="10">
        <v>103</v>
      </c>
      <c r="H14" s="10">
        <v>96</v>
      </c>
      <c r="I14" s="10">
        <v>199</v>
      </c>
      <c r="J14" s="3"/>
      <c r="K14" s="7">
        <v>69</v>
      </c>
      <c r="L14" s="10">
        <v>118</v>
      </c>
      <c r="M14" s="10">
        <v>141</v>
      </c>
      <c r="N14" s="10">
        <v>259</v>
      </c>
      <c r="O14" s="3"/>
      <c r="P14" s="7">
        <v>99</v>
      </c>
      <c r="Q14" s="10">
        <v>4</v>
      </c>
      <c r="R14" s="10">
        <v>20</v>
      </c>
      <c r="S14" s="10">
        <v>24</v>
      </c>
      <c r="U14" s="4" t="s">
        <v>13</v>
      </c>
      <c r="V14" s="15">
        <f>SUM(L21,L27,L33,L39,Q9,Q15,Q21,Q27,Q33,Q39)</f>
        <v>3039</v>
      </c>
      <c r="W14" s="15">
        <f>SUM(M21,M27,M33,M39,R9,R15,R21,R27,R33,R39)</f>
        <v>4947</v>
      </c>
      <c r="X14" s="18">
        <f t="shared" si="0"/>
        <v>7986</v>
      </c>
      <c r="Z14" s="4" t="s">
        <v>31</v>
      </c>
      <c r="AA14" s="10">
        <v>223</v>
      </c>
      <c r="AB14" s="10">
        <v>273</v>
      </c>
      <c r="AC14" s="10">
        <v>496</v>
      </c>
    </row>
    <row r="15" spans="1:29" ht="15" customHeight="1" x14ac:dyDescent="0.15">
      <c r="A15" s="7"/>
      <c r="B15" s="11">
        <v>361</v>
      </c>
      <c r="C15" s="11">
        <v>359</v>
      </c>
      <c r="D15" s="11">
        <v>720</v>
      </c>
      <c r="E15" s="3"/>
      <c r="F15" s="7"/>
      <c r="G15" s="11">
        <v>541</v>
      </c>
      <c r="H15" s="11">
        <v>491</v>
      </c>
      <c r="I15" s="11">
        <v>1032</v>
      </c>
      <c r="J15" s="3"/>
      <c r="K15" s="7"/>
      <c r="L15" s="11">
        <v>1041</v>
      </c>
      <c r="M15" s="11">
        <v>1016</v>
      </c>
      <c r="N15" s="11">
        <v>2057</v>
      </c>
      <c r="O15" s="3"/>
      <c r="P15" s="7"/>
      <c r="Q15" s="11">
        <v>47</v>
      </c>
      <c r="R15" s="11">
        <v>133</v>
      </c>
      <c r="S15" s="11">
        <v>180</v>
      </c>
      <c r="U15" s="4" t="s">
        <v>14</v>
      </c>
      <c r="V15" s="15">
        <f>SUM(L27,L33,L39,Q9,Q15,Q21,Q27,Q33,Q39)</f>
        <v>2294</v>
      </c>
      <c r="W15" s="15">
        <f>SUM(M27,M33,M39,R9,R15,R21,R27,R33,R39)</f>
        <v>3911</v>
      </c>
      <c r="X15" s="18">
        <f t="shared" si="0"/>
        <v>6205</v>
      </c>
      <c r="Z15" s="4" t="s">
        <v>7</v>
      </c>
      <c r="AA15" s="10">
        <v>277</v>
      </c>
      <c r="AB15" s="10">
        <v>448</v>
      </c>
      <c r="AC15" s="10">
        <v>725</v>
      </c>
    </row>
    <row r="16" spans="1:29" ht="15" customHeight="1" x14ac:dyDescent="0.15">
      <c r="A16" s="7">
        <v>10</v>
      </c>
      <c r="B16" s="10">
        <v>80</v>
      </c>
      <c r="C16" s="10">
        <v>68</v>
      </c>
      <c r="D16" s="10">
        <v>148</v>
      </c>
      <c r="E16" s="3"/>
      <c r="F16" s="7">
        <v>40</v>
      </c>
      <c r="G16" s="10">
        <v>109</v>
      </c>
      <c r="H16" s="10">
        <v>105</v>
      </c>
      <c r="I16" s="10">
        <v>214</v>
      </c>
      <c r="J16" s="3"/>
      <c r="K16" s="7">
        <v>70</v>
      </c>
      <c r="L16" s="10">
        <v>140</v>
      </c>
      <c r="M16" s="10">
        <v>190</v>
      </c>
      <c r="N16" s="10">
        <v>330</v>
      </c>
      <c r="O16" s="3"/>
      <c r="P16" s="7">
        <v>100</v>
      </c>
      <c r="Q16" s="10">
        <v>2</v>
      </c>
      <c r="R16" s="10">
        <v>5</v>
      </c>
      <c r="S16" s="10">
        <v>7</v>
      </c>
      <c r="U16" s="4" t="s">
        <v>15</v>
      </c>
      <c r="V16" s="15">
        <f>SUM(L33,L39,Q9,Q15,Q21,Q27,Q33,Q39)</f>
        <v>1478</v>
      </c>
      <c r="W16" s="15">
        <f>SUM(M33,M39,R9,R15,R21,R27,R33,R39)</f>
        <v>2768</v>
      </c>
      <c r="X16" s="18">
        <f t="shared" si="0"/>
        <v>4246</v>
      </c>
      <c r="Z16" s="9" t="s">
        <v>24</v>
      </c>
      <c r="AA16" s="11">
        <f t="shared" ref="AA16:AB16" si="2">SUM(AA12:AA15)</f>
        <v>1431</v>
      </c>
      <c r="AB16" s="11">
        <f t="shared" si="2"/>
        <v>1659</v>
      </c>
      <c r="AC16" s="11">
        <f>SUM(AC12:AC15)</f>
        <v>3090</v>
      </c>
    </row>
    <row r="17" spans="1:29" ht="15" customHeight="1" x14ac:dyDescent="0.15">
      <c r="A17" s="7">
        <v>11</v>
      </c>
      <c r="B17" s="10">
        <v>67</v>
      </c>
      <c r="C17" s="10">
        <v>74</v>
      </c>
      <c r="D17" s="10">
        <v>141</v>
      </c>
      <c r="E17" s="3"/>
      <c r="F17" s="7">
        <v>41</v>
      </c>
      <c r="G17" s="10">
        <v>105</v>
      </c>
      <c r="H17" s="10">
        <v>103</v>
      </c>
      <c r="I17" s="10">
        <v>208</v>
      </c>
      <c r="J17" s="3"/>
      <c r="K17" s="7">
        <v>71</v>
      </c>
      <c r="L17" s="10">
        <v>157</v>
      </c>
      <c r="M17" s="10">
        <v>201</v>
      </c>
      <c r="N17" s="10">
        <v>358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680</v>
      </c>
      <c r="W17" s="15">
        <f>SUM(M39,R9,R15,R21,R27,R33,R39)</f>
        <v>1543</v>
      </c>
      <c r="X17" s="18">
        <f t="shared" si="0"/>
        <v>2223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77</v>
      </c>
      <c r="D18" s="10">
        <v>150</v>
      </c>
      <c r="E18" s="3"/>
      <c r="F18" s="7">
        <v>42</v>
      </c>
      <c r="G18" s="10">
        <v>97</v>
      </c>
      <c r="H18" s="10">
        <v>101</v>
      </c>
      <c r="I18" s="10">
        <v>198</v>
      </c>
      <c r="J18" s="3"/>
      <c r="K18" s="7">
        <v>72</v>
      </c>
      <c r="L18" s="10">
        <v>162</v>
      </c>
      <c r="M18" s="10">
        <v>221</v>
      </c>
      <c r="N18" s="13">
        <v>383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203</v>
      </c>
      <c r="W18" s="15">
        <f>SUM(R9,R15,R21,R27,R33,R39)</f>
        <v>609</v>
      </c>
      <c r="X18" s="18">
        <f t="shared" si="0"/>
        <v>812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82</v>
      </c>
      <c r="D19" s="10">
        <v>158</v>
      </c>
      <c r="E19" s="3"/>
      <c r="F19" s="7">
        <v>43</v>
      </c>
      <c r="G19" s="10">
        <v>98</v>
      </c>
      <c r="H19" s="10">
        <v>93</v>
      </c>
      <c r="I19" s="10">
        <v>191</v>
      </c>
      <c r="J19" s="3"/>
      <c r="K19" s="7">
        <v>73</v>
      </c>
      <c r="L19" s="10">
        <v>145</v>
      </c>
      <c r="M19" s="10">
        <v>209</v>
      </c>
      <c r="N19" s="10">
        <v>354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51</v>
      </c>
      <c r="W19" s="15">
        <f>SUM(R15,R21,R27,R33,R39)</f>
        <v>159</v>
      </c>
      <c r="X19" s="18">
        <f t="shared" si="0"/>
        <v>210</v>
      </c>
      <c r="Z19" s="4" t="s">
        <v>25</v>
      </c>
      <c r="AA19" s="10">
        <v>184</v>
      </c>
      <c r="AB19" s="10">
        <v>186</v>
      </c>
      <c r="AC19" s="10">
        <v>370</v>
      </c>
    </row>
    <row r="20" spans="1:29" ht="15" customHeight="1" x14ac:dyDescent="0.15">
      <c r="A20" s="7">
        <v>14</v>
      </c>
      <c r="B20" s="10">
        <v>83</v>
      </c>
      <c r="C20" s="10">
        <v>84</v>
      </c>
      <c r="D20" s="10">
        <v>167</v>
      </c>
      <c r="E20" s="3"/>
      <c r="F20" s="7">
        <v>44</v>
      </c>
      <c r="G20" s="10">
        <v>94</v>
      </c>
      <c r="H20" s="10">
        <v>91</v>
      </c>
      <c r="I20" s="10">
        <v>185</v>
      </c>
      <c r="J20" s="3"/>
      <c r="K20" s="7">
        <v>74</v>
      </c>
      <c r="L20" s="10">
        <v>141</v>
      </c>
      <c r="M20" s="10">
        <v>215</v>
      </c>
      <c r="N20" s="10">
        <v>356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1135</v>
      </c>
      <c r="AB20" s="10">
        <v>1017</v>
      </c>
      <c r="AC20" s="10">
        <v>2152</v>
      </c>
    </row>
    <row r="21" spans="1:29" ht="15" customHeight="1" x14ac:dyDescent="0.15">
      <c r="A21" s="7"/>
      <c r="B21" s="11">
        <v>379</v>
      </c>
      <c r="C21" s="11">
        <v>385</v>
      </c>
      <c r="D21" s="11">
        <v>764</v>
      </c>
      <c r="E21" s="3"/>
      <c r="F21" s="7"/>
      <c r="G21" s="11">
        <v>503</v>
      </c>
      <c r="H21" s="11">
        <v>493</v>
      </c>
      <c r="I21" s="11">
        <v>996</v>
      </c>
      <c r="J21" s="3"/>
      <c r="K21" s="7"/>
      <c r="L21" s="12">
        <v>745</v>
      </c>
      <c r="M21" s="12">
        <v>1036</v>
      </c>
      <c r="N21" s="12">
        <v>1781</v>
      </c>
      <c r="O21" s="24"/>
      <c r="P21" s="7"/>
      <c r="Q21" s="11">
        <v>4</v>
      </c>
      <c r="R21" s="11">
        <v>24</v>
      </c>
      <c r="S21" s="11">
        <v>28</v>
      </c>
      <c r="Z21" s="4" t="s">
        <v>31</v>
      </c>
      <c r="AA21" s="10">
        <v>284</v>
      </c>
      <c r="AB21" s="10">
        <v>290</v>
      </c>
      <c r="AC21" s="10">
        <v>574</v>
      </c>
    </row>
    <row r="22" spans="1:29" ht="15" customHeight="1" x14ac:dyDescent="0.15">
      <c r="A22" s="7">
        <v>15</v>
      </c>
      <c r="B22" s="10">
        <v>82</v>
      </c>
      <c r="C22" s="10">
        <v>92</v>
      </c>
      <c r="D22" s="10">
        <v>174</v>
      </c>
      <c r="E22" s="3"/>
      <c r="F22" s="7">
        <v>45</v>
      </c>
      <c r="G22" s="10">
        <v>100</v>
      </c>
      <c r="H22" s="10">
        <v>106</v>
      </c>
      <c r="I22" s="10">
        <v>206</v>
      </c>
      <c r="J22" s="3"/>
      <c r="K22" s="7">
        <v>75</v>
      </c>
      <c r="L22" s="10">
        <v>155</v>
      </c>
      <c r="M22" s="10">
        <v>207</v>
      </c>
      <c r="N22" s="10">
        <v>362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683</v>
      </c>
      <c r="AC22" s="10">
        <v>1072</v>
      </c>
    </row>
    <row r="23" spans="1:29" ht="15" customHeight="1" x14ac:dyDescent="0.15">
      <c r="A23" s="7">
        <v>16</v>
      </c>
      <c r="B23" s="10">
        <v>87</v>
      </c>
      <c r="C23" s="10">
        <v>80</v>
      </c>
      <c r="D23" s="10">
        <v>167</v>
      </c>
      <c r="E23" s="3"/>
      <c r="F23" s="7">
        <v>46</v>
      </c>
      <c r="G23" s="10">
        <v>91</v>
      </c>
      <c r="H23" s="10">
        <v>101</v>
      </c>
      <c r="I23" s="10">
        <v>192</v>
      </c>
      <c r="J23" s="3"/>
      <c r="K23" s="7">
        <v>76</v>
      </c>
      <c r="L23" s="10">
        <v>146</v>
      </c>
      <c r="M23" s="10">
        <v>211</v>
      </c>
      <c r="N23" s="10">
        <v>357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9.7209720972097209</v>
      </c>
      <c r="W23" s="19">
        <f>W4/$W$8*100</f>
        <v>8.2270058708414879</v>
      </c>
      <c r="X23" s="19">
        <f>X4/$X$8*100</f>
        <v>8.9219175214569812</v>
      </c>
      <c r="Z23" s="9" t="s">
        <v>24</v>
      </c>
      <c r="AA23" s="11">
        <f t="shared" ref="AA23:AB23" si="3">SUM(AA19:AA22)</f>
        <v>1992</v>
      </c>
      <c r="AB23" s="11">
        <f t="shared" si="3"/>
        <v>2176</v>
      </c>
      <c r="AC23" s="11">
        <f>SUM(AC19:AC22)</f>
        <v>4168</v>
      </c>
    </row>
    <row r="24" spans="1:29" ht="15" customHeight="1" x14ac:dyDescent="0.15">
      <c r="A24" s="7">
        <v>17</v>
      </c>
      <c r="B24" s="10">
        <v>120</v>
      </c>
      <c r="C24" s="10">
        <v>84</v>
      </c>
      <c r="D24" s="10">
        <v>204</v>
      </c>
      <c r="E24" s="3"/>
      <c r="F24" s="7">
        <v>47</v>
      </c>
      <c r="G24" s="10">
        <v>99</v>
      </c>
      <c r="H24" s="10">
        <v>136</v>
      </c>
      <c r="I24" s="10">
        <v>235</v>
      </c>
      <c r="J24" s="3"/>
      <c r="K24" s="7">
        <v>77</v>
      </c>
      <c r="L24" s="10">
        <v>196</v>
      </c>
      <c r="M24" s="10">
        <v>242</v>
      </c>
      <c r="N24" s="10">
        <v>438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53.555355535553552</v>
      </c>
      <c r="W24" s="19">
        <f>W5/$W$8*100</f>
        <v>45.095890410958908</v>
      </c>
      <c r="X24" s="19">
        <f>X5/$X$8*100</f>
        <v>49.030772451329284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91</v>
      </c>
      <c r="D25" s="10">
        <v>182</v>
      </c>
      <c r="E25" s="3"/>
      <c r="F25" s="7">
        <v>48</v>
      </c>
      <c r="G25" s="10">
        <v>81</v>
      </c>
      <c r="H25" s="10">
        <v>69</v>
      </c>
      <c r="I25" s="10">
        <v>150</v>
      </c>
      <c r="J25" s="3"/>
      <c r="K25" s="7">
        <v>78</v>
      </c>
      <c r="L25" s="10">
        <v>139</v>
      </c>
      <c r="M25" s="10">
        <v>232</v>
      </c>
      <c r="N25" s="10">
        <v>371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16.075607560756076</v>
      </c>
      <c r="W25" s="19">
        <f>W6/$W$8*100</f>
        <v>16.062622309197653</v>
      </c>
      <c r="X25" s="19">
        <f>X6/$X$8*100</f>
        <v>16.068662340380993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82</v>
      </c>
      <c r="C26" s="10">
        <v>81</v>
      </c>
      <c r="D26" s="10">
        <v>163</v>
      </c>
      <c r="E26" s="3"/>
      <c r="F26" s="7">
        <v>49</v>
      </c>
      <c r="G26" s="10">
        <v>103</v>
      </c>
      <c r="H26" s="10">
        <v>98</v>
      </c>
      <c r="I26" s="10">
        <v>201</v>
      </c>
      <c r="J26" s="3"/>
      <c r="K26" s="7">
        <v>79</v>
      </c>
      <c r="L26" s="10">
        <v>180</v>
      </c>
      <c r="M26" s="10">
        <v>251</v>
      </c>
      <c r="N26" s="10">
        <v>431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20.648064806480647</v>
      </c>
      <c r="W26" s="19">
        <f>W7/$W$8*100</f>
        <v>30.614481409001961</v>
      </c>
      <c r="X26" s="19">
        <f>X7/$X$8*100</f>
        <v>25.978647686832741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462</v>
      </c>
      <c r="C27" s="11">
        <v>428</v>
      </c>
      <c r="D27" s="11">
        <v>890</v>
      </c>
      <c r="E27" s="3"/>
      <c r="F27" s="7"/>
      <c r="G27" s="11">
        <v>474</v>
      </c>
      <c r="H27" s="11">
        <v>510</v>
      </c>
      <c r="I27" s="11">
        <v>984</v>
      </c>
      <c r="J27" s="3"/>
      <c r="K27" s="7"/>
      <c r="L27" s="11">
        <v>816</v>
      </c>
      <c r="M27" s="11">
        <v>1143</v>
      </c>
      <c r="N27" s="11">
        <v>1959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619</v>
      </c>
      <c r="AB27" s="10">
        <v>566</v>
      </c>
      <c r="AC27" s="10">
        <v>1185</v>
      </c>
    </row>
    <row r="28" spans="1:29" ht="15" customHeight="1" x14ac:dyDescent="0.15">
      <c r="A28" s="7">
        <v>20</v>
      </c>
      <c r="B28" s="10">
        <v>113</v>
      </c>
      <c r="C28" s="10">
        <v>94</v>
      </c>
      <c r="D28" s="10">
        <v>207</v>
      </c>
      <c r="E28" s="3"/>
      <c r="F28" s="7">
        <v>50</v>
      </c>
      <c r="G28" s="10">
        <v>102</v>
      </c>
      <c r="H28" s="10">
        <v>122</v>
      </c>
      <c r="I28" s="10">
        <v>224</v>
      </c>
      <c r="J28" s="3"/>
      <c r="K28" s="7">
        <v>80</v>
      </c>
      <c r="L28" s="10">
        <v>157</v>
      </c>
      <c r="M28" s="10">
        <v>266</v>
      </c>
      <c r="N28" s="10">
        <v>423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32.304230423042299</v>
      </c>
      <c r="W28" s="19">
        <f t="shared" ref="W28:W39" si="5">W9/$W$8*100</f>
        <v>27.632093933463796</v>
      </c>
      <c r="X28" s="19">
        <f t="shared" ref="X28:X39" si="6">X9/$X$8*100</f>
        <v>29.805317144651454</v>
      </c>
      <c r="Z28" s="4" t="s">
        <v>31</v>
      </c>
      <c r="AA28" s="10">
        <v>161</v>
      </c>
      <c r="AB28" s="10">
        <v>205</v>
      </c>
      <c r="AC28" s="10">
        <v>366</v>
      </c>
    </row>
    <row r="29" spans="1:29" ht="15" customHeight="1" x14ac:dyDescent="0.15">
      <c r="A29" s="7">
        <v>21</v>
      </c>
      <c r="B29" s="10">
        <v>92</v>
      </c>
      <c r="C29" s="10">
        <v>83</v>
      </c>
      <c r="D29" s="10">
        <v>175</v>
      </c>
      <c r="E29" s="3"/>
      <c r="F29" s="7">
        <v>51</v>
      </c>
      <c r="G29" s="10">
        <v>126</v>
      </c>
      <c r="H29" s="10">
        <v>127</v>
      </c>
      <c r="I29" s="10">
        <v>253</v>
      </c>
      <c r="J29" s="3"/>
      <c r="K29" s="7">
        <v>81</v>
      </c>
      <c r="L29" s="10">
        <v>169</v>
      </c>
      <c r="M29" s="10">
        <v>231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69.027902790279029</v>
      </c>
      <c r="W29" s="19">
        <f t="shared" si="5"/>
        <v>74.309197651663411</v>
      </c>
      <c r="X29" s="19">
        <f t="shared" si="6"/>
        <v>71.852627171865194</v>
      </c>
      <c r="Z29" s="4" t="s">
        <v>7</v>
      </c>
      <c r="AA29" s="10">
        <v>241</v>
      </c>
      <c r="AB29" s="10">
        <v>409</v>
      </c>
      <c r="AC29" s="10">
        <v>650</v>
      </c>
    </row>
    <row r="30" spans="1:29" ht="15" customHeight="1" x14ac:dyDescent="0.15">
      <c r="A30" s="7">
        <v>22</v>
      </c>
      <c r="B30" s="10">
        <v>75</v>
      </c>
      <c r="C30" s="10">
        <v>82</v>
      </c>
      <c r="D30" s="10">
        <v>157</v>
      </c>
      <c r="E30" s="3"/>
      <c r="F30" s="7">
        <v>52</v>
      </c>
      <c r="G30" s="10">
        <v>115</v>
      </c>
      <c r="H30" s="10">
        <v>103</v>
      </c>
      <c r="I30" s="10">
        <v>218</v>
      </c>
      <c r="J30" s="3"/>
      <c r="K30" s="7">
        <v>82</v>
      </c>
      <c r="L30" s="10">
        <v>158</v>
      </c>
      <c r="M30" s="10">
        <v>221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60.234023402340227</v>
      </c>
      <c r="W30" s="19">
        <f t="shared" si="5"/>
        <v>66.457925636007829</v>
      </c>
      <c r="X30" s="19">
        <f t="shared" si="6"/>
        <v>63.562905589281982</v>
      </c>
      <c r="Z30" s="9" t="s">
        <v>24</v>
      </c>
      <c r="AA30" s="11">
        <f t="shared" ref="AA30:AB30" si="7">SUM(AA26:AA29)</f>
        <v>1139</v>
      </c>
      <c r="AB30" s="11">
        <f t="shared" si="7"/>
        <v>1284</v>
      </c>
      <c r="AC30" s="11">
        <f>SUM(AC26:AC29)</f>
        <v>2423</v>
      </c>
    </row>
    <row r="31" spans="1:29" ht="15" customHeight="1" x14ac:dyDescent="0.15">
      <c r="A31" s="7">
        <v>23</v>
      </c>
      <c r="B31" s="10">
        <v>77</v>
      </c>
      <c r="C31" s="10">
        <v>73</v>
      </c>
      <c r="D31" s="10">
        <v>150</v>
      </c>
      <c r="E31" s="3"/>
      <c r="F31" s="7">
        <v>53</v>
      </c>
      <c r="G31" s="10">
        <v>134</v>
      </c>
      <c r="H31" s="10">
        <v>155</v>
      </c>
      <c r="I31" s="10">
        <v>289</v>
      </c>
      <c r="J31" s="3"/>
      <c r="K31" s="7">
        <v>83</v>
      </c>
      <c r="L31" s="10">
        <v>155</v>
      </c>
      <c r="M31" s="10">
        <v>274</v>
      </c>
      <c r="N31" s="10">
        <v>429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46.876687668766877</v>
      </c>
      <c r="W31" s="19">
        <f t="shared" si="5"/>
        <v>54.512720156555773</v>
      </c>
      <c r="X31" s="19">
        <f t="shared" si="6"/>
        <v>50.960854092526688</v>
      </c>
      <c r="Z31" s="6"/>
    </row>
    <row r="32" spans="1:29" ht="15" customHeight="1" x14ac:dyDescent="0.15">
      <c r="A32" s="7">
        <v>24</v>
      </c>
      <c r="B32" s="10">
        <v>79</v>
      </c>
      <c r="C32" s="10">
        <v>80</v>
      </c>
      <c r="D32" s="10">
        <v>159</v>
      </c>
      <c r="E32" s="3"/>
      <c r="F32" s="7">
        <v>54</v>
      </c>
      <c r="G32" s="10">
        <v>147</v>
      </c>
      <c r="H32" s="10">
        <v>140</v>
      </c>
      <c r="I32" s="10">
        <v>287</v>
      </c>
      <c r="J32" s="3"/>
      <c r="K32" s="7">
        <v>84</v>
      </c>
      <c r="L32" s="10">
        <v>159</v>
      </c>
      <c r="M32" s="10">
        <v>233</v>
      </c>
      <c r="N32" s="10">
        <v>392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36.723672367236723</v>
      </c>
      <c r="W32" s="20">
        <f t="shared" si="5"/>
        <v>46.677103718199611</v>
      </c>
      <c r="X32" s="20">
        <f t="shared" si="6"/>
        <v>42.047310027213733</v>
      </c>
      <c r="Z32" s="6"/>
      <c r="AA32" s="28"/>
      <c r="AB32" s="27"/>
      <c r="AC32" s="27"/>
    </row>
    <row r="33" spans="1:29" ht="15" customHeight="1" x14ac:dyDescent="0.15">
      <c r="A33" s="7"/>
      <c r="B33" s="11">
        <v>436</v>
      </c>
      <c r="C33" s="11">
        <v>412</v>
      </c>
      <c r="D33" s="11">
        <v>848</v>
      </c>
      <c r="E33" s="3"/>
      <c r="F33" s="7"/>
      <c r="G33" s="11">
        <v>624</v>
      </c>
      <c r="H33" s="11">
        <v>647</v>
      </c>
      <c r="I33" s="11">
        <v>1271</v>
      </c>
      <c r="J33" s="3"/>
      <c r="K33" s="7"/>
      <c r="L33" s="11">
        <v>798</v>
      </c>
      <c r="M33" s="11">
        <v>1225</v>
      </c>
      <c r="N33" s="11">
        <v>2023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27.353735373537351</v>
      </c>
      <c r="W33" s="19">
        <f t="shared" si="5"/>
        <v>38.724070450097848</v>
      </c>
      <c r="X33" s="19">
        <f t="shared" si="6"/>
        <v>33.435210383085618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61</v>
      </c>
      <c r="D34" s="10">
        <v>140</v>
      </c>
      <c r="E34" s="3"/>
      <c r="F34" s="7">
        <v>55</v>
      </c>
      <c r="G34" s="10">
        <v>166</v>
      </c>
      <c r="H34" s="10">
        <v>169</v>
      </c>
      <c r="I34" s="10">
        <v>335</v>
      </c>
      <c r="J34" s="3"/>
      <c r="K34" s="7">
        <v>85</v>
      </c>
      <c r="L34" s="10">
        <v>131</v>
      </c>
      <c r="M34" s="10">
        <v>216</v>
      </c>
      <c r="N34" s="10">
        <v>347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20.648064806480647</v>
      </c>
      <c r="W34" s="19">
        <f t="shared" si="5"/>
        <v>30.614481409001961</v>
      </c>
      <c r="X34" s="19">
        <f t="shared" si="6"/>
        <v>25.978647686832741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89</v>
      </c>
      <c r="D35" s="10">
        <v>174</v>
      </c>
      <c r="E35" s="3"/>
      <c r="F35" s="7">
        <v>56</v>
      </c>
      <c r="G35" s="10">
        <v>176</v>
      </c>
      <c r="H35" s="10">
        <v>172</v>
      </c>
      <c r="I35" s="10">
        <v>348</v>
      </c>
      <c r="J35" s="3"/>
      <c r="K35" s="7">
        <v>86</v>
      </c>
      <c r="L35" s="10">
        <v>91</v>
      </c>
      <c r="M35" s="10">
        <v>181</v>
      </c>
      <c r="N35" s="10">
        <v>272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13.303330333033303</v>
      </c>
      <c r="W35" s="19">
        <f t="shared" si="5"/>
        <v>21.667318982387478</v>
      </c>
      <c r="X35" s="19">
        <f t="shared" si="6"/>
        <v>17.776847393761773</v>
      </c>
      <c r="Z35" s="4" t="s">
        <v>25</v>
      </c>
      <c r="AA35" s="10">
        <f>SUM(AA5,AA12,AA19,AA26)</f>
        <v>1080</v>
      </c>
      <c r="AB35" s="10">
        <f t="shared" ref="AA35:AB38" si="8">SUM(AB5,AB12,AB19,AB26)</f>
        <v>1051</v>
      </c>
      <c r="AC35" s="10">
        <f>SUM(AA35:AB35)</f>
        <v>2131</v>
      </c>
    </row>
    <row r="36" spans="1:29" ht="15" customHeight="1" x14ac:dyDescent="0.15">
      <c r="A36" s="7">
        <v>27</v>
      </c>
      <c r="B36" s="10">
        <v>94</v>
      </c>
      <c r="C36" s="10">
        <v>87</v>
      </c>
      <c r="D36" s="10">
        <v>181</v>
      </c>
      <c r="E36" s="3"/>
      <c r="F36" s="7">
        <v>57</v>
      </c>
      <c r="G36" s="10">
        <v>165</v>
      </c>
      <c r="H36" s="10">
        <v>161</v>
      </c>
      <c r="I36" s="10">
        <v>326</v>
      </c>
      <c r="J36" s="3"/>
      <c r="K36" s="7">
        <v>87</v>
      </c>
      <c r="L36" s="10">
        <v>97</v>
      </c>
      <c r="M36" s="10">
        <v>181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6.1206120612061206</v>
      </c>
      <c r="W36" s="19">
        <f t="shared" si="5"/>
        <v>12.078277886497064</v>
      </c>
      <c r="X36" s="19">
        <f t="shared" si="6"/>
        <v>9.307096504082061</v>
      </c>
      <c r="Z36" s="26" t="s">
        <v>26</v>
      </c>
      <c r="AA36" s="10">
        <f t="shared" si="8"/>
        <v>5950</v>
      </c>
      <c r="AB36" s="10">
        <f t="shared" si="8"/>
        <v>5761</v>
      </c>
      <c r="AC36" s="13">
        <f>SUM(AA36:AB36)</f>
        <v>11711</v>
      </c>
    </row>
    <row r="37" spans="1:29" ht="15" customHeight="1" x14ac:dyDescent="0.15">
      <c r="A37" s="7">
        <v>28</v>
      </c>
      <c r="B37" s="10">
        <v>80</v>
      </c>
      <c r="C37" s="10">
        <v>90</v>
      </c>
      <c r="D37" s="10">
        <v>170</v>
      </c>
      <c r="E37" s="3"/>
      <c r="F37" s="7">
        <v>58</v>
      </c>
      <c r="G37" s="10">
        <v>168</v>
      </c>
      <c r="H37" s="10">
        <v>187</v>
      </c>
      <c r="I37" s="10">
        <v>355</v>
      </c>
      <c r="J37" s="3"/>
      <c r="K37" s="7">
        <v>88</v>
      </c>
      <c r="L37" s="10">
        <v>80</v>
      </c>
      <c r="M37" s="10">
        <v>179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1.8271827182718272</v>
      </c>
      <c r="W37" s="19">
        <f t="shared" si="5"/>
        <v>4.7671232876712333</v>
      </c>
      <c r="X37" s="19">
        <f t="shared" si="6"/>
        <v>3.3996231944735187</v>
      </c>
      <c r="Z37" s="4" t="s">
        <v>31</v>
      </c>
      <c r="AA37" s="10">
        <f t="shared" si="8"/>
        <v>1786</v>
      </c>
      <c r="AB37" s="10">
        <f t="shared" si="8"/>
        <v>2052</v>
      </c>
      <c r="AC37" s="13">
        <f>SUM(AA37:AB37)</f>
        <v>3838</v>
      </c>
    </row>
    <row r="38" spans="1:29" ht="15" customHeight="1" x14ac:dyDescent="0.15">
      <c r="A38" s="7">
        <v>29</v>
      </c>
      <c r="B38" s="10">
        <v>91</v>
      </c>
      <c r="C38" s="10">
        <v>105</v>
      </c>
      <c r="D38" s="10">
        <v>196</v>
      </c>
      <c r="E38" s="3"/>
      <c r="F38" s="7">
        <v>59</v>
      </c>
      <c r="G38" s="10">
        <v>185</v>
      </c>
      <c r="H38" s="10">
        <v>190</v>
      </c>
      <c r="I38" s="10">
        <v>375</v>
      </c>
      <c r="J38" s="3"/>
      <c r="K38" s="7">
        <v>89</v>
      </c>
      <c r="L38" s="10">
        <v>78</v>
      </c>
      <c r="M38" s="10">
        <v>177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0.45904590459045908</v>
      </c>
      <c r="W38" s="19">
        <f t="shared" si="5"/>
        <v>1.2446183953033267</v>
      </c>
      <c r="X38" s="19">
        <f t="shared" si="6"/>
        <v>0.87921289512246181</v>
      </c>
      <c r="Z38" s="4" t="s">
        <v>7</v>
      </c>
      <c r="AA38" s="10">
        <f t="shared" si="8"/>
        <v>2294</v>
      </c>
      <c r="AB38" s="10">
        <f t="shared" si="8"/>
        <v>3911</v>
      </c>
      <c r="AC38" s="13">
        <f>SUM(AA38:AB38)</f>
        <v>6205</v>
      </c>
    </row>
    <row r="39" spans="1:29" ht="15" customHeight="1" x14ac:dyDescent="0.15">
      <c r="A39" s="7"/>
      <c r="B39" s="11">
        <v>429</v>
      </c>
      <c r="C39" s="11">
        <v>432</v>
      </c>
      <c r="D39" s="11">
        <v>861</v>
      </c>
      <c r="E39" s="3"/>
      <c r="F39" s="7"/>
      <c r="G39" s="11">
        <v>860</v>
      </c>
      <c r="H39" s="11">
        <v>879</v>
      </c>
      <c r="I39" s="11">
        <v>1739</v>
      </c>
      <c r="J39" s="3"/>
      <c r="K39" s="7"/>
      <c r="L39" s="11">
        <v>477</v>
      </c>
      <c r="M39" s="11">
        <v>934</v>
      </c>
      <c r="N39" s="11">
        <v>1411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3.6003600360036005E-2</v>
      </c>
      <c r="W39" s="19">
        <f t="shared" si="5"/>
        <v>0.20352250489236792</v>
      </c>
      <c r="X39" s="19">
        <f t="shared" si="6"/>
        <v>0.1256018421603517</v>
      </c>
      <c r="Z39" s="9" t="s">
        <v>24</v>
      </c>
      <c r="AA39" s="11">
        <f>SUM(AA35:AA38)</f>
        <v>11110</v>
      </c>
      <c r="AB39" s="11">
        <f>SUM(AB35:AB38)</f>
        <v>12775</v>
      </c>
      <c r="AC39" s="11">
        <f>SUM(AC35:AC38)</f>
        <v>23885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55</v>
      </c>
      <c r="D4" s="10">
        <v>120</v>
      </c>
      <c r="E4" s="3"/>
      <c r="F4" s="7">
        <v>30</v>
      </c>
      <c r="G4" s="10">
        <v>117</v>
      </c>
      <c r="H4" s="10">
        <v>81</v>
      </c>
      <c r="I4" s="10">
        <v>198</v>
      </c>
      <c r="J4" s="3"/>
      <c r="K4" s="7">
        <v>60</v>
      </c>
      <c r="L4" s="10">
        <v>201</v>
      </c>
      <c r="M4" s="10">
        <v>166</v>
      </c>
      <c r="N4" s="10">
        <v>367</v>
      </c>
      <c r="O4" s="3"/>
      <c r="P4" s="7">
        <v>90</v>
      </c>
      <c r="Q4" s="10">
        <v>47</v>
      </c>
      <c r="R4" s="10">
        <v>109</v>
      </c>
      <c r="S4" s="10">
        <v>156</v>
      </c>
      <c r="U4" s="4" t="s">
        <v>4</v>
      </c>
      <c r="V4" s="15">
        <f>SUM(B9,B15,B21)</f>
        <v>1093</v>
      </c>
      <c r="W4" s="15">
        <f>SUM(C9,C15,C21)</f>
        <v>1045</v>
      </c>
      <c r="X4" s="15">
        <f>SUM(V4:W4)</f>
        <v>2138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64</v>
      </c>
      <c r="D5" s="10">
        <v>129</v>
      </c>
      <c r="E5" s="3"/>
      <c r="F5" s="7">
        <v>31</v>
      </c>
      <c r="G5" s="10">
        <v>92</v>
      </c>
      <c r="H5" s="10">
        <v>103</v>
      </c>
      <c r="I5" s="10">
        <v>195</v>
      </c>
      <c r="J5" s="3"/>
      <c r="K5" s="7">
        <v>61</v>
      </c>
      <c r="L5" s="10">
        <v>223</v>
      </c>
      <c r="M5" s="10">
        <v>192</v>
      </c>
      <c r="N5" s="10">
        <v>415</v>
      </c>
      <c r="O5" s="3"/>
      <c r="P5" s="7">
        <v>91</v>
      </c>
      <c r="Q5" s="10">
        <v>35</v>
      </c>
      <c r="R5" s="10">
        <v>112</v>
      </c>
      <c r="S5" s="10">
        <v>147</v>
      </c>
      <c r="U5" s="4" t="s">
        <v>5</v>
      </c>
      <c r="V5" s="15">
        <f>SUM(B27,B33,B39,G9,G15,G21,G27,G33,G39,L9)</f>
        <v>5929</v>
      </c>
      <c r="W5" s="15">
        <f>SUM(C27,C33,C39,H9,H15,H21,H27,H33,H39,M9)</f>
        <v>5740</v>
      </c>
      <c r="X5" s="15">
        <f>SUM(V5:W5)</f>
        <v>11669</v>
      </c>
      <c r="Y5" s="2"/>
      <c r="Z5" s="4" t="s">
        <v>25</v>
      </c>
      <c r="AA5" s="10">
        <v>631</v>
      </c>
      <c r="AB5" s="10">
        <v>593</v>
      </c>
      <c r="AC5" s="10">
        <v>1224</v>
      </c>
    </row>
    <row r="6" spans="1:29" ht="15" customHeight="1" x14ac:dyDescent="0.15">
      <c r="A6" s="7">
        <v>2</v>
      </c>
      <c r="B6" s="10">
        <v>66</v>
      </c>
      <c r="C6" s="10">
        <v>53</v>
      </c>
      <c r="D6" s="10">
        <v>119</v>
      </c>
      <c r="E6" s="3"/>
      <c r="F6" s="7">
        <v>32</v>
      </c>
      <c r="G6" s="10">
        <v>86</v>
      </c>
      <c r="H6" s="10">
        <v>91</v>
      </c>
      <c r="I6" s="10">
        <v>177</v>
      </c>
      <c r="J6" s="3"/>
      <c r="K6" s="7">
        <v>62</v>
      </c>
      <c r="L6" s="10">
        <v>219</v>
      </c>
      <c r="M6" s="10">
        <v>205</v>
      </c>
      <c r="N6" s="10">
        <v>424</v>
      </c>
      <c r="O6" s="3"/>
      <c r="P6" s="7">
        <v>92</v>
      </c>
      <c r="Q6" s="10">
        <v>30</v>
      </c>
      <c r="R6" s="10">
        <v>95</v>
      </c>
      <c r="S6" s="10">
        <v>125</v>
      </c>
      <c r="U6" s="8" t="s">
        <v>6</v>
      </c>
      <c r="V6" s="15">
        <f>SUM(L15,L21)</f>
        <v>1793</v>
      </c>
      <c r="W6" s="15">
        <f>SUM(M15,M21)</f>
        <v>2055</v>
      </c>
      <c r="X6" s="15">
        <f>SUM(V6:W6)</f>
        <v>3848</v>
      </c>
      <c r="Z6" s="26" t="s">
        <v>26</v>
      </c>
      <c r="AA6" s="10">
        <v>3407</v>
      </c>
      <c r="AB6" s="10">
        <v>3393</v>
      </c>
      <c r="AC6" s="10">
        <v>6800</v>
      </c>
    </row>
    <row r="7" spans="1:29" ht="15" customHeight="1" x14ac:dyDescent="0.15">
      <c r="A7" s="7">
        <v>3</v>
      </c>
      <c r="B7" s="10">
        <v>68</v>
      </c>
      <c r="C7" s="10">
        <v>61</v>
      </c>
      <c r="D7" s="10">
        <v>129</v>
      </c>
      <c r="E7" s="3"/>
      <c r="F7" s="7">
        <v>33</v>
      </c>
      <c r="G7" s="10">
        <v>98</v>
      </c>
      <c r="H7" s="10">
        <v>79</v>
      </c>
      <c r="I7" s="10">
        <v>177</v>
      </c>
      <c r="J7" s="3"/>
      <c r="K7" s="7">
        <v>63</v>
      </c>
      <c r="L7" s="10">
        <v>230</v>
      </c>
      <c r="M7" s="10">
        <v>201</v>
      </c>
      <c r="N7" s="10">
        <v>431</v>
      </c>
      <c r="O7" s="3"/>
      <c r="P7" s="7">
        <v>93</v>
      </c>
      <c r="Q7" s="10">
        <v>18</v>
      </c>
      <c r="R7" s="10">
        <v>89</v>
      </c>
      <c r="S7" s="10">
        <v>107</v>
      </c>
      <c r="U7" s="4" t="s">
        <v>7</v>
      </c>
      <c r="V7" s="15">
        <f>SUM(L27,L33,L39,Q9,Q15,Q21,Q27,Q33,Q39)</f>
        <v>2290</v>
      </c>
      <c r="W7" s="15">
        <f>SUM(M27,M33,M39,R9,R15,R21,R27,R33,R39)</f>
        <v>3906</v>
      </c>
      <c r="X7" s="15">
        <f>SUM(V7:W7)</f>
        <v>6196</v>
      </c>
      <c r="Z7" s="4" t="s">
        <v>31</v>
      </c>
      <c r="AA7" s="10">
        <v>1125</v>
      </c>
      <c r="AB7" s="10">
        <v>1287</v>
      </c>
      <c r="AC7" s="10">
        <v>2412</v>
      </c>
    </row>
    <row r="8" spans="1:29" ht="15" customHeight="1" x14ac:dyDescent="0.15">
      <c r="A8" s="7">
        <v>4</v>
      </c>
      <c r="B8" s="10">
        <v>79</v>
      </c>
      <c r="C8" s="10">
        <v>70</v>
      </c>
      <c r="D8" s="10">
        <v>149</v>
      </c>
      <c r="E8" s="3"/>
      <c r="F8" s="7">
        <v>34</v>
      </c>
      <c r="G8" s="10">
        <v>102</v>
      </c>
      <c r="H8" s="10">
        <v>110</v>
      </c>
      <c r="I8" s="10">
        <v>212</v>
      </c>
      <c r="J8" s="3"/>
      <c r="K8" s="7">
        <v>64</v>
      </c>
      <c r="L8" s="10">
        <v>252</v>
      </c>
      <c r="M8" s="10">
        <v>229</v>
      </c>
      <c r="N8" s="10">
        <v>481</v>
      </c>
      <c r="O8" s="3"/>
      <c r="P8" s="7">
        <v>94</v>
      </c>
      <c r="Q8" s="10">
        <v>24</v>
      </c>
      <c r="R8" s="10">
        <v>44</v>
      </c>
      <c r="S8" s="10">
        <v>68</v>
      </c>
      <c r="U8" s="17" t="s">
        <v>3</v>
      </c>
      <c r="V8" s="12">
        <f>SUM(V4:V7)</f>
        <v>11105</v>
      </c>
      <c r="W8" s="12">
        <f>SUM(W4:W7)</f>
        <v>12746</v>
      </c>
      <c r="X8" s="12">
        <f>SUM(X4:X7)</f>
        <v>23851</v>
      </c>
      <c r="Z8" s="4" t="s">
        <v>7</v>
      </c>
      <c r="AA8" s="10">
        <v>1383</v>
      </c>
      <c r="AB8" s="10">
        <v>2368</v>
      </c>
      <c r="AC8" s="10">
        <v>3751</v>
      </c>
    </row>
    <row r="9" spans="1:29" ht="15" customHeight="1" x14ac:dyDescent="0.15">
      <c r="A9" s="7"/>
      <c r="B9" s="11">
        <v>343</v>
      </c>
      <c r="C9" s="11">
        <v>303</v>
      </c>
      <c r="D9" s="11">
        <v>646</v>
      </c>
      <c r="E9" s="3"/>
      <c r="F9" s="7"/>
      <c r="G9" s="11">
        <v>495</v>
      </c>
      <c r="H9" s="11">
        <v>464</v>
      </c>
      <c r="I9" s="11">
        <v>959</v>
      </c>
      <c r="J9" s="3"/>
      <c r="K9" s="7"/>
      <c r="L9" s="12">
        <v>1125</v>
      </c>
      <c r="M9" s="12">
        <v>993</v>
      </c>
      <c r="N9" s="12">
        <v>2118</v>
      </c>
      <c r="O9" s="3"/>
      <c r="P9" s="7"/>
      <c r="Q9" s="11">
        <v>154</v>
      </c>
      <c r="R9" s="11">
        <v>449</v>
      </c>
      <c r="S9" s="11">
        <v>603</v>
      </c>
      <c r="U9" s="4" t="s">
        <v>8</v>
      </c>
      <c r="V9" s="15">
        <f>SUM(G21,G27,G33,G39,L9)</f>
        <v>3576</v>
      </c>
      <c r="W9" s="15">
        <f>SUM(H21,H27,H33,H39,M9)</f>
        <v>3514</v>
      </c>
      <c r="X9" s="18">
        <f t="shared" ref="X9:X20" si="0">SUM(V9:W9)</f>
        <v>7090</v>
      </c>
      <c r="Z9" s="9" t="s">
        <v>24</v>
      </c>
      <c r="AA9" s="11">
        <f t="shared" ref="AA9:AB9" si="1">SUM(AA5:AA8)</f>
        <v>6546</v>
      </c>
      <c r="AB9" s="11">
        <f t="shared" si="1"/>
        <v>7641</v>
      </c>
      <c r="AC9" s="11">
        <f>SUM(AC5:AC8)</f>
        <v>14187</v>
      </c>
    </row>
    <row r="10" spans="1:29" ht="15" customHeight="1" x14ac:dyDescent="0.15">
      <c r="A10" s="7">
        <v>5</v>
      </c>
      <c r="B10" s="10">
        <v>78</v>
      </c>
      <c r="C10" s="10">
        <v>67</v>
      </c>
      <c r="D10" s="10">
        <v>145</v>
      </c>
      <c r="E10" s="3"/>
      <c r="F10" s="7">
        <v>35</v>
      </c>
      <c r="G10" s="10">
        <v>93</v>
      </c>
      <c r="H10" s="10">
        <v>100</v>
      </c>
      <c r="I10" s="10">
        <v>193</v>
      </c>
      <c r="J10" s="3"/>
      <c r="K10" s="7">
        <v>65</v>
      </c>
      <c r="L10" s="10">
        <v>272</v>
      </c>
      <c r="M10" s="10">
        <v>289</v>
      </c>
      <c r="N10" s="10">
        <v>561</v>
      </c>
      <c r="O10" s="3"/>
      <c r="P10" s="7">
        <v>95</v>
      </c>
      <c r="Q10" s="10">
        <v>20</v>
      </c>
      <c r="R10" s="10">
        <v>43</v>
      </c>
      <c r="S10" s="10">
        <v>63</v>
      </c>
      <c r="U10" s="4" t="s">
        <v>9</v>
      </c>
      <c r="V10" s="15">
        <f>SUM(G21,G27,G33,G39,L9,L15,L21,L27,L33,L39,Q9,Q15,Q21,Q27,Q33,Q39)</f>
        <v>7659</v>
      </c>
      <c r="W10" s="15">
        <f>SUM(H21,H27,H33,H39,M9,M15,M21,M27,M33,M39,R9,R15,R21,R27,R33,R39)</f>
        <v>9475</v>
      </c>
      <c r="X10" s="18">
        <f t="shared" si="0"/>
        <v>17134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82</v>
      </c>
      <c r="D11" s="10">
        <v>152</v>
      </c>
      <c r="E11" s="3"/>
      <c r="F11" s="7">
        <v>36</v>
      </c>
      <c r="G11" s="10">
        <v>102</v>
      </c>
      <c r="H11" s="10">
        <v>103</v>
      </c>
      <c r="I11" s="10">
        <v>205</v>
      </c>
      <c r="J11" s="3"/>
      <c r="K11" s="7">
        <v>66</v>
      </c>
      <c r="L11" s="10">
        <v>276</v>
      </c>
      <c r="M11" s="10">
        <v>219</v>
      </c>
      <c r="N11" s="10">
        <v>495</v>
      </c>
      <c r="O11" s="3"/>
      <c r="P11" s="7">
        <v>96</v>
      </c>
      <c r="Q11" s="10">
        <v>13</v>
      </c>
      <c r="R11" s="10">
        <v>29</v>
      </c>
      <c r="S11" s="10">
        <v>42</v>
      </c>
      <c r="U11" s="4" t="s">
        <v>10</v>
      </c>
      <c r="V11" s="15">
        <f>SUM(,G33,G39,L9,L15,L21,L27,L33,L39,Q9,Q15,Q21,Q27,Q33,Q39)</f>
        <v>6683</v>
      </c>
      <c r="W11" s="15">
        <f>SUM(,H33,H39,M9,M15,M21,M27,M33,M39,R9,R15,R21,R27,R33,R39)</f>
        <v>8480</v>
      </c>
      <c r="X11" s="18">
        <f t="shared" si="0"/>
        <v>15163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121</v>
      </c>
      <c r="H12" s="10">
        <v>94</v>
      </c>
      <c r="I12" s="10">
        <v>215</v>
      </c>
      <c r="J12" s="3"/>
      <c r="K12" s="7">
        <v>67</v>
      </c>
      <c r="L12" s="10">
        <v>249</v>
      </c>
      <c r="M12" s="10">
        <v>249</v>
      </c>
      <c r="N12" s="10">
        <v>498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5208</v>
      </c>
      <c r="W12" s="15">
        <f>SUM(M9,M15,M21,M27,M33,M39,R9,R15,R21,R27,R33,R39)</f>
        <v>6954</v>
      </c>
      <c r="X12" s="18">
        <f t="shared" si="0"/>
        <v>12162</v>
      </c>
      <c r="Z12" s="4" t="s">
        <v>25</v>
      </c>
      <c r="AA12" s="10">
        <v>158</v>
      </c>
      <c r="AB12" s="10">
        <v>165</v>
      </c>
      <c r="AC12" s="10">
        <v>323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116</v>
      </c>
      <c r="H13" s="10">
        <v>98</v>
      </c>
      <c r="I13" s="10">
        <v>214</v>
      </c>
      <c r="J13" s="3"/>
      <c r="K13" s="7">
        <v>68</v>
      </c>
      <c r="L13" s="10">
        <v>139</v>
      </c>
      <c r="M13" s="10">
        <v>129</v>
      </c>
      <c r="N13" s="10">
        <v>268</v>
      </c>
      <c r="O13" s="3"/>
      <c r="P13" s="7">
        <v>98</v>
      </c>
      <c r="Q13" s="10">
        <v>4</v>
      </c>
      <c r="R13" s="10">
        <v>18</v>
      </c>
      <c r="S13" s="10">
        <v>22</v>
      </c>
      <c r="U13" s="9" t="s">
        <v>12</v>
      </c>
      <c r="V13" s="12">
        <f>SUM(L15,L21,L27,L33,L39,Q9,Q15,Q21,Q27,Q33,Q39)</f>
        <v>4083</v>
      </c>
      <c r="W13" s="12">
        <f>SUM(M15,M21,M27,M33,M39,R9,R15,R21,R27,R33,R39)</f>
        <v>5961</v>
      </c>
      <c r="X13" s="12">
        <f t="shared" si="0"/>
        <v>10044</v>
      </c>
      <c r="Z13" s="26" t="s">
        <v>26</v>
      </c>
      <c r="AA13" s="10">
        <v>776</v>
      </c>
      <c r="AB13" s="10">
        <v>767</v>
      </c>
      <c r="AC13" s="10">
        <v>1543</v>
      </c>
    </row>
    <row r="14" spans="1:29" ht="15" customHeight="1" x14ac:dyDescent="0.15">
      <c r="A14" s="7">
        <v>9</v>
      </c>
      <c r="B14" s="10">
        <v>74</v>
      </c>
      <c r="C14" s="10">
        <v>56</v>
      </c>
      <c r="D14" s="10">
        <v>130</v>
      </c>
      <c r="E14" s="3"/>
      <c r="F14" s="7">
        <v>39</v>
      </c>
      <c r="G14" s="10">
        <v>108</v>
      </c>
      <c r="H14" s="10">
        <v>96</v>
      </c>
      <c r="I14" s="10">
        <v>204</v>
      </c>
      <c r="J14" s="3"/>
      <c r="K14" s="7">
        <v>69</v>
      </c>
      <c r="L14" s="10">
        <v>112</v>
      </c>
      <c r="M14" s="10">
        <v>134</v>
      </c>
      <c r="N14" s="10">
        <v>246</v>
      </c>
      <c r="O14" s="3"/>
      <c r="P14" s="7">
        <v>99</v>
      </c>
      <c r="Q14" s="10">
        <v>4</v>
      </c>
      <c r="R14" s="10">
        <v>23</v>
      </c>
      <c r="S14" s="10">
        <v>27</v>
      </c>
      <c r="U14" s="4" t="s">
        <v>13</v>
      </c>
      <c r="V14" s="15">
        <f>SUM(L21,L27,L33,L39,Q9,Q15,Q21,Q27,Q33,Q39)</f>
        <v>3035</v>
      </c>
      <c r="W14" s="15">
        <f>SUM(M21,M27,M33,M39,R9,R15,R21,R27,R33,R39)</f>
        <v>4941</v>
      </c>
      <c r="X14" s="18">
        <f t="shared" si="0"/>
        <v>7976</v>
      </c>
      <c r="Z14" s="4" t="s">
        <v>31</v>
      </c>
      <c r="AA14" s="10">
        <v>223</v>
      </c>
      <c r="AB14" s="10">
        <v>273</v>
      </c>
      <c r="AC14" s="10">
        <v>496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540</v>
      </c>
      <c r="H15" s="11">
        <v>491</v>
      </c>
      <c r="I15" s="11">
        <v>1031</v>
      </c>
      <c r="J15" s="3"/>
      <c r="K15" s="7"/>
      <c r="L15" s="11">
        <v>1048</v>
      </c>
      <c r="M15" s="11">
        <v>1020</v>
      </c>
      <c r="N15" s="11">
        <v>2068</v>
      </c>
      <c r="O15" s="3"/>
      <c r="P15" s="7"/>
      <c r="Q15" s="11">
        <v>49</v>
      </c>
      <c r="R15" s="11">
        <v>136</v>
      </c>
      <c r="S15" s="11">
        <v>185</v>
      </c>
      <c r="U15" s="4" t="s">
        <v>14</v>
      </c>
      <c r="V15" s="15">
        <f>SUM(L27,L33,L39,Q9,Q15,Q21,Q27,Q33,Q39)</f>
        <v>2290</v>
      </c>
      <c r="W15" s="15">
        <f>SUM(M27,M33,M39,R9,R15,R21,R27,R33,R39)</f>
        <v>3906</v>
      </c>
      <c r="X15" s="18">
        <f t="shared" si="0"/>
        <v>6196</v>
      </c>
      <c r="Z15" s="4" t="s">
        <v>7</v>
      </c>
      <c r="AA15" s="10">
        <v>278</v>
      </c>
      <c r="AB15" s="10">
        <v>446</v>
      </c>
      <c r="AC15" s="10">
        <v>724</v>
      </c>
    </row>
    <row r="16" spans="1:29" ht="15" customHeight="1" x14ac:dyDescent="0.15">
      <c r="A16" s="7">
        <v>10</v>
      </c>
      <c r="B16" s="10">
        <v>82</v>
      </c>
      <c r="C16" s="10">
        <v>63</v>
      </c>
      <c r="D16" s="10">
        <v>145</v>
      </c>
      <c r="E16" s="3"/>
      <c r="F16" s="7">
        <v>40</v>
      </c>
      <c r="G16" s="10">
        <v>108</v>
      </c>
      <c r="H16" s="10">
        <v>103</v>
      </c>
      <c r="I16" s="10">
        <v>211</v>
      </c>
      <c r="J16" s="3"/>
      <c r="K16" s="7">
        <v>70</v>
      </c>
      <c r="L16" s="10">
        <v>138</v>
      </c>
      <c r="M16" s="10">
        <v>193</v>
      </c>
      <c r="N16" s="10">
        <v>331</v>
      </c>
      <c r="O16" s="3"/>
      <c r="P16" s="7">
        <v>100</v>
      </c>
      <c r="Q16" s="10">
        <v>2</v>
      </c>
      <c r="R16" s="10">
        <v>3</v>
      </c>
      <c r="S16" s="10">
        <v>5</v>
      </c>
      <c r="U16" s="4" t="s">
        <v>15</v>
      </c>
      <c r="V16" s="15">
        <f>SUM(L33,L39,Q9,Q15,Q21,Q27,Q33,Q39)</f>
        <v>1476</v>
      </c>
      <c r="W16" s="15">
        <f>SUM(M33,M39,R9,R15,R21,R27,R33,R39)</f>
        <v>2762</v>
      </c>
      <c r="X16" s="18">
        <f t="shared" si="0"/>
        <v>4238</v>
      </c>
      <c r="Z16" s="9" t="s">
        <v>24</v>
      </c>
      <c r="AA16" s="11">
        <f t="shared" ref="AA16:AB16" si="2">SUM(AA12:AA15)</f>
        <v>1435</v>
      </c>
      <c r="AB16" s="11">
        <f t="shared" si="2"/>
        <v>1651</v>
      </c>
      <c r="AC16" s="11">
        <f>SUM(AC12:AC15)</f>
        <v>3086</v>
      </c>
    </row>
    <row r="17" spans="1:29" ht="15" customHeight="1" x14ac:dyDescent="0.15">
      <c r="A17" s="7">
        <v>11</v>
      </c>
      <c r="B17" s="10">
        <v>67</v>
      </c>
      <c r="C17" s="10">
        <v>70</v>
      </c>
      <c r="D17" s="10">
        <v>137</v>
      </c>
      <c r="E17" s="3"/>
      <c r="F17" s="7">
        <v>41</v>
      </c>
      <c r="G17" s="10">
        <v>104</v>
      </c>
      <c r="H17" s="10">
        <v>104</v>
      </c>
      <c r="I17" s="10">
        <v>208</v>
      </c>
      <c r="J17" s="3"/>
      <c r="K17" s="7">
        <v>71</v>
      </c>
      <c r="L17" s="10">
        <v>158</v>
      </c>
      <c r="M17" s="10">
        <v>197</v>
      </c>
      <c r="N17" s="10">
        <v>355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684</v>
      </c>
      <c r="W17" s="15">
        <f>SUM(M39,R9,R15,R21,R27,R33,R39)</f>
        <v>1541</v>
      </c>
      <c r="X17" s="18">
        <f t="shared" si="0"/>
        <v>2225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80</v>
      </c>
      <c r="D18" s="10">
        <v>151</v>
      </c>
      <c r="E18" s="3"/>
      <c r="F18" s="7">
        <v>42</v>
      </c>
      <c r="G18" s="10">
        <v>93</v>
      </c>
      <c r="H18" s="10">
        <v>101</v>
      </c>
      <c r="I18" s="10">
        <v>194</v>
      </c>
      <c r="J18" s="3"/>
      <c r="K18" s="7">
        <v>72</v>
      </c>
      <c r="L18" s="10">
        <v>164</v>
      </c>
      <c r="M18" s="10">
        <v>213</v>
      </c>
      <c r="N18" s="13">
        <v>377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207</v>
      </c>
      <c r="W18" s="15">
        <f>SUM(R9,R15,R21,R27,R33,R39)</f>
        <v>608</v>
      </c>
      <c r="X18" s="18">
        <f t="shared" si="0"/>
        <v>815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80</v>
      </c>
      <c r="D19" s="10">
        <v>153</v>
      </c>
      <c r="E19" s="3"/>
      <c r="F19" s="7">
        <v>43</v>
      </c>
      <c r="G19" s="10">
        <v>100</v>
      </c>
      <c r="H19" s="10">
        <v>91</v>
      </c>
      <c r="I19" s="10">
        <v>191</v>
      </c>
      <c r="J19" s="3"/>
      <c r="K19" s="7">
        <v>73</v>
      </c>
      <c r="L19" s="10">
        <v>140</v>
      </c>
      <c r="M19" s="10">
        <v>215</v>
      </c>
      <c r="N19" s="10">
        <v>355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53</v>
      </c>
      <c r="W19" s="15">
        <f>SUM(R15,R21,R27,R33,R39)</f>
        <v>159</v>
      </c>
      <c r="X19" s="18">
        <f t="shared" si="0"/>
        <v>212</v>
      </c>
      <c r="Z19" s="4" t="s">
        <v>25</v>
      </c>
      <c r="AA19" s="10">
        <v>186</v>
      </c>
      <c r="AB19" s="10">
        <v>183</v>
      </c>
      <c r="AC19" s="10">
        <v>369</v>
      </c>
    </row>
    <row r="20" spans="1:29" ht="15" customHeight="1" x14ac:dyDescent="0.15">
      <c r="A20" s="7">
        <v>14</v>
      </c>
      <c r="B20" s="10">
        <v>88</v>
      </c>
      <c r="C20" s="10">
        <v>86</v>
      </c>
      <c r="D20" s="10">
        <v>174</v>
      </c>
      <c r="E20" s="3"/>
      <c r="F20" s="7">
        <v>44</v>
      </c>
      <c r="G20" s="10">
        <v>95</v>
      </c>
      <c r="H20" s="10">
        <v>96</v>
      </c>
      <c r="I20" s="10">
        <v>191</v>
      </c>
      <c r="J20" s="3"/>
      <c r="K20" s="7">
        <v>74</v>
      </c>
      <c r="L20" s="10">
        <v>145</v>
      </c>
      <c r="M20" s="10">
        <v>217</v>
      </c>
      <c r="N20" s="10">
        <v>362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23</v>
      </c>
      <c r="X20" s="18">
        <f t="shared" si="0"/>
        <v>27</v>
      </c>
      <c r="Z20" s="26" t="s">
        <v>26</v>
      </c>
      <c r="AA20" s="10">
        <v>1129</v>
      </c>
      <c r="AB20" s="10">
        <v>1016</v>
      </c>
      <c r="AC20" s="10">
        <v>2145</v>
      </c>
    </row>
    <row r="21" spans="1:29" ht="15" customHeight="1" x14ac:dyDescent="0.15">
      <c r="A21" s="7"/>
      <c r="B21" s="11">
        <v>381</v>
      </c>
      <c r="C21" s="11">
        <v>379</v>
      </c>
      <c r="D21" s="11">
        <v>760</v>
      </c>
      <c r="E21" s="3"/>
      <c r="F21" s="7"/>
      <c r="G21" s="11">
        <v>500</v>
      </c>
      <c r="H21" s="11">
        <v>495</v>
      </c>
      <c r="I21" s="11">
        <v>995</v>
      </c>
      <c r="J21" s="3"/>
      <c r="K21" s="7"/>
      <c r="L21" s="12">
        <v>745</v>
      </c>
      <c r="M21" s="12">
        <v>1035</v>
      </c>
      <c r="N21" s="12">
        <v>1780</v>
      </c>
      <c r="O21" s="24"/>
      <c r="P21" s="7"/>
      <c r="Q21" s="11">
        <v>4</v>
      </c>
      <c r="R21" s="11">
        <v>21</v>
      </c>
      <c r="S21" s="11">
        <v>25</v>
      </c>
      <c r="Z21" s="4" t="s">
        <v>31</v>
      </c>
      <c r="AA21" s="10">
        <v>285</v>
      </c>
      <c r="AB21" s="10">
        <v>291</v>
      </c>
      <c r="AC21" s="10">
        <v>576</v>
      </c>
    </row>
    <row r="22" spans="1:29" ht="15" customHeight="1" x14ac:dyDescent="0.15">
      <c r="A22" s="7">
        <v>15</v>
      </c>
      <c r="B22" s="10">
        <v>81</v>
      </c>
      <c r="C22" s="10">
        <v>87</v>
      </c>
      <c r="D22" s="10">
        <v>168</v>
      </c>
      <c r="E22" s="3"/>
      <c r="F22" s="7">
        <v>45</v>
      </c>
      <c r="G22" s="10">
        <v>99</v>
      </c>
      <c r="H22" s="10">
        <v>104</v>
      </c>
      <c r="I22" s="10">
        <v>203</v>
      </c>
      <c r="J22" s="3"/>
      <c r="K22" s="7">
        <v>75</v>
      </c>
      <c r="L22" s="10">
        <v>153</v>
      </c>
      <c r="M22" s="10">
        <v>206</v>
      </c>
      <c r="N22" s="10">
        <v>359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684</v>
      </c>
      <c r="AC22" s="10">
        <v>1073</v>
      </c>
    </row>
    <row r="23" spans="1:29" ht="15" customHeight="1" x14ac:dyDescent="0.15">
      <c r="A23" s="7">
        <v>16</v>
      </c>
      <c r="B23" s="10">
        <v>88</v>
      </c>
      <c r="C23" s="10">
        <v>84</v>
      </c>
      <c r="D23" s="10">
        <v>172</v>
      </c>
      <c r="E23" s="3"/>
      <c r="F23" s="7">
        <v>46</v>
      </c>
      <c r="G23" s="10">
        <v>93</v>
      </c>
      <c r="H23" s="10">
        <v>98</v>
      </c>
      <c r="I23" s="10">
        <v>191</v>
      </c>
      <c r="J23" s="3"/>
      <c r="K23" s="7">
        <v>76</v>
      </c>
      <c r="L23" s="10">
        <v>147</v>
      </c>
      <c r="M23" s="10">
        <v>207</v>
      </c>
      <c r="N23" s="10">
        <v>354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9.8424133273300303</v>
      </c>
      <c r="W23" s="19">
        <f>W4/$W$8*100</f>
        <v>8.198650557037503</v>
      </c>
      <c r="X23" s="19">
        <f>X4/$X$8*100</f>
        <v>8.9639847385853848</v>
      </c>
      <c r="Z23" s="9" t="s">
        <v>24</v>
      </c>
      <c r="AA23" s="11">
        <f t="shared" ref="AA23:AB23" si="3">SUM(AA19:AA22)</f>
        <v>1989</v>
      </c>
      <c r="AB23" s="11">
        <f t="shared" si="3"/>
        <v>2174</v>
      </c>
      <c r="AC23" s="11">
        <f>SUM(AC19:AC22)</f>
        <v>4163</v>
      </c>
    </row>
    <row r="24" spans="1:29" ht="15" customHeight="1" x14ac:dyDescent="0.15">
      <c r="A24" s="7">
        <v>17</v>
      </c>
      <c r="B24" s="10">
        <v>115</v>
      </c>
      <c r="C24" s="10">
        <v>86</v>
      </c>
      <c r="D24" s="10">
        <v>201</v>
      </c>
      <c r="E24" s="3"/>
      <c r="F24" s="7">
        <v>47</v>
      </c>
      <c r="G24" s="10">
        <v>103</v>
      </c>
      <c r="H24" s="10">
        <v>139</v>
      </c>
      <c r="I24" s="10">
        <v>242</v>
      </c>
      <c r="J24" s="3"/>
      <c r="K24" s="7">
        <v>77</v>
      </c>
      <c r="L24" s="10">
        <v>195</v>
      </c>
      <c r="M24" s="10">
        <v>243</v>
      </c>
      <c r="N24" s="10">
        <v>438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53.390364700585323</v>
      </c>
      <c r="W24" s="19">
        <f>W5/$W$8*100</f>
        <v>45.033736074062453</v>
      </c>
      <c r="X24" s="19">
        <f>X5/$X$8*100</f>
        <v>48.924573393149132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85</v>
      </c>
      <c r="D25" s="10">
        <v>177</v>
      </c>
      <c r="E25" s="3"/>
      <c r="F25" s="7">
        <v>48</v>
      </c>
      <c r="G25" s="10">
        <v>79</v>
      </c>
      <c r="H25" s="10">
        <v>73</v>
      </c>
      <c r="I25" s="10">
        <v>152</v>
      </c>
      <c r="J25" s="3"/>
      <c r="K25" s="7">
        <v>78</v>
      </c>
      <c r="L25" s="10">
        <v>137</v>
      </c>
      <c r="M25" s="10">
        <v>229</v>
      </c>
      <c r="N25" s="10">
        <v>366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16.145880234128771</v>
      </c>
      <c r="W25" s="19">
        <f>W6/$W$8*100</f>
        <v>16.122705162403893</v>
      </c>
      <c r="X25" s="19">
        <f>X6/$X$8*100</f>
        <v>16.133495450924489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87</v>
      </c>
      <c r="D26" s="10">
        <v>170</v>
      </c>
      <c r="E26" s="3"/>
      <c r="F26" s="7">
        <v>49</v>
      </c>
      <c r="G26" s="10">
        <v>102</v>
      </c>
      <c r="H26" s="10">
        <v>86</v>
      </c>
      <c r="I26" s="10">
        <v>188</v>
      </c>
      <c r="J26" s="3"/>
      <c r="K26" s="7">
        <v>79</v>
      </c>
      <c r="L26" s="10">
        <v>182</v>
      </c>
      <c r="M26" s="10">
        <v>259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20.621341737955877</v>
      </c>
      <c r="W26" s="19">
        <f>W7/$W$8*100</f>
        <v>30.644908206496158</v>
      </c>
      <c r="X26" s="19">
        <f>X7/$X$8*100</f>
        <v>25.977946417340991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459</v>
      </c>
      <c r="C27" s="11">
        <v>429</v>
      </c>
      <c r="D27" s="11">
        <v>888</v>
      </c>
      <c r="E27" s="3"/>
      <c r="F27" s="7"/>
      <c r="G27" s="11">
        <v>476</v>
      </c>
      <c r="H27" s="11">
        <v>500</v>
      </c>
      <c r="I27" s="11">
        <v>976</v>
      </c>
      <c r="J27" s="3"/>
      <c r="K27" s="7"/>
      <c r="L27" s="11">
        <v>814</v>
      </c>
      <c r="M27" s="11">
        <v>1144</v>
      </c>
      <c r="N27" s="11">
        <v>1958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617</v>
      </c>
      <c r="AB27" s="10">
        <v>564</v>
      </c>
      <c r="AC27" s="10">
        <v>1181</v>
      </c>
    </row>
    <row r="28" spans="1:29" ht="15" customHeight="1" x14ac:dyDescent="0.15">
      <c r="A28" s="7">
        <v>20</v>
      </c>
      <c r="B28" s="10">
        <v>107</v>
      </c>
      <c r="C28" s="10">
        <v>94</v>
      </c>
      <c r="D28" s="10">
        <v>201</v>
      </c>
      <c r="E28" s="3"/>
      <c r="F28" s="7">
        <v>50</v>
      </c>
      <c r="G28" s="10">
        <v>100</v>
      </c>
      <c r="H28" s="10">
        <v>128</v>
      </c>
      <c r="I28" s="10">
        <v>228</v>
      </c>
      <c r="J28" s="3"/>
      <c r="K28" s="7">
        <v>80</v>
      </c>
      <c r="L28" s="10">
        <v>159</v>
      </c>
      <c r="M28" s="10">
        <v>254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32.201710941017559</v>
      </c>
      <c r="W28" s="19">
        <f t="shared" ref="W28:W39" si="5">W9/$W$8*100</f>
        <v>27.569433547779699</v>
      </c>
      <c r="X28" s="19">
        <f t="shared" ref="X28:X39" si="6">X9/$X$8*100</f>
        <v>29.726216930107753</v>
      </c>
      <c r="Z28" s="4" t="s">
        <v>31</v>
      </c>
      <c r="AA28" s="10">
        <v>160</v>
      </c>
      <c r="AB28" s="10">
        <v>204</v>
      </c>
      <c r="AC28" s="10">
        <v>364</v>
      </c>
    </row>
    <row r="29" spans="1:29" ht="15" customHeight="1" x14ac:dyDescent="0.15">
      <c r="A29" s="7">
        <v>21</v>
      </c>
      <c r="B29" s="10">
        <v>98</v>
      </c>
      <c r="C29" s="10">
        <v>86</v>
      </c>
      <c r="D29" s="10">
        <v>184</v>
      </c>
      <c r="E29" s="3"/>
      <c r="F29" s="7">
        <v>51</v>
      </c>
      <c r="G29" s="10">
        <v>123</v>
      </c>
      <c r="H29" s="10">
        <v>124</v>
      </c>
      <c r="I29" s="10">
        <v>247</v>
      </c>
      <c r="J29" s="3"/>
      <c r="K29" s="7">
        <v>81</v>
      </c>
      <c r="L29" s="10">
        <v>167</v>
      </c>
      <c r="M29" s="10">
        <v>235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68.968932913102208</v>
      </c>
      <c r="W29" s="19">
        <f t="shared" si="5"/>
        <v>74.337046916679739</v>
      </c>
      <c r="X29" s="19">
        <f t="shared" si="6"/>
        <v>71.837658798373241</v>
      </c>
      <c r="Z29" s="4" t="s">
        <v>7</v>
      </c>
      <c r="AA29" s="10">
        <v>240</v>
      </c>
      <c r="AB29" s="10">
        <v>408</v>
      </c>
      <c r="AC29" s="10">
        <v>648</v>
      </c>
    </row>
    <row r="30" spans="1:29" ht="15" customHeight="1" x14ac:dyDescent="0.15">
      <c r="A30" s="7">
        <v>22</v>
      </c>
      <c r="B30" s="10">
        <v>74</v>
      </c>
      <c r="C30" s="10">
        <v>79</v>
      </c>
      <c r="D30" s="10">
        <v>153</v>
      </c>
      <c r="E30" s="3"/>
      <c r="F30" s="7">
        <v>52</v>
      </c>
      <c r="G30" s="10">
        <v>117</v>
      </c>
      <c r="H30" s="10">
        <v>103</v>
      </c>
      <c r="I30" s="10">
        <v>220</v>
      </c>
      <c r="J30" s="3"/>
      <c r="K30" s="7">
        <v>82</v>
      </c>
      <c r="L30" s="10">
        <v>147</v>
      </c>
      <c r="M30" s="10">
        <v>226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60.18009905447996</v>
      </c>
      <c r="W30" s="19">
        <f t="shared" si="5"/>
        <v>66.530676290600979</v>
      </c>
      <c r="X30" s="19">
        <f t="shared" si="6"/>
        <v>63.573854345729742</v>
      </c>
      <c r="Z30" s="9" t="s">
        <v>24</v>
      </c>
      <c r="AA30" s="11">
        <f t="shared" ref="AA30:AB30" si="7">SUM(AA26:AA29)</f>
        <v>1135</v>
      </c>
      <c r="AB30" s="11">
        <f t="shared" si="7"/>
        <v>1280</v>
      </c>
      <c r="AC30" s="11">
        <f>SUM(AC26:AC29)</f>
        <v>2415</v>
      </c>
    </row>
    <row r="31" spans="1:29" ht="15" customHeight="1" x14ac:dyDescent="0.15">
      <c r="A31" s="7">
        <v>23</v>
      </c>
      <c r="B31" s="10">
        <v>78</v>
      </c>
      <c r="C31" s="10">
        <v>72</v>
      </c>
      <c r="D31" s="10">
        <v>150</v>
      </c>
      <c r="E31" s="3"/>
      <c r="F31" s="7">
        <v>53</v>
      </c>
      <c r="G31" s="10">
        <v>136</v>
      </c>
      <c r="H31" s="10">
        <v>157</v>
      </c>
      <c r="I31" s="10">
        <v>293</v>
      </c>
      <c r="J31" s="3"/>
      <c r="K31" s="7">
        <v>83</v>
      </c>
      <c r="L31" s="10">
        <v>161</v>
      </c>
      <c r="M31" s="10">
        <v>265</v>
      </c>
      <c r="N31" s="10">
        <v>426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46.897793786582618</v>
      </c>
      <c r="W31" s="19">
        <f t="shared" si="5"/>
        <v>54.558292797740471</v>
      </c>
      <c r="X31" s="19">
        <f t="shared" si="6"/>
        <v>50.99157268039076</v>
      </c>
      <c r="Z31" s="6"/>
    </row>
    <row r="32" spans="1:29" ht="15" customHeight="1" x14ac:dyDescent="0.15">
      <c r="A32" s="7">
        <v>24</v>
      </c>
      <c r="B32" s="10">
        <v>78</v>
      </c>
      <c r="C32" s="10">
        <v>79</v>
      </c>
      <c r="D32" s="10">
        <v>157</v>
      </c>
      <c r="E32" s="3"/>
      <c r="F32" s="7">
        <v>54</v>
      </c>
      <c r="G32" s="10">
        <v>142</v>
      </c>
      <c r="H32" s="10">
        <v>134</v>
      </c>
      <c r="I32" s="10">
        <v>276</v>
      </c>
      <c r="J32" s="3"/>
      <c r="K32" s="7">
        <v>84</v>
      </c>
      <c r="L32" s="10">
        <v>158</v>
      </c>
      <c r="M32" s="10">
        <v>241</v>
      </c>
      <c r="N32" s="10">
        <v>399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36.767221972084648</v>
      </c>
      <c r="W32" s="20">
        <f t="shared" si="5"/>
        <v>46.767613368900044</v>
      </c>
      <c r="X32" s="20">
        <f t="shared" si="6"/>
        <v>42.11144186826548</v>
      </c>
      <c r="Z32" s="6"/>
      <c r="AA32" s="28"/>
      <c r="AB32" s="27"/>
      <c r="AC32" s="27"/>
    </row>
    <row r="33" spans="1:29" ht="15" customHeight="1" x14ac:dyDescent="0.15">
      <c r="A33" s="7"/>
      <c r="B33" s="11">
        <v>435</v>
      </c>
      <c r="C33" s="11">
        <v>410</v>
      </c>
      <c r="D33" s="11">
        <v>845</v>
      </c>
      <c r="E33" s="3"/>
      <c r="F33" s="7"/>
      <c r="G33" s="11">
        <v>618</v>
      </c>
      <c r="H33" s="11">
        <v>646</v>
      </c>
      <c r="I33" s="11">
        <v>1264</v>
      </c>
      <c r="J33" s="3"/>
      <c r="K33" s="7"/>
      <c r="L33" s="11">
        <v>792</v>
      </c>
      <c r="M33" s="11">
        <v>1221</v>
      </c>
      <c r="N33" s="11">
        <v>2013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27.330031517334536</v>
      </c>
      <c r="W33" s="19">
        <f t="shared" si="5"/>
        <v>38.765102777341909</v>
      </c>
      <c r="X33" s="19">
        <f t="shared" si="6"/>
        <v>33.44094587229047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64</v>
      </c>
      <c r="D34" s="10">
        <v>141</v>
      </c>
      <c r="E34" s="3"/>
      <c r="F34" s="7">
        <v>55</v>
      </c>
      <c r="G34" s="10">
        <v>172</v>
      </c>
      <c r="H34" s="10">
        <v>171</v>
      </c>
      <c r="I34" s="10">
        <v>343</v>
      </c>
      <c r="J34" s="3"/>
      <c r="K34" s="7">
        <v>85</v>
      </c>
      <c r="L34" s="10">
        <v>137</v>
      </c>
      <c r="M34" s="10">
        <v>219</v>
      </c>
      <c r="N34" s="10">
        <v>356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20.621341737955877</v>
      </c>
      <c r="W34" s="19">
        <f t="shared" si="5"/>
        <v>30.644908206496158</v>
      </c>
      <c r="X34" s="19">
        <f t="shared" si="6"/>
        <v>25.977946417340991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82</v>
      </c>
      <c r="D35" s="10">
        <v>167</v>
      </c>
      <c r="E35" s="3"/>
      <c r="F35" s="7">
        <v>56</v>
      </c>
      <c r="G35" s="10">
        <v>167</v>
      </c>
      <c r="H35" s="10">
        <v>169</v>
      </c>
      <c r="I35" s="10">
        <v>336</v>
      </c>
      <c r="J35" s="3"/>
      <c r="K35" s="7">
        <v>86</v>
      </c>
      <c r="L35" s="10">
        <v>88</v>
      </c>
      <c r="M35" s="10">
        <v>178</v>
      </c>
      <c r="N35" s="10">
        <v>266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13.291310220621341</v>
      </c>
      <c r="W35" s="19">
        <f t="shared" si="5"/>
        <v>21.669543386160363</v>
      </c>
      <c r="X35" s="19">
        <f t="shared" si="6"/>
        <v>17.768647016896566</v>
      </c>
      <c r="Z35" s="4" t="s">
        <v>25</v>
      </c>
      <c r="AA35" s="10">
        <f>SUM(AA5,AA12,AA19,AA26)</f>
        <v>1093</v>
      </c>
      <c r="AB35" s="10">
        <f t="shared" ref="AA35:AB38" si="8">SUM(AB5,AB12,AB19,AB26)</f>
        <v>1045</v>
      </c>
      <c r="AC35" s="10">
        <f>SUM(AA35:AB35)</f>
        <v>2138</v>
      </c>
    </row>
    <row r="36" spans="1:29" ht="15" customHeight="1" x14ac:dyDescent="0.15">
      <c r="A36" s="7">
        <v>27</v>
      </c>
      <c r="B36" s="10">
        <v>95</v>
      </c>
      <c r="C36" s="10">
        <v>91</v>
      </c>
      <c r="D36" s="10">
        <v>186</v>
      </c>
      <c r="E36" s="3"/>
      <c r="F36" s="7">
        <v>57</v>
      </c>
      <c r="G36" s="10">
        <v>163</v>
      </c>
      <c r="H36" s="10">
        <v>160</v>
      </c>
      <c r="I36" s="10">
        <v>323</v>
      </c>
      <c r="J36" s="3"/>
      <c r="K36" s="7">
        <v>87</v>
      </c>
      <c r="L36" s="10">
        <v>95</v>
      </c>
      <c r="M36" s="10">
        <v>184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6.1593876632147682</v>
      </c>
      <c r="W36" s="19">
        <f t="shared" si="5"/>
        <v>12.090067472148124</v>
      </c>
      <c r="X36" s="19">
        <f t="shared" si="6"/>
        <v>9.3287493186868478</v>
      </c>
      <c r="Z36" s="26" t="s">
        <v>26</v>
      </c>
      <c r="AA36" s="10">
        <f t="shared" si="8"/>
        <v>5929</v>
      </c>
      <c r="AB36" s="10">
        <f t="shared" si="8"/>
        <v>5740</v>
      </c>
      <c r="AC36" s="13">
        <f>SUM(AA36:AB36)</f>
        <v>11669</v>
      </c>
    </row>
    <row r="37" spans="1:29" ht="15" customHeight="1" x14ac:dyDescent="0.15">
      <c r="A37" s="7">
        <v>28</v>
      </c>
      <c r="B37" s="10">
        <v>78</v>
      </c>
      <c r="C37" s="10">
        <v>93</v>
      </c>
      <c r="D37" s="10">
        <v>171</v>
      </c>
      <c r="E37" s="3"/>
      <c r="F37" s="7">
        <v>58</v>
      </c>
      <c r="G37" s="10">
        <v>174</v>
      </c>
      <c r="H37" s="10">
        <v>186</v>
      </c>
      <c r="I37" s="10">
        <v>360</v>
      </c>
      <c r="J37" s="3"/>
      <c r="K37" s="7">
        <v>88</v>
      </c>
      <c r="L37" s="10">
        <v>79</v>
      </c>
      <c r="M37" s="10">
        <v>168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1.8640252138676272</v>
      </c>
      <c r="W37" s="19">
        <f t="shared" si="5"/>
        <v>4.7701239604581831</v>
      </c>
      <c r="X37" s="19">
        <f t="shared" si="6"/>
        <v>3.4170475032493397</v>
      </c>
      <c r="Z37" s="4" t="s">
        <v>31</v>
      </c>
      <c r="AA37" s="10">
        <f t="shared" si="8"/>
        <v>1793</v>
      </c>
      <c r="AB37" s="10">
        <f t="shared" si="8"/>
        <v>2055</v>
      </c>
      <c r="AC37" s="13">
        <f>SUM(AA37:AB37)</f>
        <v>3848</v>
      </c>
    </row>
    <row r="38" spans="1:29" ht="15" customHeight="1" x14ac:dyDescent="0.15">
      <c r="A38" s="7">
        <v>29</v>
      </c>
      <c r="B38" s="10">
        <v>89</v>
      </c>
      <c r="C38" s="10">
        <v>102</v>
      </c>
      <c r="D38" s="10">
        <v>191</v>
      </c>
      <c r="E38" s="3"/>
      <c r="F38" s="7">
        <v>59</v>
      </c>
      <c r="G38" s="10">
        <v>181</v>
      </c>
      <c r="H38" s="10">
        <v>194</v>
      </c>
      <c r="I38" s="10">
        <v>375</v>
      </c>
      <c r="J38" s="3"/>
      <c r="K38" s="7">
        <v>89</v>
      </c>
      <c r="L38" s="10">
        <v>78</v>
      </c>
      <c r="M38" s="10">
        <v>184</v>
      </c>
      <c r="N38" s="10">
        <v>262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0.47726249437190454</v>
      </c>
      <c r="W38" s="19">
        <f t="shared" si="5"/>
        <v>1.2474501804487681</v>
      </c>
      <c r="X38" s="19">
        <f t="shared" si="6"/>
        <v>0.88885162047712873</v>
      </c>
      <c r="Z38" s="4" t="s">
        <v>7</v>
      </c>
      <c r="AA38" s="10">
        <f t="shared" si="8"/>
        <v>2290</v>
      </c>
      <c r="AB38" s="10">
        <f t="shared" si="8"/>
        <v>3906</v>
      </c>
      <c r="AC38" s="13">
        <f>SUM(AA38:AB38)</f>
        <v>6196</v>
      </c>
    </row>
    <row r="39" spans="1:29" ht="15" customHeight="1" x14ac:dyDescent="0.15">
      <c r="A39" s="7"/>
      <c r="B39" s="11">
        <v>424</v>
      </c>
      <c r="C39" s="11">
        <v>432</v>
      </c>
      <c r="D39" s="11">
        <v>856</v>
      </c>
      <c r="E39" s="3"/>
      <c r="F39" s="7"/>
      <c r="G39" s="11">
        <v>857</v>
      </c>
      <c r="H39" s="11">
        <v>880</v>
      </c>
      <c r="I39" s="11">
        <v>1737</v>
      </c>
      <c r="J39" s="3"/>
      <c r="K39" s="7"/>
      <c r="L39" s="11">
        <v>477</v>
      </c>
      <c r="M39" s="11">
        <v>933</v>
      </c>
      <c r="N39" s="11">
        <v>1410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3.6019810895992793E-2</v>
      </c>
      <c r="W39" s="19">
        <f t="shared" si="5"/>
        <v>0.1804487682410168</v>
      </c>
      <c r="X39" s="19">
        <f t="shared" si="6"/>
        <v>0.11320280072114376</v>
      </c>
      <c r="Z39" s="9" t="s">
        <v>24</v>
      </c>
      <c r="AA39" s="11">
        <f>SUM(AA35:AA38)</f>
        <v>11105</v>
      </c>
      <c r="AB39" s="11">
        <f>SUM(AB35:AB38)</f>
        <v>12746</v>
      </c>
      <c r="AC39" s="11">
        <f>SUM(AC35:AC38)</f>
        <v>23851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 </vt:lpstr>
      <vt:lpstr>６月</vt:lpstr>
      <vt:lpstr>７月</vt:lpstr>
      <vt:lpstr>８月</vt:lpstr>
      <vt:lpstr>９月</vt:lpstr>
      <vt:lpstr>10月</vt:lpstr>
      <vt:lpstr>11月</vt:lpstr>
      <vt:lpstr>12月</vt:lpstr>
      <vt:lpstr>15年１月</vt:lpstr>
      <vt:lpstr>15年２月</vt:lpstr>
      <vt:lpstr>15年３月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2022-10-16T08:54:42Z</cp:lastPrinted>
  <dcterms:created xsi:type="dcterms:W3CDTF">2005-05-02T01:20:17Z</dcterms:created>
  <dcterms:modified xsi:type="dcterms:W3CDTF">2022-10-16T08:54:51Z</dcterms:modified>
</cp:coreProperties>
</file>