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01.Top戦略推進室\■統計一件\homepage\年齢別\"/>
    </mc:Choice>
  </mc:AlternateContent>
  <bookViews>
    <workbookView xWindow="795" yWindow="1035" windowWidth="7740" windowHeight="8550" tabRatio="766" activeTab="11"/>
  </bookViews>
  <sheets>
    <sheet name="４月" sheetId="34" r:id="rId1"/>
    <sheet name="５月" sheetId="35" r:id="rId2"/>
    <sheet name="６月" sheetId="36" r:id="rId3"/>
    <sheet name="７月" sheetId="37" r:id="rId4"/>
    <sheet name="８月" sheetId="38" r:id="rId5"/>
    <sheet name="９月" sheetId="39" r:id="rId6"/>
    <sheet name="10月" sheetId="40" r:id="rId7"/>
    <sheet name="11月" sheetId="41" r:id="rId8"/>
    <sheet name="12月" sheetId="42" r:id="rId9"/>
    <sheet name="1月" sheetId="43" r:id="rId10"/>
    <sheet name="2月" sheetId="44" r:id="rId11"/>
    <sheet name="3月" sheetId="45" r:id="rId12"/>
  </sheets>
  <definedNames>
    <definedName name="_A600000">#REF!</definedName>
    <definedName name="_A655555">#REF!</definedName>
    <definedName name="_xlnm.Print_Area" localSheetId="8">'12月'!$A$1:$AC$39</definedName>
  </definedNames>
  <calcPr calcId="162913"/>
</workbook>
</file>

<file path=xl/calcChain.xml><?xml version="1.0" encoding="utf-8"?>
<calcChain xmlns="http://schemas.openxmlformats.org/spreadsheetml/2006/main">
  <c r="AB38" i="45" l="1"/>
  <c r="AA38" i="45"/>
  <c r="AB37" i="45"/>
  <c r="AA37" i="45"/>
  <c r="AC37" i="45" s="1"/>
  <c r="AB36" i="45"/>
  <c r="AA36" i="45"/>
  <c r="AB35" i="45"/>
  <c r="AA35" i="45"/>
  <c r="AC35" i="45" s="1"/>
  <c r="AC30" i="45"/>
  <c r="AB30" i="45"/>
  <c r="AA30" i="45"/>
  <c r="AC23" i="45"/>
  <c r="AB23" i="45"/>
  <c r="AA23" i="45"/>
  <c r="W20" i="45"/>
  <c r="V20" i="45"/>
  <c r="X20" i="45" s="1"/>
  <c r="W19" i="45"/>
  <c r="V19" i="45"/>
  <c r="X19" i="45" s="1"/>
  <c r="W18" i="45"/>
  <c r="V18" i="45"/>
  <c r="W17" i="45"/>
  <c r="V17" i="45"/>
  <c r="X17" i="45" s="1"/>
  <c r="AC16" i="45"/>
  <c r="AB16" i="45"/>
  <c r="AA16" i="45"/>
  <c r="W16" i="45"/>
  <c r="V16" i="45"/>
  <c r="W15" i="45"/>
  <c r="V15" i="45"/>
  <c r="W14" i="45"/>
  <c r="V14" i="45"/>
  <c r="W13" i="45"/>
  <c r="V13" i="45"/>
  <c r="W12" i="45"/>
  <c r="V12" i="45"/>
  <c r="W11" i="45"/>
  <c r="V11" i="45"/>
  <c r="W10" i="45"/>
  <c r="V10" i="45"/>
  <c r="AC9" i="45"/>
  <c r="AB9" i="45"/>
  <c r="AA9" i="45"/>
  <c r="W9" i="45"/>
  <c r="V9" i="45"/>
  <c r="W7" i="45"/>
  <c r="V7" i="45"/>
  <c r="W6" i="45"/>
  <c r="V6" i="45"/>
  <c r="W5" i="45"/>
  <c r="V5" i="45"/>
  <c r="X5" i="45" s="1"/>
  <c r="W4" i="45"/>
  <c r="V4" i="45"/>
  <c r="X14" i="45" l="1"/>
  <c r="X16" i="45"/>
  <c r="X13" i="45"/>
  <c r="X12" i="45"/>
  <c r="V8" i="45"/>
  <c r="V26" i="45" s="1"/>
  <c r="X6" i="45"/>
  <c r="AC36" i="45"/>
  <c r="AC38" i="45"/>
  <c r="AB39" i="45"/>
  <c r="X7" i="45"/>
  <c r="X9" i="45"/>
  <c r="X10" i="45"/>
  <c r="V31" i="45"/>
  <c r="X15" i="45"/>
  <c r="V30" i="45"/>
  <c r="V23" i="45"/>
  <c r="V35" i="45"/>
  <c r="W8" i="45"/>
  <c r="W38" i="45" s="1"/>
  <c r="X4" i="45"/>
  <c r="X11" i="45"/>
  <c r="X18" i="45"/>
  <c r="V25" i="45"/>
  <c r="V29" i="45"/>
  <c r="AA39" i="45"/>
  <c r="V38" i="45" l="1"/>
  <c r="V28" i="45"/>
  <c r="V39" i="45"/>
  <c r="W30" i="45"/>
  <c r="V24" i="45"/>
  <c r="V36" i="45"/>
  <c r="V37" i="45"/>
  <c r="V34" i="45"/>
  <c r="V33" i="45"/>
  <c r="V32" i="45"/>
  <c r="AC39" i="45"/>
  <c r="W26" i="45"/>
  <c r="W32" i="45"/>
  <c r="W25" i="45"/>
  <c r="W34" i="45"/>
  <c r="W24" i="45"/>
  <c r="W37" i="45"/>
  <c r="W29" i="45"/>
  <c r="W39" i="45"/>
  <c r="W33" i="45"/>
  <c r="X8" i="45"/>
  <c r="W31" i="45"/>
  <c r="V27" i="45"/>
  <c r="W36" i="45"/>
  <c r="W28" i="45"/>
  <c r="W35" i="45"/>
  <c r="W23" i="45"/>
  <c r="W27" i="45" l="1"/>
  <c r="X36" i="45"/>
  <c r="X28" i="45"/>
  <c r="X25" i="45"/>
  <c r="X29" i="45"/>
  <c r="X24" i="45"/>
  <c r="X33" i="45"/>
  <c r="X31" i="45"/>
  <c r="X39" i="45"/>
  <c r="X32" i="45"/>
  <c r="X35" i="45"/>
  <c r="X26" i="45"/>
  <c r="X34" i="45"/>
  <c r="X38" i="45"/>
  <c r="X23" i="45"/>
  <c r="X30" i="45"/>
  <c r="X37" i="45"/>
  <c r="X27" i="45" l="1"/>
  <c r="AB38" i="44" l="1"/>
  <c r="AA38" i="44"/>
  <c r="AB37" i="44"/>
  <c r="AA37" i="44"/>
  <c r="AB36" i="44"/>
  <c r="AA36" i="44"/>
  <c r="AB35" i="44"/>
  <c r="AA35" i="44"/>
  <c r="AC35" i="44" s="1"/>
  <c r="AC30" i="44"/>
  <c r="AB30" i="44"/>
  <c r="AA30" i="44"/>
  <c r="AC23" i="44"/>
  <c r="AB23" i="44"/>
  <c r="AA23" i="44"/>
  <c r="W20" i="44"/>
  <c r="V20" i="44"/>
  <c r="X20" i="44" s="1"/>
  <c r="W19" i="44"/>
  <c r="V19" i="44"/>
  <c r="X19" i="44" s="1"/>
  <c r="W18" i="44"/>
  <c r="V18" i="44"/>
  <c r="W17" i="44"/>
  <c r="V17" i="44"/>
  <c r="X17" i="44" s="1"/>
  <c r="AC16" i="44"/>
  <c r="AB16" i="44"/>
  <c r="AA16" i="44"/>
  <c r="W16" i="44"/>
  <c r="V16" i="44"/>
  <c r="W15" i="44"/>
  <c r="V15" i="44"/>
  <c r="W14" i="44"/>
  <c r="V14" i="44"/>
  <c r="W13" i="44"/>
  <c r="V13" i="44"/>
  <c r="W12" i="44"/>
  <c r="V12" i="44"/>
  <c r="X12" i="44" s="1"/>
  <c r="W11" i="44"/>
  <c r="V11" i="44"/>
  <c r="W10" i="44"/>
  <c r="V10" i="44"/>
  <c r="X10" i="44" s="1"/>
  <c r="AC9" i="44"/>
  <c r="AB9" i="44"/>
  <c r="AA9" i="44"/>
  <c r="W9" i="44"/>
  <c r="V9" i="44"/>
  <c r="W7" i="44"/>
  <c r="V7" i="44"/>
  <c r="X7" i="44" s="1"/>
  <c r="W6" i="44"/>
  <c r="V6" i="44"/>
  <c r="W5" i="44"/>
  <c r="V5" i="44"/>
  <c r="W4" i="44"/>
  <c r="V4" i="44"/>
  <c r="AC37" i="44" l="1"/>
  <c r="X16" i="44"/>
  <c r="X6" i="44"/>
  <c r="X13" i="44"/>
  <c r="AB39" i="44"/>
  <c r="AC36" i="44"/>
  <c r="AC38" i="44"/>
  <c r="X9" i="44"/>
  <c r="X15" i="44"/>
  <c r="V8" i="44"/>
  <c r="V28" i="44" s="1"/>
  <c r="X5" i="44"/>
  <c r="X14" i="44"/>
  <c r="V30" i="44"/>
  <c r="V23" i="44"/>
  <c r="W8" i="44"/>
  <c r="W38" i="44" s="1"/>
  <c r="V36" i="44"/>
  <c r="X4" i="44"/>
  <c r="X11" i="44"/>
  <c r="X18" i="44"/>
  <c r="V25" i="44"/>
  <c r="AA39" i="44"/>
  <c r="V39" i="44" l="1"/>
  <c r="V35" i="44"/>
  <c r="AC39" i="44"/>
  <c r="W32" i="44"/>
  <c r="W25" i="44"/>
  <c r="W34" i="44"/>
  <c r="W24" i="44"/>
  <c r="W37" i="44"/>
  <c r="V34" i="44"/>
  <c r="V32" i="44"/>
  <c r="V33" i="44"/>
  <c r="W29" i="44"/>
  <c r="V38" i="44"/>
  <c r="W39" i="44"/>
  <c r="W33" i="44"/>
  <c r="V24" i="44"/>
  <c r="V29" i="44"/>
  <c r="V26" i="44"/>
  <c r="W26" i="44"/>
  <c r="V37" i="44"/>
  <c r="W30" i="44"/>
  <c r="V31" i="44"/>
  <c r="X8" i="44"/>
  <c r="W31" i="44"/>
  <c r="W36" i="44"/>
  <c r="W28" i="44"/>
  <c r="W35" i="44"/>
  <c r="W23" i="44"/>
  <c r="V27" i="44" l="1"/>
  <c r="W27" i="44"/>
  <c r="X36" i="44"/>
  <c r="X28" i="44"/>
  <c r="X25" i="44"/>
  <c r="X29" i="44"/>
  <c r="X24" i="44"/>
  <c r="X33" i="44"/>
  <c r="X31" i="44"/>
  <c r="X39" i="44"/>
  <c r="X32" i="44"/>
  <c r="X35" i="44"/>
  <c r="X26" i="44"/>
  <c r="X34" i="44"/>
  <c r="X38" i="44"/>
  <c r="X23" i="44"/>
  <c r="X30" i="44"/>
  <c r="X37" i="44"/>
  <c r="X27" i="44" l="1"/>
  <c r="AB38" i="43" l="1"/>
  <c r="AA38" i="43"/>
  <c r="AB37" i="43"/>
  <c r="AA37" i="43"/>
  <c r="AB36" i="43"/>
  <c r="AA36" i="43"/>
  <c r="AB35" i="43"/>
  <c r="AA35" i="43"/>
  <c r="AC30" i="43"/>
  <c r="AB30" i="43"/>
  <c r="AA30" i="43"/>
  <c r="AC23" i="43"/>
  <c r="AB23" i="43"/>
  <c r="AA23" i="43"/>
  <c r="W20" i="43"/>
  <c r="V20" i="43"/>
  <c r="X20" i="43" s="1"/>
  <c r="W19" i="43"/>
  <c r="V19" i="43"/>
  <c r="W18" i="43"/>
  <c r="V18" i="43"/>
  <c r="W17" i="43"/>
  <c r="V17" i="43"/>
  <c r="AC16" i="43"/>
  <c r="AB16" i="43"/>
  <c r="AA16" i="43"/>
  <c r="W16" i="43"/>
  <c r="V16" i="43"/>
  <c r="W15" i="43"/>
  <c r="V15" i="43"/>
  <c r="W14" i="43"/>
  <c r="V14" i="43"/>
  <c r="W13" i="43"/>
  <c r="X13" i="43" s="1"/>
  <c r="V13" i="43"/>
  <c r="W12" i="43"/>
  <c r="V12" i="43"/>
  <c r="W11" i="43"/>
  <c r="V11" i="43"/>
  <c r="W10" i="43"/>
  <c r="V10" i="43"/>
  <c r="AC9" i="43"/>
  <c r="AB9" i="43"/>
  <c r="AA9" i="43"/>
  <c r="W9" i="43"/>
  <c r="V9" i="43"/>
  <c r="W7" i="43"/>
  <c r="V7" i="43"/>
  <c r="W6" i="43"/>
  <c r="V6" i="43"/>
  <c r="W5" i="43"/>
  <c r="V5" i="43"/>
  <c r="W4" i="43"/>
  <c r="V4" i="43"/>
  <c r="X10" i="43" l="1"/>
  <c r="AC36" i="43"/>
  <c r="AC38" i="43"/>
  <c r="X6" i="43"/>
  <c r="X16" i="43"/>
  <c r="X15" i="43"/>
  <c r="AC35" i="43"/>
  <c r="AC37" i="43"/>
  <c r="AA39" i="43"/>
  <c r="AB39" i="43"/>
  <c r="X5" i="43"/>
  <c r="X7" i="43"/>
  <c r="X12" i="43"/>
  <c r="X14" i="43"/>
  <c r="X9" i="43"/>
  <c r="X4" i="43"/>
  <c r="X8" i="43" s="1"/>
  <c r="X11" i="43"/>
  <c r="X17" i="43"/>
  <c r="V8" i="43"/>
  <c r="V38" i="43" s="1"/>
  <c r="W8" i="43"/>
  <c r="W34" i="43" s="1"/>
  <c r="X19" i="43"/>
  <c r="X18" i="43"/>
  <c r="X23" i="43" l="1"/>
  <c r="X32" i="43"/>
  <c r="X26" i="43"/>
  <c r="X39" i="43"/>
  <c r="X25" i="43"/>
  <c r="X27" i="43" s="1"/>
  <c r="X29" i="43"/>
  <c r="X28" i="43"/>
  <c r="X35" i="43"/>
  <c r="X24" i="43"/>
  <c r="X34" i="43"/>
  <c r="X37" i="43"/>
  <c r="X38" i="43"/>
  <c r="X36" i="43"/>
  <c r="X33" i="43"/>
  <c r="X31" i="43"/>
  <c r="X30" i="43"/>
  <c r="AC39" i="43"/>
  <c r="V33" i="43"/>
  <c r="V28" i="43"/>
  <c r="V24" i="43"/>
  <c r="V26" i="43"/>
  <c r="V34" i="43"/>
  <c r="V39" i="43"/>
  <c r="W36" i="43"/>
  <c r="V29" i="43"/>
  <c r="V30" i="43"/>
  <c r="V35" i="43"/>
  <c r="V31" i="43"/>
  <c r="V25" i="43"/>
  <c r="V36" i="43"/>
  <c r="V23" i="43"/>
  <c r="W31" i="43"/>
  <c r="W39" i="43"/>
  <c r="W37" i="43"/>
  <c r="W28" i="43"/>
  <c r="W25" i="43"/>
  <c r="W26" i="43"/>
  <c r="W35" i="43"/>
  <c r="W24" i="43"/>
  <c r="W32" i="43"/>
  <c r="W23" i="43"/>
  <c r="W33" i="43"/>
  <c r="W29" i="43"/>
  <c r="V37" i="43"/>
  <c r="W38" i="43"/>
  <c r="W30" i="43"/>
  <c r="V32" i="43"/>
  <c r="V27" i="43" l="1"/>
  <c r="W27" i="43"/>
  <c r="AB38" i="42" l="1"/>
  <c r="AA38" i="42"/>
  <c r="AB37" i="42"/>
  <c r="AA37" i="42"/>
  <c r="AB36" i="42"/>
  <c r="AA36" i="42"/>
  <c r="AB35" i="42"/>
  <c r="AA35" i="42"/>
  <c r="AC35" i="42" s="1"/>
  <c r="AC30" i="42"/>
  <c r="AC47" i="42" s="1"/>
  <c r="AB30" i="42"/>
  <c r="AB47" i="42" s="1"/>
  <c r="AA30" i="42"/>
  <c r="AA47" i="42" s="1"/>
  <c r="AC23" i="42"/>
  <c r="AC46" i="42" s="1"/>
  <c r="AB23" i="42"/>
  <c r="AB46" i="42" s="1"/>
  <c r="AA23" i="42"/>
  <c r="AA46" i="42" s="1"/>
  <c r="W20" i="42"/>
  <c r="V20" i="42"/>
  <c r="X20" i="42" s="1"/>
  <c r="W19" i="42"/>
  <c r="V19" i="42"/>
  <c r="W18" i="42"/>
  <c r="V18" i="42"/>
  <c r="W17" i="42"/>
  <c r="V17" i="42"/>
  <c r="AC16" i="42"/>
  <c r="AC45" i="42" s="1"/>
  <c r="AB16" i="42"/>
  <c r="AB45" i="42" s="1"/>
  <c r="AA16" i="42"/>
  <c r="AA45" i="42" s="1"/>
  <c r="W16" i="42"/>
  <c r="V16" i="42"/>
  <c r="W15" i="42"/>
  <c r="V15" i="42"/>
  <c r="W14" i="42"/>
  <c r="V14" i="42"/>
  <c r="W13" i="42"/>
  <c r="X13" i="42" s="1"/>
  <c r="V13" i="42"/>
  <c r="W12" i="42"/>
  <c r="V12" i="42"/>
  <c r="W11" i="42"/>
  <c r="V11" i="42"/>
  <c r="W10" i="42"/>
  <c r="V10" i="42"/>
  <c r="AC9" i="42"/>
  <c r="AC44" i="42" s="1"/>
  <c r="AB9" i="42"/>
  <c r="AB44" i="42" s="1"/>
  <c r="AA9" i="42"/>
  <c r="AA44" i="42" s="1"/>
  <c r="W9" i="42"/>
  <c r="V9" i="42"/>
  <c r="W7" i="42"/>
  <c r="V7" i="42"/>
  <c r="X7" i="42" s="1"/>
  <c r="W6" i="42"/>
  <c r="V6" i="42"/>
  <c r="W5" i="42"/>
  <c r="V5" i="42"/>
  <c r="W4" i="42"/>
  <c r="V4" i="42"/>
  <c r="X10" i="42" l="1"/>
  <c r="X14" i="42"/>
  <c r="X6" i="42"/>
  <c r="X15" i="42"/>
  <c r="AC37" i="42"/>
  <c r="AC36" i="42"/>
  <c r="AC38" i="42"/>
  <c r="AA39" i="42"/>
  <c r="AA48" i="42" s="1"/>
  <c r="AB39" i="42"/>
  <c r="AB48" i="42" s="1"/>
  <c r="X9" i="42"/>
  <c r="X5" i="42"/>
  <c r="X12" i="42"/>
  <c r="X4" i="42"/>
  <c r="X8" i="42" s="1"/>
  <c r="X39" i="42" s="1"/>
  <c r="X11" i="42"/>
  <c r="X16" i="42"/>
  <c r="X17" i="42"/>
  <c r="V8" i="42"/>
  <c r="V38" i="42" s="1"/>
  <c r="W31" i="42"/>
  <c r="W8" i="42"/>
  <c r="W36" i="42" s="1"/>
  <c r="X19" i="42"/>
  <c r="V23" i="42"/>
  <c r="V36" i="42"/>
  <c r="X18" i="42"/>
  <c r="AB38" i="41"/>
  <c r="AA38" i="41"/>
  <c r="AC38" i="41" s="1"/>
  <c r="AB37" i="41"/>
  <c r="AA37" i="41"/>
  <c r="AB36" i="41"/>
  <c r="AA36" i="41"/>
  <c r="AC36" i="41" s="1"/>
  <c r="AB35" i="41"/>
  <c r="AA35" i="41"/>
  <c r="AC30" i="41"/>
  <c r="AB30" i="41"/>
  <c r="AA30" i="41"/>
  <c r="AC23" i="41"/>
  <c r="AB23" i="41"/>
  <c r="AA23" i="41"/>
  <c r="X20" i="41"/>
  <c r="W20" i="41"/>
  <c r="V20" i="41"/>
  <c r="W19" i="41"/>
  <c r="V19" i="41"/>
  <c r="W18" i="41"/>
  <c r="V18" i="41"/>
  <c r="W17" i="41"/>
  <c r="V17" i="41"/>
  <c r="X17" i="41" s="1"/>
  <c r="AC16" i="41"/>
  <c r="AB16" i="41"/>
  <c r="AA16" i="41"/>
  <c r="W16" i="41"/>
  <c r="X16" i="41" s="1"/>
  <c r="V16" i="41"/>
  <c r="W15" i="41"/>
  <c r="V15" i="41"/>
  <c r="W14" i="41"/>
  <c r="V14" i="41"/>
  <c r="W13" i="41"/>
  <c r="V13" i="41"/>
  <c r="X13" i="41" s="1"/>
  <c r="W12" i="41"/>
  <c r="V12" i="41"/>
  <c r="W11" i="41"/>
  <c r="V11" i="41"/>
  <c r="X11" i="41" s="1"/>
  <c r="W10" i="41"/>
  <c r="V10" i="41"/>
  <c r="AC9" i="41"/>
  <c r="AB9" i="41"/>
  <c r="AA9" i="41"/>
  <c r="W9" i="41"/>
  <c r="V9" i="41"/>
  <c r="W7" i="41"/>
  <c r="V7" i="41"/>
  <c r="W6" i="41"/>
  <c r="V6" i="41"/>
  <c r="W5" i="41"/>
  <c r="V5" i="41"/>
  <c r="W4" i="41"/>
  <c r="V4" i="41"/>
  <c r="X4" i="41" s="1"/>
  <c r="X36" i="42" l="1"/>
  <c r="W34" i="42"/>
  <c r="X37" i="42"/>
  <c r="X29" i="42"/>
  <c r="V33" i="42"/>
  <c r="X33" i="42"/>
  <c r="V26" i="42"/>
  <c r="V34" i="42"/>
  <c r="V39" i="42"/>
  <c r="X30" i="42"/>
  <c r="X28" i="42"/>
  <c r="X6" i="41"/>
  <c r="X10" i="41"/>
  <c r="AC39" i="42"/>
  <c r="AC48" i="42" s="1"/>
  <c r="X31" i="42"/>
  <c r="X34" i="42"/>
  <c r="X35" i="42"/>
  <c r="X23" i="42"/>
  <c r="X38" i="42"/>
  <c r="X26" i="42"/>
  <c r="X32" i="42"/>
  <c r="X25" i="42"/>
  <c r="V28" i="42"/>
  <c r="V29" i="42"/>
  <c r="V30" i="42"/>
  <c r="V35" i="42"/>
  <c r="X24" i="42"/>
  <c r="V31" i="42"/>
  <c r="V24" i="42"/>
  <c r="V25" i="42"/>
  <c r="W39" i="42"/>
  <c r="W37" i="42"/>
  <c r="W28" i="42"/>
  <c r="W25" i="42"/>
  <c r="W26" i="42"/>
  <c r="W35" i="42"/>
  <c r="W24" i="42"/>
  <c r="W32" i="42"/>
  <c r="W23" i="42"/>
  <c r="W33" i="42"/>
  <c r="W29" i="42"/>
  <c r="V37" i="42"/>
  <c r="W38" i="42"/>
  <c r="W30" i="42"/>
  <c r="V32" i="42"/>
  <c r="AC35" i="41"/>
  <c r="AC37" i="41"/>
  <c r="AA39" i="41"/>
  <c r="AB39" i="41"/>
  <c r="X9" i="41"/>
  <c r="X5" i="41"/>
  <c r="X7" i="41"/>
  <c r="X8" i="41" s="1"/>
  <c r="X12" i="41"/>
  <c r="X14" i="41"/>
  <c r="V8" i="41"/>
  <c r="V38" i="41" s="1"/>
  <c r="W8" i="41"/>
  <c r="W28" i="41" s="1"/>
  <c r="X19" i="41"/>
  <c r="X15" i="41"/>
  <c r="X18" i="41"/>
  <c r="AB38" i="40"/>
  <c r="AA38" i="40"/>
  <c r="AB37" i="40"/>
  <c r="AA37" i="40"/>
  <c r="AB36" i="40"/>
  <c r="AA36" i="40"/>
  <c r="AB35" i="40"/>
  <c r="AA35" i="40"/>
  <c r="AC30" i="40"/>
  <c r="AB30" i="40"/>
  <c r="AA30" i="40"/>
  <c r="AC23" i="40"/>
  <c r="AB23" i="40"/>
  <c r="AA23" i="40"/>
  <c r="W20" i="40"/>
  <c r="V20" i="40"/>
  <c r="W19" i="40"/>
  <c r="V19" i="40"/>
  <c r="W18" i="40"/>
  <c r="V18" i="40"/>
  <c r="W17" i="40"/>
  <c r="V17" i="40"/>
  <c r="AC16" i="40"/>
  <c r="AB16" i="40"/>
  <c r="AA16" i="40"/>
  <c r="W16" i="40"/>
  <c r="V16" i="40"/>
  <c r="W15" i="40"/>
  <c r="V15" i="40"/>
  <c r="W14" i="40"/>
  <c r="V14" i="40"/>
  <c r="W13" i="40"/>
  <c r="V13" i="40"/>
  <c r="W12" i="40"/>
  <c r="V12" i="40"/>
  <c r="W11" i="40"/>
  <c r="V11" i="40"/>
  <c r="W10" i="40"/>
  <c r="V10" i="40"/>
  <c r="X10" i="40" s="1"/>
  <c r="AC9" i="40"/>
  <c r="AB9" i="40"/>
  <c r="AA9" i="40"/>
  <c r="W9" i="40"/>
  <c r="V9" i="40"/>
  <c r="W7" i="40"/>
  <c r="V7" i="40"/>
  <c r="W6" i="40"/>
  <c r="V6" i="40"/>
  <c r="W5" i="40"/>
  <c r="V5" i="40"/>
  <c r="W4" i="40"/>
  <c r="V4" i="40"/>
  <c r="V27" i="42" l="1"/>
  <c r="X27" i="42"/>
  <c r="X6" i="40"/>
  <c r="AC39" i="41"/>
  <c r="X31" i="41"/>
  <c r="X39" i="41"/>
  <c r="X25" i="41"/>
  <c r="X30" i="41"/>
  <c r="X33" i="41"/>
  <c r="X38" i="41"/>
  <c r="X37" i="41"/>
  <c r="W38" i="41"/>
  <c r="X28" i="41"/>
  <c r="X34" i="41"/>
  <c r="V26" i="41"/>
  <c r="W29" i="41"/>
  <c r="X16" i="40"/>
  <c r="X20" i="40"/>
  <c r="W27" i="42"/>
  <c r="V37" i="41"/>
  <c r="X32" i="41"/>
  <c r="V33" i="41"/>
  <c r="X36" i="41"/>
  <c r="X23" i="41"/>
  <c r="X26" i="41"/>
  <c r="X29" i="41"/>
  <c r="W30" i="41"/>
  <c r="V29" i="41"/>
  <c r="V30" i="41"/>
  <c r="X35" i="41"/>
  <c r="V35" i="41"/>
  <c r="X24" i="41"/>
  <c r="V28" i="41"/>
  <c r="W39" i="41"/>
  <c r="W37" i="41"/>
  <c r="W24" i="41"/>
  <c r="W26" i="41"/>
  <c r="W34" i="41"/>
  <c r="W36" i="41"/>
  <c r="W35" i="41"/>
  <c r="W33" i="41"/>
  <c r="V25" i="41"/>
  <c r="V34" i="41"/>
  <c r="W25" i="41"/>
  <c r="V36" i="41"/>
  <c r="V23" i="41"/>
  <c r="W31" i="41"/>
  <c r="V32" i="41"/>
  <c r="V39" i="41"/>
  <c r="V31" i="41"/>
  <c r="V24" i="41"/>
  <c r="W32" i="41"/>
  <c r="W23" i="41"/>
  <c r="X15" i="40"/>
  <c r="X13" i="40"/>
  <c r="AC35" i="40"/>
  <c r="AC36" i="40"/>
  <c r="AC38" i="40"/>
  <c r="AC37" i="40"/>
  <c r="AA39" i="40"/>
  <c r="AB39" i="40"/>
  <c r="X9" i="40"/>
  <c r="X5" i="40"/>
  <c r="X7" i="40"/>
  <c r="X12" i="40"/>
  <c r="X14" i="40"/>
  <c r="X4" i="40"/>
  <c r="X11" i="40"/>
  <c r="X17" i="40"/>
  <c r="V8" i="40"/>
  <c r="V38" i="40" s="1"/>
  <c r="W8" i="40"/>
  <c r="W34" i="40" s="1"/>
  <c r="X19" i="40"/>
  <c r="X18" i="40"/>
  <c r="AA35" i="39"/>
  <c r="AB35" i="39"/>
  <c r="AA36" i="39"/>
  <c r="AB36" i="39"/>
  <c r="AA37" i="39"/>
  <c r="AB37" i="39"/>
  <c r="AA38" i="39"/>
  <c r="AB38" i="39"/>
  <c r="X8" i="40" l="1"/>
  <c r="X35" i="40" s="1"/>
  <c r="AC39" i="40"/>
  <c r="AC36" i="39"/>
  <c r="X27" i="41"/>
  <c r="W27" i="41"/>
  <c r="V27" i="41"/>
  <c r="V33" i="40"/>
  <c r="X29" i="40"/>
  <c r="X25" i="40"/>
  <c r="X23" i="40"/>
  <c r="V28" i="40"/>
  <c r="V29" i="40"/>
  <c r="V30" i="40"/>
  <c r="V35" i="40"/>
  <c r="V31" i="40"/>
  <c r="V39" i="40"/>
  <c r="W36" i="40"/>
  <c r="V24" i="40"/>
  <c r="V25" i="40"/>
  <c r="V26" i="40"/>
  <c r="V34" i="40"/>
  <c r="V36" i="40"/>
  <c r="V23" i="40"/>
  <c r="W31" i="40"/>
  <c r="W39" i="40"/>
  <c r="W37" i="40"/>
  <c r="W28" i="40"/>
  <c r="W25" i="40"/>
  <c r="W26" i="40"/>
  <c r="W35" i="40"/>
  <c r="W24" i="40"/>
  <c r="W32" i="40"/>
  <c r="W23" i="40"/>
  <c r="W33" i="40"/>
  <c r="W29" i="40"/>
  <c r="V37" i="40"/>
  <c r="W38" i="40"/>
  <c r="W30" i="40"/>
  <c r="V32" i="40"/>
  <c r="AC38" i="39"/>
  <c r="AC37" i="39"/>
  <c r="AC35" i="39"/>
  <c r="AA39" i="39"/>
  <c r="AC30" i="39"/>
  <c r="AB30" i="39"/>
  <c r="AA30" i="39"/>
  <c r="AC23" i="39"/>
  <c r="AB23" i="39"/>
  <c r="AA23" i="39"/>
  <c r="W20" i="39"/>
  <c r="V20" i="39"/>
  <c r="W19" i="39"/>
  <c r="V19" i="39"/>
  <c r="W18" i="39"/>
  <c r="V18" i="39"/>
  <c r="W17" i="39"/>
  <c r="V17" i="39"/>
  <c r="AC16" i="39"/>
  <c r="AB16" i="39"/>
  <c r="AA16" i="39"/>
  <c r="W16" i="39"/>
  <c r="V16" i="39"/>
  <c r="W15" i="39"/>
  <c r="V15" i="39"/>
  <c r="W14" i="39"/>
  <c r="V14" i="39"/>
  <c r="W13" i="39"/>
  <c r="V13" i="39"/>
  <c r="W12" i="39"/>
  <c r="V12" i="39"/>
  <c r="W11" i="39"/>
  <c r="V11" i="39"/>
  <c r="W10" i="39"/>
  <c r="V10" i="39"/>
  <c r="AC9" i="39"/>
  <c r="AB9" i="39"/>
  <c r="AA9" i="39"/>
  <c r="W9" i="39"/>
  <c r="V9" i="39"/>
  <c r="W7" i="39"/>
  <c r="V7" i="39"/>
  <c r="W6" i="39"/>
  <c r="V6" i="39"/>
  <c r="W5" i="39"/>
  <c r="V5" i="39"/>
  <c r="W4" i="39"/>
  <c r="V4" i="39"/>
  <c r="V27" i="40" l="1"/>
  <c r="X32" i="40"/>
  <c r="X30" i="40"/>
  <c r="X28" i="40"/>
  <c r="X31" i="40"/>
  <c r="X37" i="40"/>
  <c r="X39" i="40"/>
  <c r="X24" i="40"/>
  <c r="X27" i="40" s="1"/>
  <c r="X34" i="40"/>
  <c r="X36" i="40"/>
  <c r="X38" i="40"/>
  <c r="X26" i="40"/>
  <c r="X33" i="40"/>
  <c r="X6" i="39"/>
  <c r="X10" i="39"/>
  <c r="X14" i="39"/>
  <c r="W27" i="40"/>
  <c r="X11" i="39"/>
  <c r="X13" i="39"/>
  <c r="X17" i="39"/>
  <c r="V8" i="39"/>
  <c r="V26" i="39" s="1"/>
  <c r="X7" i="39"/>
  <c r="X18" i="39"/>
  <c r="X20" i="39"/>
  <c r="V30" i="39"/>
  <c r="X5" i="39"/>
  <c r="W8" i="39"/>
  <c r="W29" i="39" s="1"/>
  <c r="X9" i="39"/>
  <c r="X12" i="39"/>
  <c r="X16" i="39"/>
  <c r="X19" i="39"/>
  <c r="X4" i="39"/>
  <c r="X15" i="39"/>
  <c r="AB39" i="39"/>
  <c r="AB38" i="38"/>
  <c r="AA38" i="38"/>
  <c r="AB37" i="38"/>
  <c r="AA37" i="38"/>
  <c r="AB36" i="38"/>
  <c r="AA36" i="38"/>
  <c r="AB35" i="38"/>
  <c r="AA35" i="38"/>
  <c r="AC30" i="38"/>
  <c r="AB30" i="38"/>
  <c r="AA30" i="38"/>
  <c r="AC23" i="38"/>
  <c r="AB23" i="38"/>
  <c r="AA23" i="38"/>
  <c r="W20" i="38"/>
  <c r="V20" i="38"/>
  <c r="W19" i="38"/>
  <c r="V19" i="38"/>
  <c r="W18" i="38"/>
  <c r="V18" i="38"/>
  <c r="X18" i="38" s="1"/>
  <c r="W17" i="38"/>
  <c r="V17" i="38"/>
  <c r="AC16" i="38"/>
  <c r="AB16" i="38"/>
  <c r="AA16" i="38"/>
  <c r="W16" i="38"/>
  <c r="V16" i="38"/>
  <c r="W15" i="38"/>
  <c r="V15" i="38"/>
  <c r="W14" i="38"/>
  <c r="V14" i="38"/>
  <c r="W13" i="38"/>
  <c r="V13" i="38"/>
  <c r="X13" i="38" s="1"/>
  <c r="W12" i="38"/>
  <c r="V12" i="38"/>
  <c r="W11" i="38"/>
  <c r="V11" i="38"/>
  <c r="W10" i="38"/>
  <c r="V10" i="38"/>
  <c r="AC9" i="38"/>
  <c r="AB9" i="38"/>
  <c r="AA9" i="38"/>
  <c r="W9" i="38"/>
  <c r="V9" i="38"/>
  <c r="W7" i="38"/>
  <c r="V7" i="38"/>
  <c r="W6" i="38"/>
  <c r="V6" i="38"/>
  <c r="W5" i="38"/>
  <c r="V5" i="38"/>
  <c r="W4" i="38"/>
  <c r="V4" i="38"/>
  <c r="V28" i="39" l="1"/>
  <c r="X11" i="38"/>
  <c r="V23" i="39"/>
  <c r="V33" i="39"/>
  <c r="V31" i="39"/>
  <c r="V34" i="39"/>
  <c r="X20" i="38"/>
  <c r="V29" i="39"/>
  <c r="V36" i="39"/>
  <c r="W25" i="39"/>
  <c r="X6" i="38"/>
  <c r="V35" i="39"/>
  <c r="V37" i="39"/>
  <c r="V24" i="39"/>
  <c r="X7" i="38"/>
  <c r="X14" i="38"/>
  <c r="X17" i="38"/>
  <c r="AC36" i="38"/>
  <c r="AC38" i="38"/>
  <c r="V32" i="39"/>
  <c r="V25" i="39"/>
  <c r="V39" i="39"/>
  <c r="V38" i="39"/>
  <c r="AC39" i="39"/>
  <c r="W32" i="39"/>
  <c r="W38" i="39"/>
  <c r="W28" i="39"/>
  <c r="W31" i="39"/>
  <c r="X8" i="39"/>
  <c r="X34" i="39" s="1"/>
  <c r="W36" i="39"/>
  <c r="W35" i="39"/>
  <c r="W34" i="39"/>
  <c r="W39" i="39"/>
  <c r="W26" i="39"/>
  <c r="W30" i="39"/>
  <c r="W37" i="39"/>
  <c r="W23" i="39"/>
  <c r="W33" i="39"/>
  <c r="W24" i="39"/>
  <c r="AA39" i="38"/>
  <c r="AC35" i="38"/>
  <c r="AC37" i="38"/>
  <c r="V8" i="38"/>
  <c r="V39" i="38" s="1"/>
  <c r="X10" i="38"/>
  <c r="V30" i="38"/>
  <c r="V23" i="38"/>
  <c r="V34" i="38"/>
  <c r="V31" i="38"/>
  <c r="X5" i="38"/>
  <c r="W8" i="38"/>
  <c r="W29" i="38" s="1"/>
  <c r="X9" i="38"/>
  <c r="X12" i="38"/>
  <c r="X16" i="38"/>
  <c r="X19" i="38"/>
  <c r="X4" i="38"/>
  <c r="X15" i="38"/>
  <c r="V29" i="38"/>
  <c r="V32" i="38"/>
  <c r="AB39" i="38"/>
  <c r="AB38" i="37"/>
  <c r="AA38" i="37"/>
  <c r="AB37" i="37"/>
  <c r="AA37" i="37"/>
  <c r="AB36" i="37"/>
  <c r="AA36" i="37"/>
  <c r="AB35" i="37"/>
  <c r="AA35" i="37"/>
  <c r="AC30" i="37"/>
  <c r="AB30" i="37"/>
  <c r="AA30" i="37"/>
  <c r="AC23" i="37"/>
  <c r="AB23" i="37"/>
  <c r="AA23" i="37"/>
  <c r="W20" i="37"/>
  <c r="V20" i="37"/>
  <c r="X20" i="37" s="1"/>
  <c r="W19" i="37"/>
  <c r="V19" i="37"/>
  <c r="W18" i="37"/>
  <c r="V18" i="37"/>
  <c r="W17" i="37"/>
  <c r="V17" i="37"/>
  <c r="AC16" i="37"/>
  <c r="AB16" i="37"/>
  <c r="AA16" i="37"/>
  <c r="W16" i="37"/>
  <c r="V16" i="37"/>
  <c r="W15" i="37"/>
  <c r="V15" i="37"/>
  <c r="W14" i="37"/>
  <c r="V14" i="37"/>
  <c r="W13" i="37"/>
  <c r="V13" i="37"/>
  <c r="W12" i="37"/>
  <c r="V12" i="37"/>
  <c r="X12" i="37" s="1"/>
  <c r="W11" i="37"/>
  <c r="V11" i="37"/>
  <c r="W10" i="37"/>
  <c r="V10" i="37"/>
  <c r="AC9" i="37"/>
  <c r="AB9" i="37"/>
  <c r="AA9" i="37"/>
  <c r="W9" i="37"/>
  <c r="V9" i="37"/>
  <c r="X9" i="37" s="1"/>
  <c r="W7" i="37"/>
  <c r="V7" i="37"/>
  <c r="W6" i="37"/>
  <c r="V6" i="37"/>
  <c r="X6" i="37" s="1"/>
  <c r="W5" i="37"/>
  <c r="V5" i="37"/>
  <c r="X5" i="37" s="1"/>
  <c r="W4" i="37"/>
  <c r="V4" i="37"/>
  <c r="V26" i="38" l="1"/>
  <c r="V36" i="38"/>
  <c r="X35" i="39"/>
  <c r="V35" i="38"/>
  <c r="V33" i="38"/>
  <c r="X24" i="39"/>
  <c r="X23" i="39"/>
  <c r="X31" i="39"/>
  <c r="V27" i="39"/>
  <c r="AC35" i="37"/>
  <c r="AC37" i="37"/>
  <c r="X13" i="37"/>
  <c r="W37" i="38"/>
  <c r="W34" i="38"/>
  <c r="AC39" i="38"/>
  <c r="W25" i="38"/>
  <c r="W38" i="38"/>
  <c r="W26" i="38"/>
  <c r="W36" i="38"/>
  <c r="X16" i="37"/>
  <c r="X17" i="37"/>
  <c r="X19" i="37"/>
  <c r="X28" i="39"/>
  <c r="W27" i="39"/>
  <c r="X32" i="39"/>
  <c r="X29" i="39"/>
  <c r="X37" i="39"/>
  <c r="X36" i="39"/>
  <c r="X39" i="39"/>
  <c r="X30" i="39"/>
  <c r="X26" i="39"/>
  <c r="X25" i="39"/>
  <c r="X27" i="39" s="1"/>
  <c r="X33" i="39"/>
  <c r="X38" i="39"/>
  <c r="W32" i="38"/>
  <c r="W31" i="38"/>
  <c r="W23" i="38"/>
  <c r="W30" i="38"/>
  <c r="V37" i="38"/>
  <c r="V25" i="38"/>
  <c r="V27" i="38" s="1"/>
  <c r="W35" i="38"/>
  <c r="V24" i="38"/>
  <c r="V38" i="38"/>
  <c r="V28" i="38"/>
  <c r="W39" i="38"/>
  <c r="W24" i="38"/>
  <c r="W33" i="38"/>
  <c r="W28" i="38"/>
  <c r="X8" i="38"/>
  <c r="X35" i="38" s="1"/>
  <c r="AB39" i="37"/>
  <c r="AC36" i="37"/>
  <c r="AC38" i="37"/>
  <c r="X7" i="37"/>
  <c r="X10" i="37"/>
  <c r="X15" i="37"/>
  <c r="V8" i="37"/>
  <c r="V38" i="37" s="1"/>
  <c r="W8" i="37"/>
  <c r="W38" i="37" s="1"/>
  <c r="X11" i="37"/>
  <c r="AA39" i="37"/>
  <c r="X14" i="37"/>
  <c r="X4" i="37"/>
  <c r="X18" i="37"/>
  <c r="AB38" i="36"/>
  <c r="AA38" i="36"/>
  <c r="AB37" i="36"/>
  <c r="AA37" i="36"/>
  <c r="AB36" i="36"/>
  <c r="AA36" i="36"/>
  <c r="AB35" i="36"/>
  <c r="AA35" i="36"/>
  <c r="AC30" i="36"/>
  <c r="AB30" i="36"/>
  <c r="AA30" i="36"/>
  <c r="AC23" i="36"/>
  <c r="AB23" i="36"/>
  <c r="AA23" i="36"/>
  <c r="W20" i="36"/>
  <c r="V20" i="36"/>
  <c r="W19" i="36"/>
  <c r="V19" i="36"/>
  <c r="W18" i="36"/>
  <c r="V18" i="36"/>
  <c r="X18" i="36" s="1"/>
  <c r="W17" i="36"/>
  <c r="V17" i="36"/>
  <c r="AC16" i="36"/>
  <c r="AB16" i="36"/>
  <c r="AA16" i="36"/>
  <c r="W16" i="36"/>
  <c r="V16" i="36"/>
  <c r="W15" i="36"/>
  <c r="V15" i="36"/>
  <c r="W14" i="36"/>
  <c r="V14" i="36"/>
  <c r="X14" i="36" s="1"/>
  <c r="W13" i="36"/>
  <c r="V13" i="36"/>
  <c r="W12" i="36"/>
  <c r="V12" i="36"/>
  <c r="W11" i="36"/>
  <c r="V11" i="36"/>
  <c r="W10" i="36"/>
  <c r="V10" i="36"/>
  <c r="X10" i="36" s="1"/>
  <c r="AC9" i="36"/>
  <c r="AB9" i="36"/>
  <c r="AA9" i="36"/>
  <c r="W9" i="36"/>
  <c r="V9" i="36"/>
  <c r="W7" i="36"/>
  <c r="V7" i="36"/>
  <c r="W6" i="36"/>
  <c r="V6" i="36"/>
  <c r="W5" i="36"/>
  <c r="V5" i="36"/>
  <c r="W4" i="36"/>
  <c r="V4" i="36"/>
  <c r="W34" i="37" l="1"/>
  <c r="W29" i="37"/>
  <c r="X20" i="36"/>
  <c r="W36" i="37"/>
  <c r="V32" i="37"/>
  <c r="V35" i="37"/>
  <c r="W23" i="37"/>
  <c r="X17" i="36"/>
  <c r="W30" i="37"/>
  <c r="W27" i="38"/>
  <c r="X31" i="38"/>
  <c r="X24" i="38"/>
  <c r="X38" i="38"/>
  <c r="X23" i="38"/>
  <c r="X28" i="38"/>
  <c r="X26" i="38"/>
  <c r="X37" i="38"/>
  <c r="X30" i="38"/>
  <c r="X32" i="38"/>
  <c r="X36" i="38"/>
  <c r="X33" i="38"/>
  <c r="X25" i="38"/>
  <c r="X29" i="38"/>
  <c r="X39" i="38"/>
  <c r="X34" i="38"/>
  <c r="AC39" i="37"/>
  <c r="V39" i="37"/>
  <c r="V29" i="37"/>
  <c r="V26" i="37"/>
  <c r="V33" i="37"/>
  <c r="V31" i="37"/>
  <c r="V24" i="37"/>
  <c r="V23" i="37"/>
  <c r="V25" i="37"/>
  <c r="W31" i="37"/>
  <c r="W39" i="37"/>
  <c r="W33" i="37"/>
  <c r="V30" i="37"/>
  <c r="V36" i="37"/>
  <c r="V37" i="37"/>
  <c r="V34" i="37"/>
  <c r="V28" i="37"/>
  <c r="X8" i="37"/>
  <c r="X23" i="37" s="1"/>
  <c r="W26" i="37"/>
  <c r="W32" i="37"/>
  <c r="W28" i="37"/>
  <c r="W37" i="37"/>
  <c r="W24" i="37"/>
  <c r="W25" i="37"/>
  <c r="W35" i="37"/>
  <c r="AA39" i="36"/>
  <c r="AC35" i="36"/>
  <c r="AC37" i="36"/>
  <c r="AC36" i="36"/>
  <c r="AC38" i="36"/>
  <c r="V8" i="36"/>
  <c r="V26" i="36" s="1"/>
  <c r="X7" i="36"/>
  <c r="X6" i="36"/>
  <c r="X11" i="36"/>
  <c r="X13" i="36"/>
  <c r="V31" i="36"/>
  <c r="X5" i="36"/>
  <c r="W8" i="36"/>
  <c r="W29" i="36" s="1"/>
  <c r="X9" i="36"/>
  <c r="X12" i="36"/>
  <c r="X16" i="36"/>
  <c r="X19" i="36"/>
  <c r="X4" i="36"/>
  <c r="X15" i="36"/>
  <c r="AB39" i="36"/>
  <c r="AB38" i="35"/>
  <c r="AA38" i="35"/>
  <c r="AB37" i="35"/>
  <c r="AA37" i="35"/>
  <c r="AB36" i="35"/>
  <c r="AA36" i="35"/>
  <c r="AC36" i="35" s="1"/>
  <c r="AB35" i="35"/>
  <c r="AA35" i="35"/>
  <c r="AC30" i="35"/>
  <c r="AB30" i="35"/>
  <c r="AA30" i="35"/>
  <c r="AC23" i="35"/>
  <c r="AB23" i="35"/>
  <c r="AA23" i="35"/>
  <c r="W20" i="35"/>
  <c r="V20" i="35"/>
  <c r="W19" i="35"/>
  <c r="V19" i="35"/>
  <c r="W18" i="35"/>
  <c r="V18" i="35"/>
  <c r="W17" i="35"/>
  <c r="V17" i="35"/>
  <c r="AC16" i="35"/>
  <c r="AB16" i="35"/>
  <c r="AA16" i="35"/>
  <c r="W16" i="35"/>
  <c r="V16" i="35"/>
  <c r="W15" i="35"/>
  <c r="V15" i="35"/>
  <c r="W14" i="35"/>
  <c r="V14" i="35"/>
  <c r="W13" i="35"/>
  <c r="V13" i="35"/>
  <c r="W12" i="35"/>
  <c r="V12" i="35"/>
  <c r="W11" i="35"/>
  <c r="V11" i="35"/>
  <c r="W10" i="35"/>
  <c r="V10" i="35"/>
  <c r="AC9" i="35"/>
  <c r="AB9" i="35"/>
  <c r="AA9" i="35"/>
  <c r="W9" i="35"/>
  <c r="V9" i="35"/>
  <c r="W7" i="35"/>
  <c r="V7" i="35"/>
  <c r="W6" i="35"/>
  <c r="V6" i="35"/>
  <c r="W5" i="35"/>
  <c r="V5" i="35"/>
  <c r="W4" i="35"/>
  <c r="V4" i="35"/>
  <c r="V38" i="36" l="1"/>
  <c r="X37" i="37"/>
  <c r="W25" i="36"/>
  <c r="X17" i="35"/>
  <c r="V28" i="36"/>
  <c r="X30" i="37"/>
  <c r="X20" i="35"/>
  <c r="V30" i="36"/>
  <c r="X33" i="37"/>
  <c r="V27" i="37"/>
  <c r="X27" i="38"/>
  <c r="W27" i="37"/>
  <c r="X25" i="37"/>
  <c r="X24" i="37"/>
  <c r="X35" i="37"/>
  <c r="X26" i="37"/>
  <c r="X31" i="37"/>
  <c r="X39" i="37"/>
  <c r="X36" i="37"/>
  <c r="X28" i="37"/>
  <c r="X34" i="37"/>
  <c r="X32" i="37"/>
  <c r="X29" i="37"/>
  <c r="X38" i="37"/>
  <c r="AC39" i="36"/>
  <c r="W38" i="36"/>
  <c r="V36" i="36"/>
  <c r="V25" i="36"/>
  <c r="V39" i="36"/>
  <c r="V29" i="36"/>
  <c r="V33" i="36"/>
  <c r="W35" i="36"/>
  <c r="V23" i="36"/>
  <c r="W30" i="36"/>
  <c r="V24" i="36"/>
  <c r="V32" i="36"/>
  <c r="V35" i="36"/>
  <c r="V37" i="36"/>
  <c r="V34" i="36"/>
  <c r="W34" i="36"/>
  <c r="W24" i="36"/>
  <c r="W37" i="36"/>
  <c r="W23" i="36"/>
  <c r="W33" i="36"/>
  <c r="W36" i="36"/>
  <c r="W31" i="36"/>
  <c r="W32" i="36"/>
  <c r="X8" i="36"/>
  <c r="X38" i="36" s="1"/>
  <c r="W26" i="36"/>
  <c r="W39" i="36"/>
  <c r="W28" i="36"/>
  <c r="AC38" i="35"/>
  <c r="X18" i="35"/>
  <c r="X10" i="35"/>
  <c r="X14" i="35"/>
  <c r="AA39" i="35"/>
  <c r="AC35" i="35"/>
  <c r="AC37" i="35"/>
  <c r="V8" i="35"/>
  <c r="V26" i="35" s="1"/>
  <c r="X7" i="35"/>
  <c r="X6" i="35"/>
  <c r="X11" i="35"/>
  <c r="X13" i="35"/>
  <c r="X5" i="35"/>
  <c r="W8" i="35"/>
  <c r="W29" i="35" s="1"/>
  <c r="X9" i="35"/>
  <c r="X12" i="35"/>
  <c r="X16" i="35"/>
  <c r="X19" i="35"/>
  <c r="X4" i="35"/>
  <c r="X15" i="35"/>
  <c r="W25" i="35"/>
  <c r="AB39" i="35"/>
  <c r="W17" i="34"/>
  <c r="W20" i="34"/>
  <c r="W19" i="34"/>
  <c r="W18" i="34"/>
  <c r="W4" i="34"/>
  <c r="AB38" i="34"/>
  <c r="AA38" i="34"/>
  <c r="AB37" i="34"/>
  <c r="AA37" i="34"/>
  <c r="AB36" i="34"/>
  <c r="AA36" i="34"/>
  <c r="AB35" i="34"/>
  <c r="AA35" i="34"/>
  <c r="AC30" i="34"/>
  <c r="AB30" i="34"/>
  <c r="AA30" i="34"/>
  <c r="AC23" i="34"/>
  <c r="AB23" i="34"/>
  <c r="AA23" i="34"/>
  <c r="AC16" i="34"/>
  <c r="AB16" i="34"/>
  <c r="AA16" i="34"/>
  <c r="AC9" i="34"/>
  <c r="AB9" i="34"/>
  <c r="AA9" i="34"/>
  <c r="W6" i="34"/>
  <c r="V32" i="35" l="1"/>
  <c r="V38" i="35"/>
  <c r="V36" i="35"/>
  <c r="V37" i="35"/>
  <c r="V27" i="36"/>
  <c r="X27" i="37"/>
  <c r="X34" i="36"/>
  <c r="W27" i="36"/>
  <c r="X26" i="36"/>
  <c r="X25" i="36"/>
  <c r="X33" i="36"/>
  <c r="X36" i="36"/>
  <c r="X29" i="36"/>
  <c r="X39" i="36"/>
  <c r="X30" i="36"/>
  <c r="X32" i="36"/>
  <c r="X37" i="36"/>
  <c r="X35" i="36"/>
  <c r="X23" i="36"/>
  <c r="X28" i="36"/>
  <c r="X24" i="36"/>
  <c r="X31" i="36"/>
  <c r="W30" i="35"/>
  <c r="W38" i="35"/>
  <c r="W35" i="35"/>
  <c r="W24" i="35"/>
  <c r="W31" i="35"/>
  <c r="W32" i="35"/>
  <c r="AC39" i="35"/>
  <c r="V25" i="35"/>
  <c r="V33" i="35"/>
  <c r="V28" i="35"/>
  <c r="V23" i="35"/>
  <c r="V29" i="35"/>
  <c r="W26" i="35"/>
  <c r="W39" i="35"/>
  <c r="V35" i="35"/>
  <c r="V30" i="35"/>
  <c r="V31" i="35"/>
  <c r="V24" i="35"/>
  <c r="V39" i="35"/>
  <c r="V34" i="35"/>
  <c r="X8" i="35"/>
  <c r="X23" i="35" s="1"/>
  <c r="W34" i="35"/>
  <c r="W36" i="35"/>
  <c r="W37" i="35"/>
  <c r="W23" i="35"/>
  <c r="W33" i="35"/>
  <c r="W28" i="35"/>
  <c r="AC37" i="34"/>
  <c r="AC35" i="34"/>
  <c r="AC36" i="34"/>
  <c r="AC38" i="34"/>
  <c r="AA39" i="34"/>
  <c r="AB39" i="34"/>
  <c r="W13" i="34"/>
  <c r="W12" i="34"/>
  <c r="W7" i="34"/>
  <c r="W15" i="34"/>
  <c r="W16" i="34"/>
  <c r="W5" i="34"/>
  <c r="V6" i="34"/>
  <c r="X6" i="34" s="1"/>
  <c r="W14" i="34"/>
  <c r="V5" i="34"/>
  <c r="V9" i="34"/>
  <c r="V19" i="34"/>
  <c r="X19" i="34" s="1"/>
  <c r="X27" i="36" l="1"/>
  <c r="X31" i="35"/>
  <c r="W27" i="35"/>
  <c r="X35" i="35"/>
  <c r="X38" i="35"/>
  <c r="X34" i="35"/>
  <c r="X28" i="35"/>
  <c r="X24" i="35"/>
  <c r="V27" i="35"/>
  <c r="X29" i="35"/>
  <c r="X37" i="35"/>
  <c r="X32" i="35"/>
  <c r="X26" i="35"/>
  <c r="X25" i="35"/>
  <c r="X33" i="35"/>
  <c r="X36" i="35"/>
  <c r="X39" i="35"/>
  <c r="X30" i="35"/>
  <c r="AC39" i="34"/>
  <c r="X5" i="34"/>
  <c r="W8" i="34"/>
  <c r="W25" i="34" s="1"/>
  <c r="V16" i="34"/>
  <c r="V15" i="34"/>
  <c r="V18" i="34"/>
  <c r="X18" i="34" s="1"/>
  <c r="V14" i="34"/>
  <c r="V10" i="34"/>
  <c r="V11" i="34"/>
  <c r="V7" i="34"/>
  <c r="W10" i="34"/>
  <c r="W29" i="34" s="1"/>
  <c r="W9" i="34"/>
  <c r="X9" i="34" s="1"/>
  <c r="W11" i="34"/>
  <c r="V20" i="34"/>
  <c r="V17" i="34"/>
  <c r="V13" i="34"/>
  <c r="X13" i="34" s="1"/>
  <c r="V4" i="34"/>
  <c r="V12" i="34"/>
  <c r="X12" i="34" s="1"/>
  <c r="W39" i="34"/>
  <c r="X27" i="35" l="1"/>
  <c r="W23" i="34"/>
  <c r="W30" i="34"/>
  <c r="W26" i="34"/>
  <c r="W28" i="34"/>
  <c r="W24" i="34"/>
  <c r="X10" i="34"/>
  <c r="W32" i="34"/>
  <c r="X17" i="34"/>
  <c r="X7" i="34"/>
  <c r="X14" i="34"/>
  <c r="X20" i="34"/>
  <c r="X16" i="34"/>
  <c r="W34" i="34"/>
  <c r="W36" i="34"/>
  <c r="W38" i="34"/>
  <c r="W33" i="34"/>
  <c r="W35" i="34"/>
  <c r="W37" i="34"/>
  <c r="X4" i="34"/>
  <c r="V8" i="34"/>
  <c r="V29" i="34" s="1"/>
  <c r="W31" i="34"/>
  <c r="X11" i="34"/>
  <c r="X15" i="34"/>
  <c r="W27" i="34" l="1"/>
  <c r="V36" i="34"/>
  <c r="V30" i="34"/>
  <c r="V23" i="34"/>
  <c r="V38" i="34"/>
  <c r="V25" i="34"/>
  <c r="V28" i="34"/>
  <c r="V37" i="34"/>
  <c r="V24" i="34"/>
  <c r="V39" i="34"/>
  <c r="V33" i="34"/>
  <c r="V35" i="34"/>
  <c r="X8" i="34"/>
  <c r="X30" i="34" s="1"/>
  <c r="V31" i="34"/>
  <c r="V26" i="34"/>
  <c r="V34" i="34"/>
  <c r="V32" i="34"/>
  <c r="X29" i="34" l="1"/>
  <c r="X36" i="34"/>
  <c r="X35" i="34"/>
  <c r="X26" i="34"/>
  <c r="V27" i="34"/>
  <c r="X25" i="34"/>
  <c r="X38" i="34"/>
  <c r="X31" i="34"/>
  <c r="X32" i="34"/>
  <c r="X28" i="34"/>
  <c r="X24" i="34"/>
  <c r="X37" i="34"/>
  <c r="X33" i="34"/>
  <c r="X23" i="34"/>
  <c r="X39" i="34"/>
  <c r="X34" i="34"/>
  <c r="X27" i="34" l="1"/>
</calcChain>
</file>

<file path=xl/sharedStrings.xml><?xml version="1.0" encoding="utf-8"?>
<sst xmlns="http://schemas.openxmlformats.org/spreadsheetml/2006/main" count="1353" uniqueCount="52">
  <si>
    <t>年齢</t>
    <rPh sb="0" eb="2">
      <t>ネンレイ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</si>
  <si>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</si>
  <si>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</si>
  <si>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</si>
  <si>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t>0～14歳</t>
    <rPh sb="4" eb="5">
      <t>サイ</t>
    </rPh>
    <phoneticPr fontId="2"/>
  </si>
  <si>
    <t>15～64歳</t>
    <rPh sb="5" eb="6">
      <t>サイ</t>
    </rPh>
    <phoneticPr fontId="2"/>
  </si>
  <si>
    <t>65～74歳</t>
    <rPh sb="5" eb="6">
      <t>サイ</t>
    </rPh>
    <phoneticPr fontId="2"/>
  </si>
  <si>
    <t>75歳～</t>
    <rPh sb="2" eb="3">
      <t>サイ</t>
    </rPh>
    <phoneticPr fontId="2"/>
  </si>
  <si>
    <t>40～64歳</t>
    <rPh sb="5" eb="6">
      <t>サイ</t>
    </rPh>
    <phoneticPr fontId="2"/>
  </si>
  <si>
    <t>40歳以上</t>
    <rPh sb="2" eb="3">
      <t>サイ</t>
    </rPh>
    <rPh sb="3" eb="5">
      <t>イジョウ</t>
    </rPh>
    <phoneticPr fontId="2"/>
  </si>
  <si>
    <t>50歳以上</t>
    <rPh sb="2" eb="3">
      <t>サイ</t>
    </rPh>
    <rPh sb="3" eb="5">
      <t>イジョウ</t>
    </rPh>
    <phoneticPr fontId="2"/>
  </si>
  <si>
    <t>60歳以上</t>
    <rPh sb="2" eb="3">
      <t>サイ</t>
    </rPh>
    <rPh sb="3" eb="5">
      <t>イジョウ</t>
    </rPh>
    <phoneticPr fontId="2"/>
  </si>
  <si>
    <t>65歳以上</t>
    <rPh sb="2" eb="3">
      <t>サイ</t>
    </rPh>
    <rPh sb="3" eb="5">
      <t>イジョウ</t>
    </rPh>
    <phoneticPr fontId="2"/>
  </si>
  <si>
    <t>70歳以上</t>
    <rPh sb="2" eb="3">
      <t>サイ</t>
    </rPh>
    <rPh sb="3" eb="5">
      <t>イジョウ</t>
    </rPh>
    <phoneticPr fontId="2"/>
  </si>
  <si>
    <t>75歳以上</t>
    <rPh sb="2" eb="3">
      <t>サイ</t>
    </rPh>
    <rPh sb="3" eb="5">
      <t>イジョウ</t>
    </rPh>
    <phoneticPr fontId="2"/>
  </si>
  <si>
    <t>80歳以上</t>
    <rPh sb="2" eb="3">
      <t>サイ</t>
    </rPh>
    <rPh sb="3" eb="5">
      <t>イジョウ</t>
    </rPh>
    <phoneticPr fontId="2"/>
  </si>
  <si>
    <t>85歳以上</t>
    <rPh sb="2" eb="3">
      <t>サイ</t>
    </rPh>
    <rPh sb="3" eb="5">
      <t>イジョウ</t>
    </rPh>
    <phoneticPr fontId="2"/>
  </si>
  <si>
    <t>90歳以上</t>
    <rPh sb="2" eb="3">
      <t>サイ</t>
    </rPh>
    <rPh sb="3" eb="5">
      <t>イジョウ</t>
    </rPh>
    <phoneticPr fontId="2"/>
  </si>
  <si>
    <t>95歳以上</t>
    <rPh sb="2" eb="3">
      <t>サイ</t>
    </rPh>
    <rPh sb="3" eb="5">
      <t>イジョウ</t>
    </rPh>
    <phoneticPr fontId="2"/>
  </si>
  <si>
    <t>100歳以上</t>
    <rPh sb="3" eb="4">
      <t>サイ</t>
    </rPh>
    <rPh sb="4" eb="6">
      <t>イジョウ</t>
    </rPh>
    <phoneticPr fontId="2"/>
  </si>
  <si>
    <t>年齢別人口集計表</t>
    <rPh sb="0" eb="2">
      <t>ネンレイ</t>
    </rPh>
    <rPh sb="2" eb="3">
      <t>ベツ</t>
    </rPh>
    <rPh sb="3" eb="5">
      <t>ジンコウ</t>
    </rPh>
    <rPh sb="5" eb="7">
      <t>シュウケイ</t>
    </rPh>
    <rPh sb="7" eb="8">
      <t>ヒョウ</t>
    </rPh>
    <phoneticPr fontId="2"/>
  </si>
  <si>
    <t>年齢</t>
  </si>
  <si>
    <t>男性</t>
  </si>
  <si>
    <t>女性</t>
  </si>
  <si>
    <t>合計</t>
  </si>
  <si>
    <t>0～14歳</t>
  </si>
  <si>
    <t>15～64歳</t>
  </si>
  <si>
    <t>竹田地区</t>
    <rPh sb="0" eb="2">
      <t>タケタ</t>
    </rPh>
    <rPh sb="2" eb="4">
      <t>チク</t>
    </rPh>
    <phoneticPr fontId="2"/>
  </si>
  <si>
    <t>荻地区</t>
    <rPh sb="0" eb="1">
      <t>オギ</t>
    </rPh>
    <rPh sb="1" eb="3">
      <t>チク</t>
    </rPh>
    <phoneticPr fontId="2"/>
  </si>
  <si>
    <t>久住地区</t>
    <rPh sb="0" eb="2">
      <t>クジュウ</t>
    </rPh>
    <rPh sb="2" eb="4">
      <t>チク</t>
    </rPh>
    <phoneticPr fontId="2"/>
  </si>
  <si>
    <t>直入地区</t>
    <rPh sb="0" eb="2">
      <t>ナオイリ</t>
    </rPh>
    <rPh sb="2" eb="4">
      <t>チク</t>
    </rPh>
    <phoneticPr fontId="2"/>
  </si>
  <si>
    <t>65～74歳</t>
    <phoneticPr fontId="2"/>
  </si>
  <si>
    <t>（注）平成２４年７月分の集計値から外国人住民を含む値となっています。</t>
    <rPh sb="1" eb="2">
      <t>チュウ</t>
    </rPh>
    <rPh sb="3" eb="5">
      <t>ヘイセイ</t>
    </rPh>
    <rPh sb="7" eb="8">
      <t>ネン</t>
    </rPh>
    <rPh sb="9" eb="10">
      <t>ガツ</t>
    </rPh>
    <rPh sb="10" eb="11">
      <t>ブン</t>
    </rPh>
    <rPh sb="12" eb="14">
      <t>シュウケイ</t>
    </rPh>
    <rPh sb="14" eb="15">
      <t>チ</t>
    </rPh>
    <rPh sb="17" eb="19">
      <t>ガイコク</t>
    </rPh>
    <rPh sb="19" eb="20">
      <t>ジン</t>
    </rPh>
    <rPh sb="20" eb="22">
      <t>ジュウミン</t>
    </rPh>
    <rPh sb="23" eb="24">
      <t>フク</t>
    </rPh>
    <rPh sb="25" eb="26">
      <t>アタイ</t>
    </rPh>
    <phoneticPr fontId="2"/>
  </si>
  <si>
    <t>全住民</t>
    <rPh sb="0" eb="1">
      <t>ゼン</t>
    </rPh>
    <rPh sb="1" eb="3">
      <t>ジュウミン</t>
    </rPh>
    <phoneticPr fontId="2"/>
  </si>
  <si>
    <t>平成28年4月30日現在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</si>
  <si>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平成28年5月31日現在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</si>
  <si>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平成28年6月30日現在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</si>
  <si>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平成28年7月31日現在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</si>
  <si>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平成28年8月31日現在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</si>
  <si>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平成28年9月30日現在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</si>
  <si>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平成28年10月31日現在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</si>
  <si>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平成28年11月30日現在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</si>
  <si>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平成28年12月31日現在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</si>
  <si>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竹田</t>
    <rPh sb="0" eb="2">
      <t>タケタ</t>
    </rPh>
    <phoneticPr fontId="2"/>
  </si>
  <si>
    <t>荻</t>
    <rPh sb="0" eb="1">
      <t>オギ</t>
    </rPh>
    <phoneticPr fontId="2"/>
  </si>
  <si>
    <t>久住</t>
    <rPh sb="0" eb="2">
      <t>クジュウ</t>
    </rPh>
    <phoneticPr fontId="2"/>
  </si>
  <si>
    <t>直入</t>
    <rPh sb="0" eb="2">
      <t>ナオイリ</t>
    </rPh>
    <phoneticPr fontId="2"/>
  </si>
  <si>
    <t>合計</t>
    <rPh sb="0" eb="2">
      <t>ゴウケイ</t>
    </rPh>
    <phoneticPr fontId="2"/>
  </si>
  <si>
    <t>地域別
高齢化率</t>
    <rPh sb="0" eb="2">
      <t>チイキ</t>
    </rPh>
    <rPh sb="2" eb="3">
      <t>ベツ</t>
    </rPh>
    <rPh sb="4" eb="7">
      <t>コウレイカ</t>
    </rPh>
    <rPh sb="7" eb="8">
      <t>リツ</t>
    </rPh>
    <phoneticPr fontId="2"/>
  </si>
  <si>
    <t>平成29年1月31日現在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</si>
  <si>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平成29年2月28日現在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</si>
  <si>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平成29年3月31日現在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</si>
</sst>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">
    <xf numFmtId="0" fontId="0" fillId="0" borderId="0" xfId="0"/>
    <xf numFmtId="176" fontId="0" fillId="0" borderId="0" xfId="0" applyNumberFormat="1"/>
    <xf numFmtId="38" fontId="0" fillId="0" borderId="0" xfId="0" applyNumberFormat="1"/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/>
    <xf numFmtId="0" fontId="3" fillId="2" borderId="1" xfId="0" applyFont="1" applyFill="1" applyBorder="1"/>
    <xf numFmtId="38" fontId="3" fillId="2" borderId="1" xfId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38" fontId="4" fillId="0" borderId="1" xfId="1" applyFont="1" applyBorder="1"/>
    <xf numFmtId="38" fontId="4" fillId="4" borderId="1" xfId="1" applyFont="1" applyFill="1" applyBorder="1"/>
    <xf numFmtId="38" fontId="4" fillId="4" borderId="1" xfId="0" applyNumberFormat="1" applyFont="1" applyFill="1" applyBorder="1"/>
    <xf numFmtId="38" fontId="4" fillId="0" borderId="1" xfId="1" applyFont="1" applyFill="1" applyBorder="1"/>
    <xf numFmtId="0" fontId="4" fillId="0" borderId="1" xfId="0" applyFont="1" applyBorder="1"/>
    <xf numFmtId="38" fontId="4" fillId="0" borderId="1" xfId="0" applyNumberFormat="1" applyFont="1" applyBorder="1"/>
    <xf numFmtId="0" fontId="4" fillId="4" borderId="1" xfId="0" applyFont="1" applyFill="1" applyBorder="1"/>
    <xf numFmtId="0" fontId="3" fillId="4" borderId="2" xfId="0" applyFont="1" applyFill="1" applyBorder="1" applyAlignment="1">
      <alignment horizontal="center"/>
    </xf>
    <xf numFmtId="38" fontId="4" fillId="0" borderId="1" xfId="0" applyNumberFormat="1" applyFont="1" applyFill="1" applyBorder="1"/>
    <xf numFmtId="40" fontId="4" fillId="0" borderId="1" xfId="0" applyNumberFormat="1" applyFont="1" applyBorder="1"/>
    <xf numFmtId="40" fontId="4" fillId="4" borderId="1" xfId="0" applyNumberFormat="1" applyFont="1" applyFill="1" applyBorder="1"/>
    <xf numFmtId="0" fontId="6" fillId="0" borderId="0" xfId="0" applyFont="1"/>
    <xf numFmtId="0" fontId="5" fillId="0" borderId="0" xfId="0" applyFont="1" applyAlignment="1">
      <alignment horizontal="right"/>
    </xf>
    <xf numFmtId="38" fontId="1" fillId="0" borderId="0" xfId="1"/>
    <xf numFmtId="0" fontId="0" fillId="0" borderId="1" xfId="0" applyFill="1" applyBorder="1"/>
    <xf numFmtId="0" fontId="3" fillId="0" borderId="1" xfId="0" applyFont="1" applyFill="1" applyBorder="1"/>
    <xf numFmtId="38" fontId="3" fillId="2" borderId="1" xfId="0" applyNumberFormat="1" applyFont="1" applyFill="1" applyBorder="1" applyAlignment="1">
      <alignment horizontal="center"/>
    </xf>
    <xf numFmtId="38" fontId="8" fillId="0" borderId="0" xfId="1" applyFont="1"/>
    <xf numFmtId="38" fontId="7" fillId="0" borderId="0" xfId="1" applyFont="1" applyFill="1" applyBorder="1"/>
    <xf numFmtId="0" fontId="9" fillId="0" borderId="0" xfId="0" applyFont="1"/>
    <xf numFmtId="10" fontId="0" fillId="0" borderId="1" xfId="0" applyNumberFormat="1" applyBorder="1"/>
    <xf numFmtId="0" fontId="0" fillId="5" borderId="1" xfId="0" applyFill="1" applyBorder="1" applyAlignment="1">
      <alignment wrapText="1"/>
    </xf>
    <xf numFmtId="0" fontId="10" fillId="5" borderId="3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9" t="s">
        <v>32</v>
      </c>
      <c r="X1" s="29"/>
    </row>
    <row r="2" spans="1:29" ht="13.5" customHeight="1" x14ac:dyDescent="0.15">
      <c r="X2" s="22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56</v>
      </c>
      <c r="C4" s="10">
        <v>49</v>
      </c>
      <c r="D4" s="10">
        <v>105</v>
      </c>
      <c r="E4" s="3"/>
      <c r="F4" s="7">
        <v>30</v>
      </c>
      <c r="G4" s="10">
        <v>81</v>
      </c>
      <c r="H4" s="10">
        <v>88</v>
      </c>
      <c r="I4" s="10">
        <v>169</v>
      </c>
      <c r="J4" s="3"/>
      <c r="K4" s="7">
        <v>60</v>
      </c>
      <c r="L4" s="10">
        <v>172</v>
      </c>
      <c r="M4" s="10">
        <v>190</v>
      </c>
      <c r="N4" s="10">
        <v>362</v>
      </c>
      <c r="O4" s="3"/>
      <c r="P4" s="7">
        <v>90</v>
      </c>
      <c r="Q4" s="10">
        <v>67</v>
      </c>
      <c r="R4" s="10">
        <v>157</v>
      </c>
      <c r="S4" s="10">
        <v>224</v>
      </c>
      <c r="U4" s="4" t="s">
        <v>4</v>
      </c>
      <c r="V4" s="15">
        <f>SUM(B9,B15,B21)</f>
        <v>1049</v>
      </c>
      <c r="W4" s="15">
        <f>SUM(C9,C15,C21)</f>
        <v>1001</v>
      </c>
      <c r="X4" s="15">
        <f>SUM(V4:W4)</f>
        <v>2050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68</v>
      </c>
      <c r="C5" s="10">
        <v>63</v>
      </c>
      <c r="D5" s="10">
        <v>131</v>
      </c>
      <c r="E5" s="3"/>
      <c r="F5" s="7">
        <v>31</v>
      </c>
      <c r="G5" s="10">
        <v>105</v>
      </c>
      <c r="H5" s="10">
        <v>81</v>
      </c>
      <c r="I5" s="10">
        <v>186</v>
      </c>
      <c r="J5" s="3"/>
      <c r="K5" s="7">
        <v>61</v>
      </c>
      <c r="L5" s="10">
        <v>186</v>
      </c>
      <c r="M5" s="10">
        <v>191</v>
      </c>
      <c r="N5" s="10">
        <v>377</v>
      </c>
      <c r="O5" s="3"/>
      <c r="P5" s="7">
        <v>91</v>
      </c>
      <c r="Q5" s="10">
        <v>43</v>
      </c>
      <c r="R5" s="10">
        <v>124</v>
      </c>
      <c r="S5" s="10">
        <v>167</v>
      </c>
      <c r="U5" s="4" t="s">
        <v>5</v>
      </c>
      <c r="V5" s="15">
        <f>SUM(B27,B33,B39,G9,G15,G21,G27,G33,G39,L9)</f>
        <v>5571</v>
      </c>
      <c r="W5" s="15">
        <f>SUM(C27,C33,C39,H9,H15,H21,H27,H33,H39,M9)</f>
        <v>5423</v>
      </c>
      <c r="X5" s="15">
        <f>SUM(V5:W5)</f>
        <v>10994</v>
      </c>
      <c r="Y5" s="2"/>
      <c r="Z5" s="4" t="s">
        <v>25</v>
      </c>
      <c r="AA5" s="10">
        <v>604</v>
      </c>
      <c r="AB5" s="10">
        <v>579</v>
      </c>
      <c r="AC5" s="10">
        <v>1183</v>
      </c>
    </row>
    <row r="6" spans="1:29" ht="15" customHeight="1" x14ac:dyDescent="0.15">
      <c r="A6" s="7">
        <v>2</v>
      </c>
      <c r="B6" s="10">
        <v>62</v>
      </c>
      <c r="C6" s="10">
        <v>59</v>
      </c>
      <c r="D6" s="10">
        <v>121</v>
      </c>
      <c r="E6" s="3"/>
      <c r="F6" s="7">
        <v>32</v>
      </c>
      <c r="G6" s="10">
        <v>94</v>
      </c>
      <c r="H6" s="10">
        <v>103</v>
      </c>
      <c r="I6" s="10">
        <v>197</v>
      </c>
      <c r="J6" s="3"/>
      <c r="K6" s="7">
        <v>62</v>
      </c>
      <c r="L6" s="10">
        <v>233</v>
      </c>
      <c r="M6" s="10">
        <v>170</v>
      </c>
      <c r="N6" s="10">
        <v>403</v>
      </c>
      <c r="O6" s="3"/>
      <c r="P6" s="7">
        <v>92</v>
      </c>
      <c r="Q6" s="10">
        <v>28</v>
      </c>
      <c r="R6" s="10">
        <v>87</v>
      </c>
      <c r="S6" s="10">
        <v>115</v>
      </c>
      <c r="U6" s="8" t="s">
        <v>6</v>
      </c>
      <c r="V6" s="15">
        <f>SUM(L15,L21)</f>
        <v>1920</v>
      </c>
      <c r="W6" s="15">
        <f>SUM(M15,M21)</f>
        <v>2021</v>
      </c>
      <c r="X6" s="15">
        <f>SUM(V6:W6)</f>
        <v>3941</v>
      </c>
      <c r="Z6" s="26" t="s">
        <v>26</v>
      </c>
      <c r="AA6" s="10">
        <v>3211</v>
      </c>
      <c r="AB6" s="10">
        <v>3196</v>
      </c>
      <c r="AC6" s="10">
        <v>6407</v>
      </c>
    </row>
    <row r="7" spans="1:29" ht="15" customHeight="1" x14ac:dyDescent="0.15">
      <c r="A7" s="7">
        <v>3</v>
      </c>
      <c r="B7" s="10">
        <v>64</v>
      </c>
      <c r="C7" s="10">
        <v>61</v>
      </c>
      <c r="D7" s="10">
        <v>125</v>
      </c>
      <c r="E7" s="3"/>
      <c r="F7" s="7">
        <v>33</v>
      </c>
      <c r="G7" s="10">
        <v>83</v>
      </c>
      <c r="H7" s="10">
        <v>90</v>
      </c>
      <c r="I7" s="10">
        <v>173</v>
      </c>
      <c r="J7" s="3"/>
      <c r="K7" s="7">
        <v>63</v>
      </c>
      <c r="L7" s="10">
        <v>198</v>
      </c>
      <c r="M7" s="10">
        <v>212</v>
      </c>
      <c r="N7" s="10">
        <v>410</v>
      </c>
      <c r="O7" s="3"/>
      <c r="P7" s="7">
        <v>93</v>
      </c>
      <c r="Q7" s="10">
        <v>21</v>
      </c>
      <c r="R7" s="10">
        <v>86</v>
      </c>
      <c r="S7" s="10">
        <v>107</v>
      </c>
      <c r="U7" s="4" t="s">
        <v>7</v>
      </c>
      <c r="V7" s="15">
        <f>SUM(L27,L33,L39,Q9,Q15,Q21,Q27,Q33,Q39)</f>
        <v>2244</v>
      </c>
      <c r="W7" s="15">
        <f>SUM(M27,M33,M39,R9,R15,R21,R27,R33,R39)</f>
        <v>3892</v>
      </c>
      <c r="X7" s="15">
        <f>SUM(V7:W7)</f>
        <v>6136</v>
      </c>
      <c r="Z7" s="4" t="s">
        <v>31</v>
      </c>
      <c r="AA7" s="10">
        <v>1177</v>
      </c>
      <c r="AB7" s="10">
        <v>1239</v>
      </c>
      <c r="AC7" s="10">
        <v>2416</v>
      </c>
    </row>
    <row r="8" spans="1:29" ht="15" customHeight="1" x14ac:dyDescent="0.15">
      <c r="A8" s="7">
        <v>4</v>
      </c>
      <c r="B8" s="10">
        <v>73</v>
      </c>
      <c r="C8" s="10">
        <v>56</v>
      </c>
      <c r="D8" s="10">
        <v>129</v>
      </c>
      <c r="E8" s="3"/>
      <c r="F8" s="7">
        <v>34</v>
      </c>
      <c r="G8" s="10">
        <v>95</v>
      </c>
      <c r="H8" s="10">
        <v>91</v>
      </c>
      <c r="I8" s="10">
        <v>186</v>
      </c>
      <c r="J8" s="3"/>
      <c r="K8" s="7">
        <v>64</v>
      </c>
      <c r="L8" s="10">
        <v>225</v>
      </c>
      <c r="M8" s="10">
        <v>201</v>
      </c>
      <c r="N8" s="10">
        <v>426</v>
      </c>
      <c r="O8" s="3"/>
      <c r="P8" s="7">
        <v>94</v>
      </c>
      <c r="Q8" s="10">
        <v>14</v>
      </c>
      <c r="R8" s="10">
        <v>72</v>
      </c>
      <c r="S8" s="10">
        <v>86</v>
      </c>
      <c r="U8" s="17" t="s">
        <v>3</v>
      </c>
      <c r="V8" s="12">
        <f>SUM(V4:V7)</f>
        <v>10784</v>
      </c>
      <c r="W8" s="12">
        <f>SUM(W4:W7)</f>
        <v>12337</v>
      </c>
      <c r="X8" s="12">
        <f>SUM(X4:X7)</f>
        <v>23121</v>
      </c>
      <c r="Z8" s="4" t="s">
        <v>7</v>
      </c>
      <c r="AA8" s="10">
        <v>1343</v>
      </c>
      <c r="AB8" s="10">
        <v>2335</v>
      </c>
      <c r="AC8" s="10">
        <v>3678</v>
      </c>
    </row>
    <row r="9" spans="1:29" ht="15" customHeight="1" x14ac:dyDescent="0.15">
      <c r="A9" s="7"/>
      <c r="B9" s="11">
        <v>323</v>
      </c>
      <c r="C9" s="11">
        <v>288</v>
      </c>
      <c r="D9" s="11">
        <v>611</v>
      </c>
      <c r="E9" s="3"/>
      <c r="F9" s="7"/>
      <c r="G9" s="11">
        <v>458</v>
      </c>
      <c r="H9" s="11">
        <v>453</v>
      </c>
      <c r="I9" s="11">
        <v>911</v>
      </c>
      <c r="J9" s="3"/>
      <c r="K9" s="7"/>
      <c r="L9" s="12">
        <v>1014</v>
      </c>
      <c r="M9" s="12">
        <v>964</v>
      </c>
      <c r="N9" s="12">
        <v>1978</v>
      </c>
      <c r="O9" s="3"/>
      <c r="P9" s="7"/>
      <c r="Q9" s="11">
        <v>173</v>
      </c>
      <c r="R9" s="11">
        <v>526</v>
      </c>
      <c r="S9" s="11">
        <v>699</v>
      </c>
      <c r="U9" s="4" t="s">
        <v>8</v>
      </c>
      <c r="V9" s="15">
        <f>SUM(G21,G27,G33,G39,L9)</f>
        <v>3381</v>
      </c>
      <c r="W9" s="15">
        <f>SUM(H21,H27,H33,H39,M9)</f>
        <v>3337</v>
      </c>
      <c r="X9" s="18">
        <f t="shared" ref="X9:X20" si="0">SUM(V9:W9)</f>
        <v>6718</v>
      </c>
      <c r="Z9" s="9" t="s">
        <v>24</v>
      </c>
      <c r="AA9" s="11">
        <f t="shared" ref="AA9:AB9" si="1">SUM(AA5:AA8)</f>
        <v>6335</v>
      </c>
      <c r="AB9" s="11">
        <f t="shared" si="1"/>
        <v>7349</v>
      </c>
      <c r="AC9" s="11">
        <f>SUM(AC5:AC8)</f>
        <v>13684</v>
      </c>
    </row>
    <row r="10" spans="1:29" ht="15" customHeight="1" x14ac:dyDescent="0.15">
      <c r="A10" s="7">
        <v>5</v>
      </c>
      <c r="B10" s="10">
        <v>73</v>
      </c>
      <c r="C10" s="10">
        <v>67</v>
      </c>
      <c r="D10" s="10">
        <v>140</v>
      </c>
      <c r="E10" s="3"/>
      <c r="F10" s="7">
        <v>35</v>
      </c>
      <c r="G10" s="10">
        <v>89</v>
      </c>
      <c r="H10" s="10">
        <v>98</v>
      </c>
      <c r="I10" s="10">
        <v>187</v>
      </c>
      <c r="J10" s="3"/>
      <c r="K10" s="7">
        <v>65</v>
      </c>
      <c r="L10" s="10">
        <v>249</v>
      </c>
      <c r="M10" s="10">
        <v>199</v>
      </c>
      <c r="N10" s="10">
        <v>448</v>
      </c>
      <c r="O10" s="3"/>
      <c r="P10" s="7">
        <v>95</v>
      </c>
      <c r="Q10" s="10">
        <v>15</v>
      </c>
      <c r="R10" s="10">
        <v>53</v>
      </c>
      <c r="S10" s="10">
        <v>68</v>
      </c>
      <c r="U10" s="4" t="s">
        <v>9</v>
      </c>
      <c r="V10" s="15">
        <f>SUM(G21,G27,G33,G39,L9,L15,L21,L27,L33,L39,Q9,Q15,Q21,Q27,Q33,Q39)</f>
        <v>7545</v>
      </c>
      <c r="W10" s="15">
        <f>SUM(H21,H27,H33,H39,M9,M15,M21,M27,M33,M39,R9,R15,R21,R27,R33,R39)</f>
        <v>9250</v>
      </c>
      <c r="X10" s="18">
        <f t="shared" si="0"/>
        <v>16795</v>
      </c>
      <c r="Z10" s="6" t="s">
        <v>28</v>
      </c>
    </row>
    <row r="11" spans="1:29" ht="15" customHeight="1" x14ac:dyDescent="0.15">
      <c r="A11" s="7">
        <v>6</v>
      </c>
      <c r="B11" s="10">
        <v>77</v>
      </c>
      <c r="C11" s="10">
        <v>63</v>
      </c>
      <c r="D11" s="10">
        <v>140</v>
      </c>
      <c r="E11" s="3"/>
      <c r="F11" s="7">
        <v>36</v>
      </c>
      <c r="G11" s="10">
        <v>90</v>
      </c>
      <c r="H11" s="10">
        <v>82</v>
      </c>
      <c r="I11" s="10">
        <v>172</v>
      </c>
      <c r="J11" s="3"/>
      <c r="K11" s="7">
        <v>66</v>
      </c>
      <c r="L11" s="10">
        <v>263</v>
      </c>
      <c r="M11" s="10">
        <v>258</v>
      </c>
      <c r="N11" s="10">
        <v>521</v>
      </c>
      <c r="O11" s="3"/>
      <c r="P11" s="7">
        <v>96</v>
      </c>
      <c r="Q11" s="10">
        <v>10</v>
      </c>
      <c r="R11" s="10">
        <v>31</v>
      </c>
      <c r="S11" s="10">
        <v>41</v>
      </c>
      <c r="U11" s="4" t="s">
        <v>10</v>
      </c>
      <c r="V11" s="15">
        <f>SUM(,G33,G39,L9,L15,L21,L27,L33,L39,Q9,Q15,Q21,Q27,Q33,Q39)</f>
        <v>6551</v>
      </c>
      <c r="W11" s="15">
        <f>SUM(,H33,H39,M9,M15,M21,M27,M33,M39,R9,R15,R21,R27,R33,R39)</f>
        <v>8261</v>
      </c>
      <c r="X11" s="18">
        <f t="shared" si="0"/>
        <v>14812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69</v>
      </c>
      <c r="C12" s="10">
        <v>69</v>
      </c>
      <c r="D12" s="10">
        <v>138</v>
      </c>
      <c r="E12" s="3"/>
      <c r="F12" s="7">
        <v>37</v>
      </c>
      <c r="G12" s="10">
        <v>102</v>
      </c>
      <c r="H12" s="10">
        <v>102</v>
      </c>
      <c r="I12" s="10">
        <v>204</v>
      </c>
      <c r="J12" s="3"/>
      <c r="K12" s="7">
        <v>67</v>
      </c>
      <c r="L12" s="10">
        <v>278</v>
      </c>
      <c r="M12" s="10">
        <v>242</v>
      </c>
      <c r="N12" s="10">
        <v>520</v>
      </c>
      <c r="O12" s="3"/>
      <c r="P12" s="7">
        <v>97</v>
      </c>
      <c r="Q12" s="10">
        <v>16</v>
      </c>
      <c r="R12" s="10">
        <v>29</v>
      </c>
      <c r="S12" s="10">
        <v>45</v>
      </c>
      <c r="U12" s="4" t="s">
        <v>11</v>
      </c>
      <c r="V12" s="15">
        <f>SUM(L9,L15,L21,L27,L33,L39,Q9,Q15,Q21,Q27,Q33,Q39)</f>
        <v>5178</v>
      </c>
      <c r="W12" s="15">
        <f>SUM(M9,M15,M21,M27,M33,M39,R9,R15,R21,R27,R33,R39)</f>
        <v>6877</v>
      </c>
      <c r="X12" s="18">
        <f t="shared" si="0"/>
        <v>12055</v>
      </c>
      <c r="Z12" s="4" t="s">
        <v>25</v>
      </c>
      <c r="AA12" s="10">
        <v>158</v>
      </c>
      <c r="AB12" s="10">
        <v>148</v>
      </c>
      <c r="AC12" s="10">
        <v>306</v>
      </c>
    </row>
    <row r="13" spans="1:29" ht="15" customHeight="1" x14ac:dyDescent="0.15">
      <c r="A13" s="7">
        <v>8</v>
      </c>
      <c r="B13" s="10">
        <v>68</v>
      </c>
      <c r="C13" s="10">
        <v>82</v>
      </c>
      <c r="D13" s="10">
        <v>150</v>
      </c>
      <c r="E13" s="3"/>
      <c r="F13" s="7">
        <v>38</v>
      </c>
      <c r="G13" s="10">
        <v>117</v>
      </c>
      <c r="H13" s="10">
        <v>99</v>
      </c>
      <c r="I13" s="10">
        <v>216</v>
      </c>
      <c r="J13" s="3"/>
      <c r="K13" s="7">
        <v>68</v>
      </c>
      <c r="L13" s="10">
        <v>263</v>
      </c>
      <c r="M13" s="10">
        <v>251</v>
      </c>
      <c r="N13" s="10">
        <v>514</v>
      </c>
      <c r="O13" s="3"/>
      <c r="P13" s="7">
        <v>98</v>
      </c>
      <c r="Q13" s="10">
        <v>7</v>
      </c>
      <c r="R13" s="10">
        <v>20</v>
      </c>
      <c r="S13" s="10">
        <v>27</v>
      </c>
      <c r="U13" s="9" t="s">
        <v>12</v>
      </c>
      <c r="V13" s="12">
        <f>SUM(L15,L21,L27,L33,L39,Q9,Q15,Q21,Q27,Q33,Q39)</f>
        <v>4164</v>
      </c>
      <c r="W13" s="12">
        <f>SUM(M15,M21,M27,M33,M39,R9,R15,R21,R27,R33,R39)</f>
        <v>5913</v>
      </c>
      <c r="X13" s="12">
        <f t="shared" si="0"/>
        <v>10077</v>
      </c>
      <c r="Z13" s="26" t="s">
        <v>26</v>
      </c>
      <c r="AA13" s="10">
        <v>716</v>
      </c>
      <c r="AB13" s="10">
        <v>721</v>
      </c>
      <c r="AC13" s="10">
        <v>1437</v>
      </c>
    </row>
    <row r="14" spans="1:29" ht="15" customHeight="1" x14ac:dyDescent="0.15">
      <c r="A14" s="7">
        <v>9</v>
      </c>
      <c r="B14" s="10">
        <v>78</v>
      </c>
      <c r="C14" s="10">
        <v>68</v>
      </c>
      <c r="D14" s="10">
        <v>146</v>
      </c>
      <c r="E14" s="3"/>
      <c r="F14" s="7">
        <v>39</v>
      </c>
      <c r="G14" s="10">
        <v>126</v>
      </c>
      <c r="H14" s="10">
        <v>90</v>
      </c>
      <c r="I14" s="10">
        <v>216</v>
      </c>
      <c r="J14" s="3"/>
      <c r="K14" s="7">
        <v>69</v>
      </c>
      <c r="L14" s="10">
        <v>200</v>
      </c>
      <c r="M14" s="10">
        <v>176</v>
      </c>
      <c r="N14" s="10">
        <v>376</v>
      </c>
      <c r="O14" s="3"/>
      <c r="P14" s="7">
        <v>99</v>
      </c>
      <c r="Q14" s="10">
        <v>4</v>
      </c>
      <c r="R14" s="10">
        <v>11</v>
      </c>
      <c r="S14" s="10">
        <v>15</v>
      </c>
      <c r="U14" s="4" t="s">
        <v>13</v>
      </c>
      <c r="V14" s="15">
        <f>SUM(L21,L27,L33,L39,Q9,Q15,Q21,Q27,Q33,Q39)</f>
        <v>2911</v>
      </c>
      <c r="W14" s="15">
        <f>SUM(M21,M27,M33,M39,R9,R15,R21,R27,R33,R39)</f>
        <v>4787</v>
      </c>
      <c r="X14" s="18">
        <f t="shared" si="0"/>
        <v>7698</v>
      </c>
      <c r="Z14" s="4" t="s">
        <v>31</v>
      </c>
      <c r="AA14" s="10">
        <v>242</v>
      </c>
      <c r="AB14" s="10">
        <v>287</v>
      </c>
      <c r="AC14" s="10">
        <v>529</v>
      </c>
    </row>
    <row r="15" spans="1:29" ht="15" customHeight="1" x14ac:dyDescent="0.15">
      <c r="A15" s="7"/>
      <c r="B15" s="11">
        <v>365</v>
      </c>
      <c r="C15" s="11">
        <v>349</v>
      </c>
      <c r="D15" s="11">
        <v>714</v>
      </c>
      <c r="E15" s="3"/>
      <c r="F15" s="7"/>
      <c r="G15" s="11">
        <v>524</v>
      </c>
      <c r="H15" s="11">
        <v>471</v>
      </c>
      <c r="I15" s="11">
        <v>995</v>
      </c>
      <c r="J15" s="3"/>
      <c r="K15" s="7"/>
      <c r="L15" s="11">
        <v>1253</v>
      </c>
      <c r="M15" s="11">
        <v>1126</v>
      </c>
      <c r="N15" s="11">
        <v>2379</v>
      </c>
      <c r="O15" s="3"/>
      <c r="P15" s="7"/>
      <c r="Q15" s="11">
        <v>52</v>
      </c>
      <c r="R15" s="11">
        <v>144</v>
      </c>
      <c r="S15" s="11">
        <v>196</v>
      </c>
      <c r="U15" s="4" t="s">
        <v>14</v>
      </c>
      <c r="V15" s="15">
        <f>SUM(L27,L33,L39,Q9,Q15,Q21,Q27,Q33,Q39)</f>
        <v>2244</v>
      </c>
      <c r="W15" s="15">
        <f>SUM(M27,M33,M39,R9,R15,R21,R27,R33,R39)</f>
        <v>3892</v>
      </c>
      <c r="X15" s="18">
        <f t="shared" si="0"/>
        <v>6136</v>
      </c>
      <c r="Z15" s="4" t="s">
        <v>7</v>
      </c>
      <c r="AA15" s="10">
        <v>282</v>
      </c>
      <c r="AB15" s="10">
        <v>445</v>
      </c>
      <c r="AC15" s="10">
        <v>727</v>
      </c>
    </row>
    <row r="16" spans="1:29" ht="15" customHeight="1" x14ac:dyDescent="0.15">
      <c r="A16" s="7">
        <v>10</v>
      </c>
      <c r="B16" s="10">
        <v>74</v>
      </c>
      <c r="C16" s="10">
        <v>79</v>
      </c>
      <c r="D16" s="10">
        <v>153</v>
      </c>
      <c r="E16" s="3"/>
      <c r="F16" s="7">
        <v>40</v>
      </c>
      <c r="G16" s="10">
        <v>102</v>
      </c>
      <c r="H16" s="10">
        <v>95</v>
      </c>
      <c r="I16" s="10">
        <v>197</v>
      </c>
      <c r="J16" s="3"/>
      <c r="K16" s="7">
        <v>70</v>
      </c>
      <c r="L16" s="10">
        <v>85</v>
      </c>
      <c r="M16" s="10">
        <v>123</v>
      </c>
      <c r="N16" s="10">
        <v>208</v>
      </c>
      <c r="O16" s="3"/>
      <c r="P16" s="7">
        <v>100</v>
      </c>
      <c r="Q16" s="10">
        <v>1</v>
      </c>
      <c r="R16" s="10">
        <v>19</v>
      </c>
      <c r="S16" s="10">
        <v>20</v>
      </c>
      <c r="U16" s="4" t="s">
        <v>15</v>
      </c>
      <c r="V16" s="15">
        <f>SUM(L33,L39,Q9,Q15,Q21,Q27,Q33,Q39)</f>
        <v>1506</v>
      </c>
      <c r="W16" s="15">
        <f>SUM(M33,M39,R9,R15,R21,R27,R33,R39)</f>
        <v>2831</v>
      </c>
      <c r="X16" s="18">
        <f t="shared" si="0"/>
        <v>4337</v>
      </c>
      <c r="Z16" s="9" t="s">
        <v>24</v>
      </c>
      <c r="AA16" s="11">
        <f t="shared" ref="AA16:AB16" si="2">SUM(AA12:AA15)</f>
        <v>1398</v>
      </c>
      <c r="AB16" s="11">
        <f t="shared" si="2"/>
        <v>1601</v>
      </c>
      <c r="AC16" s="11">
        <f>SUM(AC12:AC15)</f>
        <v>2999</v>
      </c>
    </row>
    <row r="17" spans="1:29" ht="15" customHeight="1" x14ac:dyDescent="0.15">
      <c r="A17" s="7">
        <v>11</v>
      </c>
      <c r="B17" s="10">
        <v>69</v>
      </c>
      <c r="C17" s="10">
        <v>57</v>
      </c>
      <c r="D17" s="10">
        <v>126</v>
      </c>
      <c r="E17" s="3"/>
      <c r="F17" s="7">
        <v>41</v>
      </c>
      <c r="G17" s="10">
        <v>111</v>
      </c>
      <c r="H17" s="10">
        <v>90</v>
      </c>
      <c r="I17" s="10">
        <v>201</v>
      </c>
      <c r="J17" s="3"/>
      <c r="K17" s="7">
        <v>71</v>
      </c>
      <c r="L17" s="10">
        <v>127</v>
      </c>
      <c r="M17" s="10">
        <v>167</v>
      </c>
      <c r="N17" s="10">
        <v>294</v>
      </c>
      <c r="O17" s="3"/>
      <c r="P17" s="7">
        <v>101</v>
      </c>
      <c r="Q17" s="10">
        <v>3</v>
      </c>
      <c r="R17" s="10">
        <v>9</v>
      </c>
      <c r="S17" s="10">
        <v>12</v>
      </c>
      <c r="U17" s="4" t="s">
        <v>16</v>
      </c>
      <c r="V17" s="15">
        <f>SUM(L39,Q9,Q15,Q21,Q27,Q33,Q39)</f>
        <v>737</v>
      </c>
      <c r="W17" s="15">
        <f>SUM(M39,R9,R15,R21,R27,R33,R39)</f>
        <v>1659</v>
      </c>
      <c r="X17" s="18">
        <f t="shared" si="0"/>
        <v>2396</v>
      </c>
      <c r="Z17" s="6" t="s">
        <v>29</v>
      </c>
    </row>
    <row r="18" spans="1:29" ht="15" customHeight="1" x14ac:dyDescent="0.15">
      <c r="A18" s="7">
        <v>12</v>
      </c>
      <c r="B18" s="10">
        <v>78</v>
      </c>
      <c r="C18" s="10">
        <v>72</v>
      </c>
      <c r="D18" s="10">
        <v>150</v>
      </c>
      <c r="E18" s="3"/>
      <c r="F18" s="7">
        <v>42</v>
      </c>
      <c r="G18" s="10">
        <v>111</v>
      </c>
      <c r="H18" s="10">
        <v>106</v>
      </c>
      <c r="I18" s="10">
        <v>217</v>
      </c>
      <c r="J18" s="3"/>
      <c r="K18" s="7">
        <v>72</v>
      </c>
      <c r="L18" s="10">
        <v>148</v>
      </c>
      <c r="M18" s="10">
        <v>199</v>
      </c>
      <c r="N18" s="13">
        <v>347</v>
      </c>
      <c r="O18" s="3"/>
      <c r="P18" s="7">
        <v>102</v>
      </c>
      <c r="Q18" s="10">
        <v>0</v>
      </c>
      <c r="R18" s="10">
        <v>4</v>
      </c>
      <c r="S18" s="10">
        <v>4</v>
      </c>
      <c r="U18" s="4" t="s">
        <v>17</v>
      </c>
      <c r="V18" s="15">
        <f>SUM(Q9,Q15,Q21,Q27,Q33,Q39)</f>
        <v>230</v>
      </c>
      <c r="W18" s="15">
        <f>SUM(R9,R15,R21,R27,R33,R39)</f>
        <v>709</v>
      </c>
      <c r="X18" s="18">
        <f t="shared" si="0"/>
        <v>939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70</v>
      </c>
      <c r="C19" s="10">
        <v>81</v>
      </c>
      <c r="D19" s="10">
        <v>151</v>
      </c>
      <c r="E19" s="3"/>
      <c r="F19" s="7">
        <v>43</v>
      </c>
      <c r="G19" s="10">
        <v>91</v>
      </c>
      <c r="H19" s="10">
        <v>101</v>
      </c>
      <c r="I19" s="10">
        <v>192</v>
      </c>
      <c r="J19" s="3"/>
      <c r="K19" s="7">
        <v>73</v>
      </c>
      <c r="L19" s="10">
        <v>155</v>
      </c>
      <c r="M19" s="10">
        <v>180</v>
      </c>
      <c r="N19" s="10">
        <v>335</v>
      </c>
      <c r="O19" s="3"/>
      <c r="P19" s="7">
        <v>103</v>
      </c>
      <c r="Q19" s="10">
        <v>0</v>
      </c>
      <c r="R19" s="10">
        <v>4</v>
      </c>
      <c r="S19" s="10">
        <v>4</v>
      </c>
      <c r="U19" s="4" t="s">
        <v>18</v>
      </c>
      <c r="V19" s="15">
        <f>SUM(Q15,Q21,Q27,Q33,Q39)</f>
        <v>57</v>
      </c>
      <c r="W19" s="15">
        <f>SUM(R15,R21,R27,R33,R39)</f>
        <v>183</v>
      </c>
      <c r="X19" s="18">
        <f t="shared" si="0"/>
        <v>240</v>
      </c>
      <c r="Z19" s="4" t="s">
        <v>25</v>
      </c>
      <c r="AA19" s="10">
        <v>173</v>
      </c>
      <c r="AB19" s="10">
        <v>175</v>
      </c>
      <c r="AC19" s="10">
        <v>348</v>
      </c>
    </row>
    <row r="20" spans="1:29" ht="15" customHeight="1" x14ac:dyDescent="0.15">
      <c r="A20" s="7">
        <v>14</v>
      </c>
      <c r="B20" s="10">
        <v>70</v>
      </c>
      <c r="C20" s="10">
        <v>75</v>
      </c>
      <c r="D20" s="10">
        <v>145</v>
      </c>
      <c r="E20" s="3"/>
      <c r="F20" s="7">
        <v>44</v>
      </c>
      <c r="G20" s="10">
        <v>105</v>
      </c>
      <c r="H20" s="10">
        <v>97</v>
      </c>
      <c r="I20" s="10">
        <v>202</v>
      </c>
      <c r="J20" s="3"/>
      <c r="K20" s="7">
        <v>74</v>
      </c>
      <c r="L20" s="10">
        <v>152</v>
      </c>
      <c r="M20" s="10">
        <v>226</v>
      </c>
      <c r="N20" s="10">
        <v>378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5</v>
      </c>
      <c r="W20" s="15">
        <f>SUM(R21,R27,R33,R39)</f>
        <v>39</v>
      </c>
      <c r="X20" s="18">
        <f t="shared" si="0"/>
        <v>44</v>
      </c>
      <c r="Z20" s="26" t="s">
        <v>26</v>
      </c>
      <c r="AA20" s="10">
        <v>1071</v>
      </c>
      <c r="AB20" s="10">
        <v>975</v>
      </c>
      <c r="AC20" s="10">
        <v>2046</v>
      </c>
    </row>
    <row r="21" spans="1:29" ht="15" customHeight="1" x14ac:dyDescent="0.15">
      <c r="A21" s="7"/>
      <c r="B21" s="11">
        <v>361</v>
      </c>
      <c r="C21" s="11">
        <v>364</v>
      </c>
      <c r="D21" s="11">
        <v>725</v>
      </c>
      <c r="E21" s="3"/>
      <c r="F21" s="7"/>
      <c r="G21" s="11">
        <v>520</v>
      </c>
      <c r="H21" s="11">
        <v>489</v>
      </c>
      <c r="I21" s="11">
        <v>1009</v>
      </c>
      <c r="J21" s="3"/>
      <c r="K21" s="7"/>
      <c r="L21" s="12">
        <v>667</v>
      </c>
      <c r="M21" s="12">
        <v>895</v>
      </c>
      <c r="N21" s="12">
        <v>1562</v>
      </c>
      <c r="O21" s="24"/>
      <c r="P21" s="7"/>
      <c r="Q21" s="11">
        <v>4</v>
      </c>
      <c r="R21" s="11">
        <v>37</v>
      </c>
      <c r="S21" s="11">
        <v>41</v>
      </c>
      <c r="Z21" s="4" t="s">
        <v>31</v>
      </c>
      <c r="AA21" s="10">
        <v>318</v>
      </c>
      <c r="AB21" s="10">
        <v>297</v>
      </c>
      <c r="AC21" s="10">
        <v>615</v>
      </c>
    </row>
    <row r="22" spans="1:29" ht="15" customHeight="1" x14ac:dyDescent="0.15">
      <c r="A22" s="7">
        <v>15</v>
      </c>
      <c r="B22" s="10">
        <v>79</v>
      </c>
      <c r="C22" s="10">
        <v>93</v>
      </c>
      <c r="D22" s="10">
        <v>172</v>
      </c>
      <c r="E22" s="3"/>
      <c r="F22" s="7">
        <v>45</v>
      </c>
      <c r="G22" s="10">
        <v>100</v>
      </c>
      <c r="H22" s="10">
        <v>94</v>
      </c>
      <c r="I22" s="10">
        <v>194</v>
      </c>
      <c r="J22" s="3"/>
      <c r="K22" s="7">
        <v>75</v>
      </c>
      <c r="L22" s="10">
        <v>143</v>
      </c>
      <c r="M22" s="10">
        <v>209</v>
      </c>
      <c r="N22" s="10">
        <v>352</v>
      </c>
      <c r="O22" s="3"/>
      <c r="P22" s="7">
        <v>105</v>
      </c>
      <c r="Q22" s="10">
        <v>1</v>
      </c>
      <c r="R22" s="10">
        <v>1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384</v>
      </c>
      <c r="AB22" s="10">
        <v>709</v>
      </c>
      <c r="AC22" s="10">
        <v>1093</v>
      </c>
    </row>
    <row r="23" spans="1:29" ht="15" customHeight="1" x14ac:dyDescent="0.15">
      <c r="A23" s="7">
        <v>16</v>
      </c>
      <c r="B23" s="10">
        <v>104</v>
      </c>
      <c r="C23" s="10">
        <v>79</v>
      </c>
      <c r="D23" s="10">
        <v>183</v>
      </c>
      <c r="E23" s="3"/>
      <c r="F23" s="7">
        <v>46</v>
      </c>
      <c r="G23" s="10">
        <v>98</v>
      </c>
      <c r="H23" s="10">
        <v>96</v>
      </c>
      <c r="I23" s="10">
        <v>194</v>
      </c>
      <c r="J23" s="3"/>
      <c r="K23" s="7">
        <v>76</v>
      </c>
      <c r="L23" s="10">
        <v>138</v>
      </c>
      <c r="M23" s="10">
        <v>210</v>
      </c>
      <c r="N23" s="10">
        <v>348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9.7273738872403559</v>
      </c>
      <c r="W23" s="19">
        <f>W4/$W$8*100</f>
        <v>8.1138040042149626</v>
      </c>
      <c r="X23" s="19">
        <f>X4/$X$8*100</f>
        <v>8.8663985121750795</v>
      </c>
      <c r="Z23" s="9" t="s">
        <v>24</v>
      </c>
      <c r="AA23" s="11">
        <f t="shared" ref="AA23:AB23" si="3">SUM(AA19:AA22)</f>
        <v>1946</v>
      </c>
      <c r="AB23" s="11">
        <f t="shared" si="3"/>
        <v>2156</v>
      </c>
      <c r="AC23" s="11">
        <f>SUM(AC19:AC22)</f>
        <v>4102</v>
      </c>
    </row>
    <row r="24" spans="1:29" ht="15" customHeight="1" x14ac:dyDescent="0.15">
      <c r="A24" s="7">
        <v>17</v>
      </c>
      <c r="B24" s="10">
        <v>83</v>
      </c>
      <c r="C24" s="10">
        <v>73</v>
      </c>
      <c r="D24" s="10">
        <v>156</v>
      </c>
      <c r="E24" s="3"/>
      <c r="F24" s="7">
        <v>47</v>
      </c>
      <c r="G24" s="10">
        <v>87</v>
      </c>
      <c r="H24" s="10">
        <v>93</v>
      </c>
      <c r="I24" s="10">
        <v>180</v>
      </c>
      <c r="J24" s="3"/>
      <c r="K24" s="7">
        <v>77</v>
      </c>
      <c r="L24" s="10">
        <v>133</v>
      </c>
      <c r="M24" s="10">
        <v>194</v>
      </c>
      <c r="N24" s="10">
        <v>327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51.659866468842729</v>
      </c>
      <c r="W24" s="19">
        <f>W5/$W$8*100</f>
        <v>43.957201912944797</v>
      </c>
      <c r="X24" s="19">
        <f>X5/$X$8*100</f>
        <v>47.549846459928204</v>
      </c>
      <c r="Z24" s="6" t="s">
        <v>30</v>
      </c>
    </row>
    <row r="25" spans="1:29" ht="15" customHeight="1" x14ac:dyDescent="0.15">
      <c r="A25" s="7">
        <v>18</v>
      </c>
      <c r="B25" s="10">
        <v>72</v>
      </c>
      <c r="C25" s="10">
        <v>80</v>
      </c>
      <c r="D25" s="10">
        <v>152</v>
      </c>
      <c r="E25" s="3"/>
      <c r="F25" s="7">
        <v>48</v>
      </c>
      <c r="G25" s="10">
        <v>91</v>
      </c>
      <c r="H25" s="10">
        <v>118</v>
      </c>
      <c r="I25" s="10">
        <v>209</v>
      </c>
      <c r="J25" s="3"/>
      <c r="K25" s="7">
        <v>78</v>
      </c>
      <c r="L25" s="10">
        <v>178</v>
      </c>
      <c r="M25" s="10">
        <v>215</v>
      </c>
      <c r="N25" s="10">
        <v>393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17.804154302670625</v>
      </c>
      <c r="W25" s="19">
        <f>W6/$W$8*100</f>
        <v>16.381616276242198</v>
      </c>
      <c r="X25" s="19">
        <f>X6/$X$8*100</f>
        <v>17.04511050560097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79</v>
      </c>
      <c r="C26" s="10">
        <v>88</v>
      </c>
      <c r="D26" s="10">
        <v>167</v>
      </c>
      <c r="E26" s="3"/>
      <c r="F26" s="7">
        <v>49</v>
      </c>
      <c r="G26" s="10">
        <v>98</v>
      </c>
      <c r="H26" s="10">
        <v>99</v>
      </c>
      <c r="I26" s="10">
        <v>197</v>
      </c>
      <c r="J26" s="3"/>
      <c r="K26" s="7">
        <v>79</v>
      </c>
      <c r="L26" s="10">
        <v>146</v>
      </c>
      <c r="M26" s="10">
        <v>233</v>
      </c>
      <c r="N26" s="10">
        <v>379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20.808605341246292</v>
      </c>
      <c r="W26" s="19">
        <f>W7/$W$8*100</f>
        <v>31.547377806598035</v>
      </c>
      <c r="X26" s="19">
        <f>X7/$X$8*100</f>
        <v>26.538644522295751</v>
      </c>
      <c r="Z26" s="4" t="s">
        <v>25</v>
      </c>
      <c r="AA26" s="10">
        <v>114</v>
      </c>
      <c r="AB26" s="10">
        <v>99</v>
      </c>
      <c r="AC26" s="10">
        <v>213</v>
      </c>
    </row>
    <row r="27" spans="1:29" ht="15" customHeight="1" x14ac:dyDescent="0.15">
      <c r="A27" s="7"/>
      <c r="B27" s="11">
        <v>417</v>
      </c>
      <c r="C27" s="11">
        <v>413</v>
      </c>
      <c r="D27" s="11">
        <v>830</v>
      </c>
      <c r="E27" s="3"/>
      <c r="F27" s="7"/>
      <c r="G27" s="11">
        <v>474</v>
      </c>
      <c r="H27" s="11">
        <v>500</v>
      </c>
      <c r="I27" s="11">
        <v>974</v>
      </c>
      <c r="J27" s="3"/>
      <c r="K27" s="7"/>
      <c r="L27" s="11">
        <v>738</v>
      </c>
      <c r="M27" s="11">
        <v>1061</v>
      </c>
      <c r="N27" s="11">
        <v>1799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100.00000000000001</v>
      </c>
      <c r="Z27" s="26" t="s">
        <v>26</v>
      </c>
      <c r="AA27" s="10">
        <v>573</v>
      </c>
      <c r="AB27" s="10">
        <v>531</v>
      </c>
      <c r="AC27" s="10">
        <v>1104</v>
      </c>
    </row>
    <row r="28" spans="1:29" ht="15" customHeight="1" x14ac:dyDescent="0.15">
      <c r="A28" s="7">
        <v>20</v>
      </c>
      <c r="B28" s="10">
        <v>78</v>
      </c>
      <c r="C28" s="10">
        <v>86</v>
      </c>
      <c r="D28" s="10">
        <v>164</v>
      </c>
      <c r="E28" s="3"/>
      <c r="F28" s="7">
        <v>50</v>
      </c>
      <c r="G28" s="10">
        <v>91</v>
      </c>
      <c r="H28" s="10">
        <v>77</v>
      </c>
      <c r="I28" s="10">
        <v>168</v>
      </c>
      <c r="J28" s="3"/>
      <c r="K28" s="7">
        <v>80</v>
      </c>
      <c r="L28" s="10">
        <v>168</v>
      </c>
      <c r="M28" s="10">
        <v>235</v>
      </c>
      <c r="N28" s="10">
        <v>403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31.352002967359049</v>
      </c>
      <c r="W28" s="19">
        <f t="shared" ref="W28:W39" si="5">W9/$W$8*100</f>
        <v>27.04871524681851</v>
      </c>
      <c r="X28" s="19">
        <f t="shared" ref="X28:X39" si="6">X9/$X$8*100</f>
        <v>29.055836685264481</v>
      </c>
      <c r="Z28" s="4" t="s">
        <v>31</v>
      </c>
      <c r="AA28" s="10">
        <v>183</v>
      </c>
      <c r="AB28" s="10">
        <v>198</v>
      </c>
      <c r="AC28" s="10">
        <v>381</v>
      </c>
    </row>
    <row r="29" spans="1:29" ht="15" customHeight="1" x14ac:dyDescent="0.15">
      <c r="A29" s="7">
        <v>21</v>
      </c>
      <c r="B29" s="10">
        <v>98</v>
      </c>
      <c r="C29" s="10">
        <v>81</v>
      </c>
      <c r="D29" s="10">
        <v>179</v>
      </c>
      <c r="E29" s="3"/>
      <c r="F29" s="7">
        <v>51</v>
      </c>
      <c r="G29" s="10">
        <v>109</v>
      </c>
      <c r="H29" s="10">
        <v>116</v>
      </c>
      <c r="I29" s="10">
        <v>225</v>
      </c>
      <c r="J29" s="3"/>
      <c r="K29" s="7">
        <v>81</v>
      </c>
      <c r="L29" s="10">
        <v>146</v>
      </c>
      <c r="M29" s="10">
        <v>243</v>
      </c>
      <c r="N29" s="10">
        <v>389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69.964762611275972</v>
      </c>
      <c r="W29" s="19">
        <f t="shared" si="5"/>
        <v>74.977709329658751</v>
      </c>
      <c r="X29" s="19">
        <f t="shared" si="6"/>
        <v>72.639591713161195</v>
      </c>
      <c r="Z29" s="4" t="s">
        <v>7</v>
      </c>
      <c r="AA29" s="10">
        <v>235</v>
      </c>
      <c r="AB29" s="10">
        <v>403</v>
      </c>
      <c r="AC29" s="10">
        <v>638</v>
      </c>
    </row>
    <row r="30" spans="1:29" ht="15" customHeight="1" x14ac:dyDescent="0.15">
      <c r="A30" s="7">
        <v>22</v>
      </c>
      <c r="B30" s="10">
        <v>104</v>
      </c>
      <c r="C30" s="10">
        <v>77</v>
      </c>
      <c r="D30" s="10">
        <v>181</v>
      </c>
      <c r="E30" s="3"/>
      <c r="F30" s="7">
        <v>52</v>
      </c>
      <c r="G30" s="10">
        <v>107</v>
      </c>
      <c r="H30" s="10">
        <v>125</v>
      </c>
      <c r="I30" s="10">
        <v>232</v>
      </c>
      <c r="J30" s="3"/>
      <c r="K30" s="7">
        <v>82</v>
      </c>
      <c r="L30" s="10">
        <v>155</v>
      </c>
      <c r="M30" s="10">
        <v>248</v>
      </c>
      <c r="N30" s="10">
        <v>403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60.747403560830861</v>
      </c>
      <c r="W30" s="19">
        <f t="shared" si="5"/>
        <v>66.961173705114703</v>
      </c>
      <c r="X30" s="19">
        <f t="shared" si="6"/>
        <v>64.062973054798661</v>
      </c>
      <c r="Z30" s="9" t="s">
        <v>24</v>
      </c>
      <c r="AA30" s="11">
        <f t="shared" ref="AA30:AB30" si="7">SUM(AA26:AA29)</f>
        <v>1105</v>
      </c>
      <c r="AB30" s="11">
        <f t="shared" si="7"/>
        <v>1231</v>
      </c>
      <c r="AC30" s="11">
        <f>SUM(AC26:AC29)</f>
        <v>2336</v>
      </c>
    </row>
    <row r="31" spans="1:29" ht="15" customHeight="1" x14ac:dyDescent="0.15">
      <c r="A31" s="7">
        <v>23</v>
      </c>
      <c r="B31" s="10">
        <v>64</v>
      </c>
      <c r="C31" s="10">
        <v>78</v>
      </c>
      <c r="D31" s="10">
        <v>142</v>
      </c>
      <c r="E31" s="3"/>
      <c r="F31" s="7">
        <v>53</v>
      </c>
      <c r="G31" s="10">
        <v>128</v>
      </c>
      <c r="H31" s="10">
        <v>113</v>
      </c>
      <c r="I31" s="10">
        <v>241</v>
      </c>
      <c r="J31" s="3"/>
      <c r="K31" s="7">
        <v>83</v>
      </c>
      <c r="L31" s="10">
        <v>161</v>
      </c>
      <c r="M31" s="10">
        <v>212</v>
      </c>
      <c r="N31" s="10">
        <v>373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48.01557863501484</v>
      </c>
      <c r="W31" s="19">
        <f t="shared" si="5"/>
        <v>55.742887249736562</v>
      </c>
      <c r="X31" s="19">
        <f t="shared" si="6"/>
        <v>52.138748324034424</v>
      </c>
      <c r="Z31" s="6"/>
    </row>
    <row r="32" spans="1:29" ht="15" customHeight="1" x14ac:dyDescent="0.15">
      <c r="A32" s="7">
        <v>24</v>
      </c>
      <c r="B32" s="10">
        <v>68</v>
      </c>
      <c r="C32" s="10">
        <v>65</v>
      </c>
      <c r="D32" s="10">
        <v>133</v>
      </c>
      <c r="E32" s="3"/>
      <c r="F32" s="7">
        <v>54</v>
      </c>
      <c r="G32" s="10">
        <v>124</v>
      </c>
      <c r="H32" s="10">
        <v>138</v>
      </c>
      <c r="I32" s="10">
        <v>262</v>
      </c>
      <c r="J32" s="3"/>
      <c r="K32" s="7">
        <v>84</v>
      </c>
      <c r="L32" s="10">
        <v>139</v>
      </c>
      <c r="M32" s="10">
        <v>234</v>
      </c>
      <c r="N32" s="10">
        <v>373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38.612759643916917</v>
      </c>
      <c r="W32" s="20">
        <f t="shared" si="5"/>
        <v>47.928994082840234</v>
      </c>
      <c r="X32" s="20">
        <f t="shared" si="6"/>
        <v>43.583755027896714</v>
      </c>
      <c r="Z32" s="6"/>
      <c r="AA32" s="28"/>
      <c r="AB32" s="27"/>
      <c r="AC32" s="27"/>
    </row>
    <row r="33" spans="1:29" ht="15" customHeight="1" x14ac:dyDescent="0.15">
      <c r="A33" s="7"/>
      <c r="B33" s="11">
        <v>412</v>
      </c>
      <c r="C33" s="11">
        <v>387</v>
      </c>
      <c r="D33" s="11">
        <v>799</v>
      </c>
      <c r="E33" s="3"/>
      <c r="F33" s="7"/>
      <c r="G33" s="11">
        <v>559</v>
      </c>
      <c r="H33" s="11">
        <v>569</v>
      </c>
      <c r="I33" s="11">
        <v>1128</v>
      </c>
      <c r="J33" s="3"/>
      <c r="K33" s="7"/>
      <c r="L33" s="11">
        <v>769</v>
      </c>
      <c r="M33" s="11">
        <v>1172</v>
      </c>
      <c r="N33" s="11">
        <v>1941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26.993694362017806</v>
      </c>
      <c r="W33" s="19">
        <f t="shared" si="5"/>
        <v>38.801977790386644</v>
      </c>
      <c r="X33" s="19">
        <f t="shared" si="6"/>
        <v>33.294407681328664</v>
      </c>
      <c r="Z33" s="6" t="s">
        <v>3</v>
      </c>
    </row>
    <row r="34" spans="1:29" ht="15" customHeight="1" x14ac:dyDescent="0.15">
      <c r="A34" s="7">
        <v>25</v>
      </c>
      <c r="B34" s="10">
        <v>76</v>
      </c>
      <c r="C34" s="10">
        <v>65</v>
      </c>
      <c r="D34" s="10">
        <v>141</v>
      </c>
      <c r="E34" s="3"/>
      <c r="F34" s="7">
        <v>55</v>
      </c>
      <c r="G34" s="10">
        <v>139</v>
      </c>
      <c r="H34" s="10">
        <v>152</v>
      </c>
      <c r="I34" s="10">
        <v>291</v>
      </c>
      <c r="J34" s="3"/>
      <c r="K34" s="7">
        <v>85</v>
      </c>
      <c r="L34" s="10">
        <v>150</v>
      </c>
      <c r="M34" s="10">
        <v>247</v>
      </c>
      <c r="N34" s="10">
        <v>397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20.808605341246292</v>
      </c>
      <c r="W34" s="19">
        <f t="shared" si="5"/>
        <v>31.547377806598035</v>
      </c>
      <c r="X34" s="19">
        <f t="shared" si="6"/>
        <v>26.538644522295751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71</v>
      </c>
      <c r="C35" s="10">
        <v>45</v>
      </c>
      <c r="D35" s="10">
        <v>116</v>
      </c>
      <c r="E35" s="3"/>
      <c r="F35" s="7">
        <v>56</v>
      </c>
      <c r="G35" s="10">
        <v>157</v>
      </c>
      <c r="H35" s="10">
        <v>147</v>
      </c>
      <c r="I35" s="10">
        <v>304</v>
      </c>
      <c r="J35" s="3"/>
      <c r="K35" s="7">
        <v>86</v>
      </c>
      <c r="L35" s="10">
        <v>111</v>
      </c>
      <c r="M35" s="10">
        <v>193</v>
      </c>
      <c r="N35" s="10">
        <v>304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13.965133531157271</v>
      </c>
      <c r="W35" s="19">
        <f t="shared" si="5"/>
        <v>22.947231904028531</v>
      </c>
      <c r="X35" s="19">
        <f t="shared" si="6"/>
        <v>18.757839193806497</v>
      </c>
      <c r="Z35" s="4" t="s">
        <v>25</v>
      </c>
      <c r="AA35" s="10">
        <f>SUM(AA5,AA12,AA19,AA26)</f>
        <v>1049</v>
      </c>
      <c r="AB35" s="10">
        <f t="shared" ref="AA35:AB38" si="8">SUM(AB5,AB12,AB19,AB26)</f>
        <v>1001</v>
      </c>
      <c r="AC35" s="10">
        <f>SUM(AA35:AB35)</f>
        <v>2050</v>
      </c>
    </row>
    <row r="36" spans="1:29" ht="15" customHeight="1" x14ac:dyDescent="0.15">
      <c r="A36" s="7">
        <v>27</v>
      </c>
      <c r="B36" s="10">
        <v>71</v>
      </c>
      <c r="C36" s="10">
        <v>67</v>
      </c>
      <c r="D36" s="10">
        <v>138</v>
      </c>
      <c r="E36" s="3"/>
      <c r="F36" s="7">
        <v>57</v>
      </c>
      <c r="G36" s="10">
        <v>183</v>
      </c>
      <c r="H36" s="10">
        <v>171</v>
      </c>
      <c r="I36" s="10">
        <v>354</v>
      </c>
      <c r="J36" s="3"/>
      <c r="K36" s="7">
        <v>87</v>
      </c>
      <c r="L36" s="10">
        <v>100</v>
      </c>
      <c r="M36" s="10">
        <v>197</v>
      </c>
      <c r="N36" s="10">
        <v>297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6.8341988130563802</v>
      </c>
      <c r="W36" s="19">
        <f t="shared" si="5"/>
        <v>13.447353489503119</v>
      </c>
      <c r="X36" s="19">
        <f t="shared" si="6"/>
        <v>10.362873578132433</v>
      </c>
      <c r="Z36" s="26" t="s">
        <v>26</v>
      </c>
      <c r="AA36" s="10">
        <f t="shared" si="8"/>
        <v>5571</v>
      </c>
      <c r="AB36" s="10">
        <f t="shared" si="8"/>
        <v>5423</v>
      </c>
      <c r="AC36" s="13">
        <f>SUM(AA36:AB36)</f>
        <v>10994</v>
      </c>
    </row>
    <row r="37" spans="1:29" ht="15" customHeight="1" x14ac:dyDescent="0.15">
      <c r="A37" s="7">
        <v>28</v>
      </c>
      <c r="B37" s="10">
        <v>86</v>
      </c>
      <c r="C37" s="10">
        <v>92</v>
      </c>
      <c r="D37" s="10">
        <v>178</v>
      </c>
      <c r="E37" s="3"/>
      <c r="F37" s="7">
        <v>58</v>
      </c>
      <c r="G37" s="10">
        <v>156</v>
      </c>
      <c r="H37" s="10">
        <v>169</v>
      </c>
      <c r="I37" s="10">
        <v>325</v>
      </c>
      <c r="J37" s="3"/>
      <c r="K37" s="7">
        <v>88</v>
      </c>
      <c r="L37" s="10">
        <v>75</v>
      </c>
      <c r="M37" s="10">
        <v>169</v>
      </c>
      <c r="N37" s="10">
        <v>244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2.1327893175074184</v>
      </c>
      <c r="W37" s="19">
        <f t="shared" si="5"/>
        <v>5.7469400988895192</v>
      </c>
      <c r="X37" s="19">
        <f t="shared" si="6"/>
        <v>4.0612430258206818</v>
      </c>
      <c r="Z37" s="4" t="s">
        <v>31</v>
      </c>
      <c r="AA37" s="10">
        <f t="shared" si="8"/>
        <v>1920</v>
      </c>
      <c r="AB37" s="10">
        <f t="shared" si="8"/>
        <v>2021</v>
      </c>
      <c r="AC37" s="13">
        <f>SUM(AA37:AB37)</f>
        <v>3941</v>
      </c>
    </row>
    <row r="38" spans="1:29" ht="15" customHeight="1" x14ac:dyDescent="0.15">
      <c r="A38" s="7">
        <v>29</v>
      </c>
      <c r="B38" s="10">
        <v>75</v>
      </c>
      <c r="C38" s="10">
        <v>93</v>
      </c>
      <c r="D38" s="10">
        <v>168</v>
      </c>
      <c r="E38" s="3"/>
      <c r="F38" s="7">
        <v>59</v>
      </c>
      <c r="G38" s="10">
        <v>179</v>
      </c>
      <c r="H38" s="10">
        <v>176</v>
      </c>
      <c r="I38" s="10">
        <v>355</v>
      </c>
      <c r="J38" s="3"/>
      <c r="K38" s="7">
        <v>89</v>
      </c>
      <c r="L38" s="10">
        <v>71</v>
      </c>
      <c r="M38" s="10">
        <v>144</v>
      </c>
      <c r="N38" s="10">
        <v>215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0.52856083086053418</v>
      </c>
      <c r="W38" s="19">
        <f t="shared" si="5"/>
        <v>1.4833427899813569</v>
      </c>
      <c r="X38" s="19">
        <f t="shared" si="6"/>
        <v>1.0380173867912288</v>
      </c>
      <c r="Z38" s="4" t="s">
        <v>7</v>
      </c>
      <c r="AA38" s="10">
        <f t="shared" si="8"/>
        <v>2244</v>
      </c>
      <c r="AB38" s="10">
        <f t="shared" si="8"/>
        <v>3892</v>
      </c>
      <c r="AC38" s="13">
        <f>SUM(AA38:AB38)</f>
        <v>6136</v>
      </c>
    </row>
    <row r="39" spans="1:29" ht="15" customHeight="1" x14ac:dyDescent="0.15">
      <c r="A39" s="7"/>
      <c r="B39" s="11">
        <v>379</v>
      </c>
      <c r="C39" s="11">
        <v>362</v>
      </c>
      <c r="D39" s="11">
        <v>741</v>
      </c>
      <c r="E39" s="3"/>
      <c r="F39" s="7"/>
      <c r="G39" s="11">
        <v>814</v>
      </c>
      <c r="H39" s="11">
        <v>815</v>
      </c>
      <c r="I39" s="11">
        <v>1629</v>
      </c>
      <c r="J39" s="3"/>
      <c r="K39" s="7"/>
      <c r="L39" s="11">
        <v>507</v>
      </c>
      <c r="M39" s="11">
        <v>950</v>
      </c>
      <c r="N39" s="11">
        <v>1457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4.6364985163204753E-2</v>
      </c>
      <c r="W39" s="19">
        <f t="shared" si="5"/>
        <v>0.31612223393045313</v>
      </c>
      <c r="X39" s="19">
        <f t="shared" si="6"/>
        <v>0.19030318757839196</v>
      </c>
      <c r="Z39" s="9" t="s">
        <v>24</v>
      </c>
      <c r="AA39" s="11">
        <f>SUM(AA35:AA38)</f>
        <v>10784</v>
      </c>
      <c r="AB39" s="11">
        <f>SUM(AB35:AB38)</f>
        <v>12337</v>
      </c>
      <c r="AC39" s="11">
        <f>SUM(AC35:AC38)</f>
        <v>23121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9" t="s">
        <v>32</v>
      </c>
      <c r="X1" s="29"/>
    </row>
    <row r="2" spans="1:29" ht="13.5" customHeight="1" x14ac:dyDescent="0.15">
      <c r="X2" s="22" t="s">
        <v>49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50</v>
      </c>
      <c r="C4" s="10">
        <v>51</v>
      </c>
      <c r="D4" s="10">
        <v>101</v>
      </c>
      <c r="E4" s="3"/>
      <c r="F4" s="7">
        <v>30</v>
      </c>
      <c r="G4" s="10">
        <v>73</v>
      </c>
      <c r="H4" s="10">
        <v>91</v>
      </c>
      <c r="I4" s="10">
        <v>164</v>
      </c>
      <c r="J4" s="3"/>
      <c r="K4" s="7">
        <v>60</v>
      </c>
      <c r="L4" s="10">
        <v>179</v>
      </c>
      <c r="M4" s="10">
        <v>184</v>
      </c>
      <c r="N4" s="10">
        <v>363</v>
      </c>
      <c r="O4" s="3"/>
      <c r="P4" s="7">
        <v>90</v>
      </c>
      <c r="Q4" s="10">
        <v>55</v>
      </c>
      <c r="R4" s="10">
        <v>138</v>
      </c>
      <c r="S4" s="10">
        <v>193</v>
      </c>
      <c r="U4" s="4" t="s">
        <v>4</v>
      </c>
      <c r="V4" s="15">
        <f>SUM(B9,B15,B21)</f>
        <v>1031</v>
      </c>
      <c r="W4" s="15">
        <f>SUM(C9,C15,C21)</f>
        <v>993</v>
      </c>
      <c r="X4" s="15">
        <f>SUM(V4:W4)</f>
        <v>2024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57</v>
      </c>
      <c r="C5" s="10">
        <v>56</v>
      </c>
      <c r="D5" s="10">
        <v>113</v>
      </c>
      <c r="E5" s="3"/>
      <c r="F5" s="7">
        <v>31</v>
      </c>
      <c r="G5" s="10">
        <v>82</v>
      </c>
      <c r="H5" s="10">
        <v>95</v>
      </c>
      <c r="I5" s="10">
        <v>177</v>
      </c>
      <c r="J5" s="3"/>
      <c r="K5" s="7">
        <v>61</v>
      </c>
      <c r="L5" s="10">
        <v>176</v>
      </c>
      <c r="M5" s="10">
        <v>189</v>
      </c>
      <c r="N5" s="10">
        <v>365</v>
      </c>
      <c r="O5" s="3"/>
      <c r="P5" s="7">
        <v>91</v>
      </c>
      <c r="Q5" s="10">
        <v>59</v>
      </c>
      <c r="R5" s="10">
        <v>139</v>
      </c>
      <c r="S5" s="10">
        <v>198</v>
      </c>
      <c r="U5" s="4" t="s">
        <v>5</v>
      </c>
      <c r="V5" s="15">
        <f>SUM(B27,B33,B39,G9,G15,G21,G27,G33,G39,L9)</f>
        <v>5453</v>
      </c>
      <c r="W5" s="15">
        <f>SUM(C27,C33,C39,H9,H15,H21,H27,H33,H39,M9)</f>
        <v>5313</v>
      </c>
      <c r="X5" s="15">
        <f>SUM(V5:W5)</f>
        <v>10766</v>
      </c>
      <c r="Y5" s="2"/>
      <c r="Z5" s="4" t="s">
        <v>25</v>
      </c>
      <c r="AA5" s="10">
        <v>594</v>
      </c>
      <c r="AB5" s="10">
        <v>578</v>
      </c>
      <c r="AC5" s="10">
        <v>1172</v>
      </c>
    </row>
    <row r="6" spans="1:29" ht="15" customHeight="1" x14ac:dyDescent="0.15">
      <c r="A6" s="7">
        <v>2</v>
      </c>
      <c r="B6" s="10">
        <v>70</v>
      </c>
      <c r="C6" s="10">
        <v>57</v>
      </c>
      <c r="D6" s="10">
        <v>127</v>
      </c>
      <c r="E6" s="3"/>
      <c r="F6" s="7">
        <v>32</v>
      </c>
      <c r="G6" s="10">
        <v>106</v>
      </c>
      <c r="H6" s="10">
        <v>80</v>
      </c>
      <c r="I6" s="10">
        <v>186</v>
      </c>
      <c r="J6" s="3"/>
      <c r="K6" s="7">
        <v>62</v>
      </c>
      <c r="L6" s="10">
        <v>201</v>
      </c>
      <c r="M6" s="10">
        <v>179</v>
      </c>
      <c r="N6" s="10">
        <v>380</v>
      </c>
      <c r="O6" s="3"/>
      <c r="P6" s="7">
        <v>92</v>
      </c>
      <c r="Q6" s="10">
        <v>34</v>
      </c>
      <c r="R6" s="10">
        <v>90</v>
      </c>
      <c r="S6" s="10">
        <v>124</v>
      </c>
      <c r="U6" s="8" t="s">
        <v>6</v>
      </c>
      <c r="V6" s="15">
        <f>SUM(L15,L21)</f>
        <v>1952</v>
      </c>
      <c r="W6" s="15">
        <f>SUM(M15,M21)</f>
        <v>2001</v>
      </c>
      <c r="X6" s="15">
        <f>SUM(V6:W6)</f>
        <v>3953</v>
      </c>
      <c r="Z6" s="26" t="s">
        <v>26</v>
      </c>
      <c r="AA6" s="10">
        <v>3165</v>
      </c>
      <c r="AB6" s="10">
        <v>3130</v>
      </c>
      <c r="AC6" s="10">
        <v>6295</v>
      </c>
    </row>
    <row r="7" spans="1:29" ht="15" customHeight="1" x14ac:dyDescent="0.15">
      <c r="A7" s="7">
        <v>3</v>
      </c>
      <c r="B7" s="10">
        <v>66</v>
      </c>
      <c r="C7" s="10">
        <v>66</v>
      </c>
      <c r="D7" s="10">
        <v>132</v>
      </c>
      <c r="E7" s="3"/>
      <c r="F7" s="7">
        <v>33</v>
      </c>
      <c r="G7" s="10">
        <v>89</v>
      </c>
      <c r="H7" s="10">
        <v>105</v>
      </c>
      <c r="I7" s="10">
        <v>194</v>
      </c>
      <c r="J7" s="3"/>
      <c r="K7" s="7">
        <v>63</v>
      </c>
      <c r="L7" s="10">
        <v>224</v>
      </c>
      <c r="M7" s="10">
        <v>183</v>
      </c>
      <c r="N7" s="10">
        <v>407</v>
      </c>
      <c r="O7" s="3"/>
      <c r="P7" s="7">
        <v>93</v>
      </c>
      <c r="Q7" s="10">
        <v>21</v>
      </c>
      <c r="R7" s="10">
        <v>80</v>
      </c>
      <c r="S7" s="10">
        <v>101</v>
      </c>
      <c r="U7" s="4" t="s">
        <v>7</v>
      </c>
      <c r="V7" s="15">
        <f>SUM(L27,L33,L39,Q9,Q15,Q21,Q27,Q33,Q39)</f>
        <v>2210</v>
      </c>
      <c r="W7" s="15">
        <f>SUM(M27,M33,M39,R9,R15,R21,R27,R33,R39)</f>
        <v>3862</v>
      </c>
      <c r="X7" s="15">
        <f>SUM(V7:W7)</f>
        <v>6072</v>
      </c>
      <c r="Z7" s="4" t="s">
        <v>31</v>
      </c>
      <c r="AA7" s="10">
        <v>1199</v>
      </c>
      <c r="AB7" s="10">
        <v>1235</v>
      </c>
      <c r="AC7" s="10">
        <v>2434</v>
      </c>
    </row>
    <row r="8" spans="1:29" ht="15" customHeight="1" x14ac:dyDescent="0.15">
      <c r="A8" s="7">
        <v>4</v>
      </c>
      <c r="B8" s="10">
        <v>67</v>
      </c>
      <c r="C8" s="10">
        <v>58</v>
      </c>
      <c r="D8" s="10">
        <v>125</v>
      </c>
      <c r="E8" s="3"/>
      <c r="F8" s="7">
        <v>34</v>
      </c>
      <c r="G8" s="10">
        <v>83</v>
      </c>
      <c r="H8" s="10">
        <v>87</v>
      </c>
      <c r="I8" s="10">
        <v>170</v>
      </c>
      <c r="J8" s="3"/>
      <c r="K8" s="7">
        <v>64</v>
      </c>
      <c r="L8" s="10">
        <v>214</v>
      </c>
      <c r="M8" s="10">
        <v>216</v>
      </c>
      <c r="N8" s="10">
        <v>430</v>
      </c>
      <c r="O8" s="3"/>
      <c r="P8" s="7">
        <v>94</v>
      </c>
      <c r="Q8" s="10">
        <v>18</v>
      </c>
      <c r="R8" s="10">
        <v>67</v>
      </c>
      <c r="S8" s="10">
        <v>85</v>
      </c>
      <c r="U8" s="17" t="s">
        <v>3</v>
      </c>
      <c r="V8" s="12">
        <f>SUM(V4:V7)</f>
        <v>10646</v>
      </c>
      <c r="W8" s="12">
        <f>SUM(W4:W7)</f>
        <v>12169</v>
      </c>
      <c r="X8" s="12">
        <f>SUM(X4:X7)</f>
        <v>22815</v>
      </c>
      <c r="Z8" s="4" t="s">
        <v>7</v>
      </c>
      <c r="AA8" s="10">
        <v>1316</v>
      </c>
      <c r="AB8" s="10">
        <v>2325</v>
      </c>
      <c r="AC8" s="10">
        <v>3641</v>
      </c>
    </row>
    <row r="9" spans="1:29" ht="15" customHeight="1" x14ac:dyDescent="0.15">
      <c r="A9" s="7"/>
      <c r="B9" s="11">
        <v>310</v>
      </c>
      <c r="C9" s="11">
        <v>288</v>
      </c>
      <c r="D9" s="11">
        <v>598</v>
      </c>
      <c r="E9" s="3"/>
      <c r="F9" s="7"/>
      <c r="G9" s="11">
        <v>433</v>
      </c>
      <c r="H9" s="11">
        <v>458</v>
      </c>
      <c r="I9" s="11">
        <v>891</v>
      </c>
      <c r="J9" s="3"/>
      <c r="K9" s="7"/>
      <c r="L9" s="12">
        <v>994</v>
      </c>
      <c r="M9" s="12">
        <v>951</v>
      </c>
      <c r="N9" s="12">
        <v>1945</v>
      </c>
      <c r="O9" s="3"/>
      <c r="P9" s="7"/>
      <c r="Q9" s="11">
        <v>187</v>
      </c>
      <c r="R9" s="11">
        <v>514</v>
      </c>
      <c r="S9" s="11">
        <v>701</v>
      </c>
      <c r="U9" s="4" t="s">
        <v>8</v>
      </c>
      <c r="V9" s="15">
        <f>SUM(G21,G27,G33,G39,L9)</f>
        <v>3324</v>
      </c>
      <c r="W9" s="15">
        <f>SUM(H21,H27,H33,H39,M9)</f>
        <v>3259</v>
      </c>
      <c r="X9" s="18">
        <f t="shared" ref="X9:X20" si="0">SUM(V9:W9)</f>
        <v>6583</v>
      </c>
      <c r="Z9" s="9" t="s">
        <v>24</v>
      </c>
      <c r="AA9" s="11">
        <f t="shared" ref="AA9:AB9" si="1">SUM(AA5:AA8)</f>
        <v>6274</v>
      </c>
      <c r="AB9" s="11">
        <f t="shared" si="1"/>
        <v>7268</v>
      </c>
      <c r="AC9" s="11">
        <f>SUM(AC5:AC8)</f>
        <v>13542</v>
      </c>
    </row>
    <row r="10" spans="1:29" ht="15" customHeight="1" x14ac:dyDescent="0.15">
      <c r="A10" s="7">
        <v>5</v>
      </c>
      <c r="B10" s="10">
        <v>67</v>
      </c>
      <c r="C10" s="10">
        <v>58</v>
      </c>
      <c r="D10" s="10">
        <v>125</v>
      </c>
      <c r="E10" s="3"/>
      <c r="F10" s="7">
        <v>35</v>
      </c>
      <c r="G10" s="10">
        <v>97</v>
      </c>
      <c r="H10" s="10">
        <v>74</v>
      </c>
      <c r="I10" s="10">
        <v>171</v>
      </c>
      <c r="J10" s="3"/>
      <c r="K10" s="7">
        <v>65</v>
      </c>
      <c r="L10" s="10">
        <v>222</v>
      </c>
      <c r="M10" s="10">
        <v>184</v>
      </c>
      <c r="N10" s="10">
        <v>406</v>
      </c>
      <c r="O10" s="3"/>
      <c r="P10" s="7">
        <v>95</v>
      </c>
      <c r="Q10" s="10">
        <v>10</v>
      </c>
      <c r="R10" s="10">
        <v>63</v>
      </c>
      <c r="S10" s="10">
        <v>73</v>
      </c>
      <c r="U10" s="4" t="s">
        <v>9</v>
      </c>
      <c r="V10" s="15">
        <f>SUM(G21,G27,G33,G39,L9,L15,L21,L27,L33,L39,Q9,Q15,Q21,Q27,Q33,Q39)</f>
        <v>7486</v>
      </c>
      <c r="W10" s="15">
        <f>SUM(H21,H27,H33,H39,M9,M15,M21,M27,M33,M39,R9,R15,R21,R27,R33,R39)</f>
        <v>9122</v>
      </c>
      <c r="X10" s="18">
        <f t="shared" si="0"/>
        <v>16608</v>
      </c>
      <c r="Z10" s="6" t="s">
        <v>28</v>
      </c>
    </row>
    <row r="11" spans="1:29" ht="15" customHeight="1" x14ac:dyDescent="0.15">
      <c r="A11" s="7">
        <v>6</v>
      </c>
      <c r="B11" s="10">
        <v>77</v>
      </c>
      <c r="C11" s="10">
        <v>69</v>
      </c>
      <c r="D11" s="10">
        <v>146</v>
      </c>
      <c r="E11" s="3"/>
      <c r="F11" s="7">
        <v>36</v>
      </c>
      <c r="G11" s="10">
        <v>97</v>
      </c>
      <c r="H11" s="10">
        <v>108</v>
      </c>
      <c r="I11" s="10">
        <v>205</v>
      </c>
      <c r="J11" s="3"/>
      <c r="K11" s="7">
        <v>66</v>
      </c>
      <c r="L11" s="10">
        <v>246</v>
      </c>
      <c r="M11" s="10">
        <v>224</v>
      </c>
      <c r="N11" s="10">
        <v>470</v>
      </c>
      <c r="O11" s="3"/>
      <c r="P11" s="7">
        <v>96</v>
      </c>
      <c r="Q11" s="10">
        <v>12</v>
      </c>
      <c r="R11" s="10">
        <v>36</v>
      </c>
      <c r="S11" s="10">
        <v>48</v>
      </c>
      <c r="U11" s="4" t="s">
        <v>10</v>
      </c>
      <c r="V11" s="15">
        <f>SUM(,G33,G39,L9,L15,L21,L27,L33,L39,Q9,Q15,Q21,Q27,Q33,Q39)</f>
        <v>6456</v>
      </c>
      <c r="W11" s="15">
        <f>SUM(,H33,H39,M9,M15,M21,M27,M33,M39,R9,R15,R21,R27,R33,R39)</f>
        <v>8134</v>
      </c>
      <c r="X11" s="18">
        <f t="shared" si="0"/>
        <v>14590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78</v>
      </c>
      <c r="C12" s="10">
        <v>68</v>
      </c>
      <c r="D12" s="10">
        <v>146</v>
      </c>
      <c r="E12" s="3"/>
      <c r="F12" s="7">
        <v>37</v>
      </c>
      <c r="G12" s="10">
        <v>92</v>
      </c>
      <c r="H12" s="10">
        <v>83</v>
      </c>
      <c r="I12" s="10">
        <v>175</v>
      </c>
      <c r="J12" s="3"/>
      <c r="K12" s="7">
        <v>67</v>
      </c>
      <c r="L12" s="10">
        <v>268</v>
      </c>
      <c r="M12" s="10">
        <v>278</v>
      </c>
      <c r="N12" s="10">
        <v>546</v>
      </c>
      <c r="O12" s="3"/>
      <c r="P12" s="7">
        <v>97</v>
      </c>
      <c r="Q12" s="10">
        <v>14</v>
      </c>
      <c r="R12" s="10">
        <v>24</v>
      </c>
      <c r="S12" s="10">
        <v>38</v>
      </c>
      <c r="U12" s="4" t="s">
        <v>11</v>
      </c>
      <c r="V12" s="15">
        <f>SUM(L9,L15,L21,L27,L33,L39,Q9,Q15,Q21,Q27,Q33,Q39)</f>
        <v>5156</v>
      </c>
      <c r="W12" s="15">
        <f>SUM(M9,M15,M21,M27,M33,M39,R9,R15,R21,R27,R33,R39)</f>
        <v>6814</v>
      </c>
      <c r="X12" s="18">
        <f t="shared" si="0"/>
        <v>11970</v>
      </c>
      <c r="Z12" s="4" t="s">
        <v>25</v>
      </c>
      <c r="AA12" s="10">
        <v>162</v>
      </c>
      <c r="AB12" s="10">
        <v>143</v>
      </c>
      <c r="AC12" s="10">
        <v>305</v>
      </c>
    </row>
    <row r="13" spans="1:29" ht="15" customHeight="1" x14ac:dyDescent="0.15">
      <c r="A13" s="7">
        <v>8</v>
      </c>
      <c r="B13" s="10">
        <v>67</v>
      </c>
      <c r="C13" s="10">
        <v>74</v>
      </c>
      <c r="D13" s="10">
        <v>141</v>
      </c>
      <c r="E13" s="3"/>
      <c r="F13" s="7">
        <v>38</v>
      </c>
      <c r="G13" s="10">
        <v>96</v>
      </c>
      <c r="H13" s="10">
        <v>105</v>
      </c>
      <c r="I13" s="10">
        <v>201</v>
      </c>
      <c r="J13" s="3"/>
      <c r="K13" s="7">
        <v>68</v>
      </c>
      <c r="L13" s="10">
        <v>268</v>
      </c>
      <c r="M13" s="10">
        <v>223</v>
      </c>
      <c r="N13" s="10">
        <v>491</v>
      </c>
      <c r="O13" s="3"/>
      <c r="P13" s="7">
        <v>98</v>
      </c>
      <c r="Q13" s="10">
        <v>10</v>
      </c>
      <c r="R13" s="10">
        <v>22</v>
      </c>
      <c r="S13" s="10">
        <v>32</v>
      </c>
      <c r="U13" s="9" t="s">
        <v>12</v>
      </c>
      <c r="V13" s="12">
        <f>SUM(L15,L21,L27,L33,L39,Q9,Q15,Q21,Q27,Q33,Q39)</f>
        <v>4162</v>
      </c>
      <c r="W13" s="12">
        <f>SUM(M15,M21,M27,M33,M39,R9,R15,R21,R27,R33,R39)</f>
        <v>5863</v>
      </c>
      <c r="X13" s="12">
        <f t="shared" si="0"/>
        <v>10025</v>
      </c>
      <c r="Z13" s="26" t="s">
        <v>26</v>
      </c>
      <c r="AA13" s="10">
        <v>693</v>
      </c>
      <c r="AB13" s="10">
        <v>708</v>
      </c>
      <c r="AC13" s="10">
        <v>1401</v>
      </c>
    </row>
    <row r="14" spans="1:29" ht="15" customHeight="1" x14ac:dyDescent="0.15">
      <c r="A14" s="7">
        <v>9</v>
      </c>
      <c r="B14" s="10">
        <v>77</v>
      </c>
      <c r="C14" s="10">
        <v>73</v>
      </c>
      <c r="D14" s="10">
        <v>150</v>
      </c>
      <c r="E14" s="3"/>
      <c r="F14" s="7">
        <v>39</v>
      </c>
      <c r="G14" s="10">
        <v>121</v>
      </c>
      <c r="H14" s="10">
        <v>91</v>
      </c>
      <c r="I14" s="10">
        <v>212</v>
      </c>
      <c r="J14" s="3"/>
      <c r="K14" s="7">
        <v>69</v>
      </c>
      <c r="L14" s="10">
        <v>260</v>
      </c>
      <c r="M14" s="10">
        <v>248</v>
      </c>
      <c r="N14" s="10">
        <v>508</v>
      </c>
      <c r="O14" s="3"/>
      <c r="P14" s="7">
        <v>99</v>
      </c>
      <c r="Q14" s="10">
        <v>2</v>
      </c>
      <c r="R14" s="10">
        <v>13</v>
      </c>
      <c r="S14" s="10">
        <v>15</v>
      </c>
      <c r="U14" s="4" t="s">
        <v>13</v>
      </c>
      <c r="V14" s="15">
        <f>SUM(L21,L27,L33,L39,Q9,Q15,Q21,Q27,Q33,Q39)</f>
        <v>2898</v>
      </c>
      <c r="W14" s="15">
        <f>SUM(M21,M27,M33,M39,R9,R15,R21,R27,R33,R39)</f>
        <v>4706</v>
      </c>
      <c r="X14" s="18">
        <f t="shared" si="0"/>
        <v>7604</v>
      </c>
      <c r="Z14" s="4" t="s">
        <v>31</v>
      </c>
      <c r="AA14" s="10">
        <v>241</v>
      </c>
      <c r="AB14" s="10">
        <v>274</v>
      </c>
      <c r="AC14" s="10">
        <v>515</v>
      </c>
    </row>
    <row r="15" spans="1:29" ht="15" customHeight="1" x14ac:dyDescent="0.15">
      <c r="A15" s="7"/>
      <c r="B15" s="11">
        <v>366</v>
      </c>
      <c r="C15" s="11">
        <v>342</v>
      </c>
      <c r="D15" s="11">
        <v>708</v>
      </c>
      <c r="E15" s="3"/>
      <c r="F15" s="7"/>
      <c r="G15" s="11">
        <v>503</v>
      </c>
      <c r="H15" s="11">
        <v>461</v>
      </c>
      <c r="I15" s="11">
        <v>964</v>
      </c>
      <c r="J15" s="3"/>
      <c r="K15" s="7"/>
      <c r="L15" s="11">
        <v>1264</v>
      </c>
      <c r="M15" s="11">
        <v>1157</v>
      </c>
      <c r="N15" s="11">
        <v>2421</v>
      </c>
      <c r="O15" s="3"/>
      <c r="P15" s="7"/>
      <c r="Q15" s="11">
        <v>48</v>
      </c>
      <c r="R15" s="11">
        <v>158</v>
      </c>
      <c r="S15" s="11">
        <v>206</v>
      </c>
      <c r="U15" s="4" t="s">
        <v>14</v>
      </c>
      <c r="V15" s="15">
        <f>SUM(L27,L33,L39,Q9,Q15,Q21,Q27,Q33,Q39)</f>
        <v>2210</v>
      </c>
      <c r="W15" s="15">
        <f>SUM(M27,M33,M39,R9,R15,R21,R27,R33,R39)</f>
        <v>3862</v>
      </c>
      <c r="X15" s="18">
        <f t="shared" si="0"/>
        <v>6072</v>
      </c>
      <c r="Z15" s="4" t="s">
        <v>7</v>
      </c>
      <c r="AA15" s="10">
        <v>285</v>
      </c>
      <c r="AB15" s="10">
        <v>448</v>
      </c>
      <c r="AC15" s="10">
        <v>733</v>
      </c>
    </row>
    <row r="16" spans="1:29" ht="15" customHeight="1" x14ac:dyDescent="0.15">
      <c r="A16" s="7">
        <v>10</v>
      </c>
      <c r="B16" s="10">
        <v>65</v>
      </c>
      <c r="C16" s="10">
        <v>82</v>
      </c>
      <c r="D16" s="10">
        <v>147</v>
      </c>
      <c r="E16" s="3"/>
      <c r="F16" s="7">
        <v>40</v>
      </c>
      <c r="G16" s="10">
        <v>124</v>
      </c>
      <c r="H16" s="10">
        <v>88</v>
      </c>
      <c r="I16" s="10">
        <v>212</v>
      </c>
      <c r="J16" s="3"/>
      <c r="K16" s="7">
        <v>70</v>
      </c>
      <c r="L16" s="10">
        <v>152</v>
      </c>
      <c r="M16" s="10">
        <v>137</v>
      </c>
      <c r="N16" s="10">
        <v>289</v>
      </c>
      <c r="O16" s="3"/>
      <c r="P16" s="7">
        <v>100</v>
      </c>
      <c r="Q16" s="10">
        <v>2</v>
      </c>
      <c r="R16" s="10">
        <v>11</v>
      </c>
      <c r="S16" s="10">
        <v>13</v>
      </c>
      <c r="U16" s="4" t="s">
        <v>15</v>
      </c>
      <c r="V16" s="15">
        <f>SUM(L33,L39,Q9,Q15,Q21,Q27,Q33,Q39)</f>
        <v>1478</v>
      </c>
      <c r="W16" s="15">
        <f>SUM(M33,M39,R9,R15,R21,R27,R33,R39)</f>
        <v>2807</v>
      </c>
      <c r="X16" s="18">
        <f t="shared" si="0"/>
        <v>4285</v>
      </c>
      <c r="Z16" s="9" t="s">
        <v>24</v>
      </c>
      <c r="AA16" s="11">
        <f t="shared" ref="AA16:AB16" si="2">SUM(AA12:AA15)</f>
        <v>1381</v>
      </c>
      <c r="AB16" s="11">
        <f t="shared" si="2"/>
        <v>1573</v>
      </c>
      <c r="AC16" s="11">
        <f>SUM(AC12:AC15)</f>
        <v>2954</v>
      </c>
    </row>
    <row r="17" spans="1:29" ht="15" customHeight="1" x14ac:dyDescent="0.15">
      <c r="A17" s="7">
        <v>11</v>
      </c>
      <c r="B17" s="10">
        <v>76</v>
      </c>
      <c r="C17" s="10">
        <v>61</v>
      </c>
      <c r="D17" s="10">
        <v>137</v>
      </c>
      <c r="E17" s="3"/>
      <c r="F17" s="7">
        <v>41</v>
      </c>
      <c r="G17" s="10">
        <v>105</v>
      </c>
      <c r="H17" s="10">
        <v>95</v>
      </c>
      <c r="I17" s="10">
        <v>200</v>
      </c>
      <c r="J17" s="3"/>
      <c r="K17" s="7">
        <v>71</v>
      </c>
      <c r="L17" s="10">
        <v>96</v>
      </c>
      <c r="M17" s="10">
        <v>138</v>
      </c>
      <c r="N17" s="10">
        <v>234</v>
      </c>
      <c r="O17" s="3"/>
      <c r="P17" s="7">
        <v>101</v>
      </c>
      <c r="Q17" s="10">
        <v>2</v>
      </c>
      <c r="R17" s="10">
        <v>14</v>
      </c>
      <c r="S17" s="10">
        <v>16</v>
      </c>
      <c r="U17" s="4" t="s">
        <v>16</v>
      </c>
      <c r="V17" s="15">
        <f>SUM(L39,Q9,Q15,Q21,Q27,Q33,Q39)</f>
        <v>755</v>
      </c>
      <c r="W17" s="15">
        <f>SUM(M39,R9,R15,R21,R27,R33,R39)</f>
        <v>1677</v>
      </c>
      <c r="X17" s="18">
        <f t="shared" si="0"/>
        <v>2432</v>
      </c>
      <c r="Z17" s="6" t="s">
        <v>29</v>
      </c>
    </row>
    <row r="18" spans="1:29" ht="15" customHeight="1" x14ac:dyDescent="0.15">
      <c r="A18" s="7">
        <v>12</v>
      </c>
      <c r="B18" s="10">
        <v>80</v>
      </c>
      <c r="C18" s="10">
        <v>65</v>
      </c>
      <c r="D18" s="10">
        <v>145</v>
      </c>
      <c r="E18" s="3"/>
      <c r="F18" s="7">
        <v>42</v>
      </c>
      <c r="G18" s="10">
        <v>113</v>
      </c>
      <c r="H18" s="10">
        <v>103</v>
      </c>
      <c r="I18" s="10">
        <v>216</v>
      </c>
      <c r="J18" s="3"/>
      <c r="K18" s="7">
        <v>72</v>
      </c>
      <c r="L18" s="10">
        <v>137</v>
      </c>
      <c r="M18" s="10">
        <v>183</v>
      </c>
      <c r="N18" s="13">
        <v>320</v>
      </c>
      <c r="O18" s="3"/>
      <c r="P18" s="7">
        <v>102</v>
      </c>
      <c r="Q18" s="10">
        <v>1</v>
      </c>
      <c r="R18" s="10">
        <v>4</v>
      </c>
      <c r="S18" s="10">
        <v>5</v>
      </c>
      <c r="U18" s="4" t="s">
        <v>17</v>
      </c>
      <c r="V18" s="15">
        <f>SUM(Q9,Q15,Q21,Q27,Q33,Q39)</f>
        <v>241</v>
      </c>
      <c r="W18" s="15">
        <f>SUM(R9,R15,R21,R27,R33,R39)</f>
        <v>707</v>
      </c>
      <c r="X18" s="18">
        <f t="shared" si="0"/>
        <v>948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66</v>
      </c>
      <c r="C19" s="10">
        <v>74</v>
      </c>
      <c r="D19" s="10">
        <v>140</v>
      </c>
      <c r="E19" s="3"/>
      <c r="F19" s="7">
        <v>43</v>
      </c>
      <c r="G19" s="10">
        <v>100</v>
      </c>
      <c r="H19" s="10">
        <v>103</v>
      </c>
      <c r="I19" s="10">
        <v>203</v>
      </c>
      <c r="J19" s="3"/>
      <c r="K19" s="7">
        <v>73</v>
      </c>
      <c r="L19" s="10">
        <v>150</v>
      </c>
      <c r="M19" s="10">
        <v>196</v>
      </c>
      <c r="N19" s="10">
        <v>346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54</v>
      </c>
      <c r="W19" s="15">
        <f>SUM(R15,R21,R27,R33,R39)</f>
        <v>193</v>
      </c>
      <c r="X19" s="18">
        <f t="shared" si="0"/>
        <v>247</v>
      </c>
      <c r="Z19" s="4" t="s">
        <v>25</v>
      </c>
      <c r="AA19" s="10">
        <v>160</v>
      </c>
      <c r="AB19" s="10">
        <v>169</v>
      </c>
      <c r="AC19" s="10">
        <v>329</v>
      </c>
    </row>
    <row r="20" spans="1:29" ht="15" customHeight="1" x14ac:dyDescent="0.15">
      <c r="A20" s="7">
        <v>14</v>
      </c>
      <c r="B20" s="10">
        <v>68</v>
      </c>
      <c r="C20" s="10">
        <v>81</v>
      </c>
      <c r="D20" s="10">
        <v>149</v>
      </c>
      <c r="E20" s="3"/>
      <c r="F20" s="7">
        <v>44</v>
      </c>
      <c r="G20" s="10">
        <v>97</v>
      </c>
      <c r="H20" s="10">
        <v>103</v>
      </c>
      <c r="I20" s="10">
        <v>200</v>
      </c>
      <c r="J20" s="3"/>
      <c r="K20" s="7">
        <v>74</v>
      </c>
      <c r="L20" s="10">
        <v>153</v>
      </c>
      <c r="M20" s="10">
        <v>190</v>
      </c>
      <c r="N20" s="10">
        <v>343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6</v>
      </c>
      <c r="W20" s="15">
        <f>SUM(R21,R27,R33,R39)</f>
        <v>35</v>
      </c>
      <c r="X20" s="18">
        <f t="shared" si="0"/>
        <v>41</v>
      </c>
      <c r="Z20" s="26" t="s">
        <v>26</v>
      </c>
      <c r="AA20" s="10">
        <v>1039</v>
      </c>
      <c r="AB20" s="10">
        <v>956</v>
      </c>
      <c r="AC20" s="10">
        <v>1995</v>
      </c>
    </row>
    <row r="21" spans="1:29" ht="15" customHeight="1" x14ac:dyDescent="0.15">
      <c r="A21" s="7"/>
      <c r="B21" s="11">
        <v>355</v>
      </c>
      <c r="C21" s="11">
        <v>363</v>
      </c>
      <c r="D21" s="11">
        <v>718</v>
      </c>
      <c r="E21" s="3"/>
      <c r="F21" s="7"/>
      <c r="G21" s="11">
        <v>539</v>
      </c>
      <c r="H21" s="11">
        <v>492</v>
      </c>
      <c r="I21" s="11">
        <v>1031</v>
      </c>
      <c r="J21" s="3"/>
      <c r="K21" s="7"/>
      <c r="L21" s="12">
        <v>688</v>
      </c>
      <c r="M21" s="12">
        <v>844</v>
      </c>
      <c r="N21" s="12">
        <v>1532</v>
      </c>
      <c r="O21" s="24"/>
      <c r="P21" s="7"/>
      <c r="Q21" s="11">
        <v>5</v>
      </c>
      <c r="R21" s="11">
        <v>33</v>
      </c>
      <c r="S21" s="11">
        <v>38</v>
      </c>
      <c r="Z21" s="4" t="s">
        <v>31</v>
      </c>
      <c r="AA21" s="10">
        <v>328</v>
      </c>
      <c r="AB21" s="10">
        <v>293</v>
      </c>
      <c r="AC21" s="10">
        <v>621</v>
      </c>
    </row>
    <row r="22" spans="1:29" ht="15" customHeight="1" x14ac:dyDescent="0.15">
      <c r="A22" s="7">
        <v>15</v>
      </c>
      <c r="B22" s="10">
        <v>75</v>
      </c>
      <c r="C22" s="10">
        <v>76</v>
      </c>
      <c r="D22" s="10">
        <v>151</v>
      </c>
      <c r="E22" s="3"/>
      <c r="F22" s="7">
        <v>45</v>
      </c>
      <c r="G22" s="10">
        <v>106</v>
      </c>
      <c r="H22" s="10">
        <v>87</v>
      </c>
      <c r="I22" s="10">
        <v>193</v>
      </c>
      <c r="J22" s="3"/>
      <c r="K22" s="7">
        <v>75</v>
      </c>
      <c r="L22" s="10">
        <v>134</v>
      </c>
      <c r="M22" s="10">
        <v>212</v>
      </c>
      <c r="N22" s="10">
        <v>346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369</v>
      </c>
      <c r="AB22" s="10">
        <v>696</v>
      </c>
      <c r="AC22" s="10">
        <v>1065</v>
      </c>
    </row>
    <row r="23" spans="1:29" ht="15" customHeight="1" x14ac:dyDescent="0.15">
      <c r="A23" s="7">
        <v>16</v>
      </c>
      <c r="B23" s="10">
        <v>95</v>
      </c>
      <c r="C23" s="10">
        <v>89</v>
      </c>
      <c r="D23" s="10">
        <v>184</v>
      </c>
      <c r="E23" s="3"/>
      <c r="F23" s="7">
        <v>46</v>
      </c>
      <c r="G23" s="10">
        <v>96</v>
      </c>
      <c r="H23" s="10">
        <v>93</v>
      </c>
      <c r="I23" s="10">
        <v>189</v>
      </c>
      <c r="J23" s="3"/>
      <c r="K23" s="7">
        <v>76</v>
      </c>
      <c r="L23" s="10">
        <v>151</v>
      </c>
      <c r="M23" s="10">
        <v>219</v>
      </c>
      <c r="N23" s="10">
        <v>370</v>
      </c>
      <c r="O23" s="3"/>
      <c r="P23" s="7">
        <v>106</v>
      </c>
      <c r="Q23" s="10">
        <v>1</v>
      </c>
      <c r="R23" s="10">
        <v>1</v>
      </c>
      <c r="S23" s="10">
        <v>2</v>
      </c>
      <c r="U23" s="4" t="s">
        <v>4</v>
      </c>
      <c r="V23" s="19">
        <f>V4/$V$8*100</f>
        <v>9.684388502724028</v>
      </c>
      <c r="W23" s="19">
        <f>W4/$W$8*100</f>
        <v>8.1600788889801965</v>
      </c>
      <c r="X23" s="19">
        <f>X4/$X$8*100</f>
        <v>8.8713565636642571</v>
      </c>
      <c r="Z23" s="9" t="s">
        <v>24</v>
      </c>
      <c r="AA23" s="11">
        <f t="shared" ref="AA23:AB23" si="3">SUM(AA19:AA22)</f>
        <v>1896</v>
      </c>
      <c r="AB23" s="11">
        <f t="shared" si="3"/>
        <v>2114</v>
      </c>
      <c r="AC23" s="11">
        <f>SUM(AC19:AC22)</f>
        <v>4010</v>
      </c>
    </row>
    <row r="24" spans="1:29" ht="15" customHeight="1" x14ac:dyDescent="0.15">
      <c r="A24" s="7">
        <v>17</v>
      </c>
      <c r="B24" s="10">
        <v>83</v>
      </c>
      <c r="C24" s="10">
        <v>81</v>
      </c>
      <c r="D24" s="10">
        <v>164</v>
      </c>
      <c r="E24" s="3"/>
      <c r="F24" s="7">
        <v>47</v>
      </c>
      <c r="G24" s="10">
        <v>99</v>
      </c>
      <c r="H24" s="10">
        <v>101</v>
      </c>
      <c r="I24" s="10">
        <v>200</v>
      </c>
      <c r="J24" s="3"/>
      <c r="K24" s="7">
        <v>77</v>
      </c>
      <c r="L24" s="10">
        <v>135</v>
      </c>
      <c r="M24" s="10">
        <v>201</v>
      </c>
      <c r="N24" s="10">
        <v>336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51.221115912079654</v>
      </c>
      <c r="W24" s="19">
        <f>W5/$W$8*100</f>
        <v>43.660119976990714</v>
      </c>
      <c r="X24" s="19">
        <f>X5/$X$8*100</f>
        <v>47.188253342099493</v>
      </c>
      <c r="Z24" s="6" t="s">
        <v>30</v>
      </c>
    </row>
    <row r="25" spans="1:29" ht="15" customHeight="1" x14ac:dyDescent="0.15">
      <c r="A25" s="7">
        <v>18</v>
      </c>
      <c r="B25" s="10">
        <v>73</v>
      </c>
      <c r="C25" s="10">
        <v>81</v>
      </c>
      <c r="D25" s="10">
        <v>154</v>
      </c>
      <c r="E25" s="3"/>
      <c r="F25" s="7">
        <v>48</v>
      </c>
      <c r="G25" s="10">
        <v>94</v>
      </c>
      <c r="H25" s="10">
        <v>95</v>
      </c>
      <c r="I25" s="10">
        <v>189</v>
      </c>
      <c r="J25" s="3"/>
      <c r="K25" s="7">
        <v>78</v>
      </c>
      <c r="L25" s="10">
        <v>135</v>
      </c>
      <c r="M25" s="10">
        <v>192</v>
      </c>
      <c r="N25" s="10">
        <v>327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18.335525079842192</v>
      </c>
      <c r="W25" s="19">
        <f>W6/$W$8*100</f>
        <v>16.443421809515986</v>
      </c>
      <c r="X25" s="19">
        <f>X6/$X$8*100</f>
        <v>17.326320403243482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84</v>
      </c>
      <c r="C26" s="10">
        <v>81</v>
      </c>
      <c r="D26" s="10">
        <v>165</v>
      </c>
      <c r="E26" s="3"/>
      <c r="F26" s="7">
        <v>49</v>
      </c>
      <c r="G26" s="10">
        <v>96</v>
      </c>
      <c r="H26" s="10">
        <v>120</v>
      </c>
      <c r="I26" s="10">
        <v>216</v>
      </c>
      <c r="J26" s="3"/>
      <c r="K26" s="7">
        <v>79</v>
      </c>
      <c r="L26" s="10">
        <v>177</v>
      </c>
      <c r="M26" s="10">
        <v>231</v>
      </c>
      <c r="N26" s="10">
        <v>408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20.758970505354124</v>
      </c>
      <c r="W26" s="19">
        <f>W7/$W$8*100</f>
        <v>31.736379324513109</v>
      </c>
      <c r="X26" s="19">
        <f>X7/$X$8*100</f>
        <v>26.614069690992771</v>
      </c>
      <c r="Z26" s="4" t="s">
        <v>25</v>
      </c>
      <c r="AA26" s="10">
        <v>115</v>
      </c>
      <c r="AB26" s="10">
        <v>103</v>
      </c>
      <c r="AC26" s="10">
        <v>218</v>
      </c>
    </row>
    <row r="27" spans="1:29" ht="15" customHeight="1" x14ac:dyDescent="0.15">
      <c r="A27" s="7"/>
      <c r="B27" s="11">
        <v>410</v>
      </c>
      <c r="C27" s="11">
        <v>408</v>
      </c>
      <c r="D27" s="11">
        <v>818</v>
      </c>
      <c r="E27" s="3"/>
      <c r="F27" s="7"/>
      <c r="G27" s="11">
        <v>491</v>
      </c>
      <c r="H27" s="11">
        <v>496</v>
      </c>
      <c r="I27" s="11">
        <v>987</v>
      </c>
      <c r="J27" s="3"/>
      <c r="K27" s="7"/>
      <c r="L27" s="11">
        <v>732</v>
      </c>
      <c r="M27" s="11">
        <v>1055</v>
      </c>
      <c r="N27" s="11">
        <v>1787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556</v>
      </c>
      <c r="AB27" s="10">
        <v>519</v>
      </c>
      <c r="AC27" s="10">
        <v>1075</v>
      </c>
    </row>
    <row r="28" spans="1:29" ht="15" customHeight="1" x14ac:dyDescent="0.15">
      <c r="A28" s="7">
        <v>20</v>
      </c>
      <c r="B28" s="10">
        <v>78</v>
      </c>
      <c r="C28" s="10">
        <v>77</v>
      </c>
      <c r="D28" s="10">
        <v>155</v>
      </c>
      <c r="E28" s="3"/>
      <c r="F28" s="7">
        <v>50</v>
      </c>
      <c r="G28" s="10">
        <v>91</v>
      </c>
      <c r="H28" s="10">
        <v>89</v>
      </c>
      <c r="I28" s="10">
        <v>180</v>
      </c>
      <c r="J28" s="3"/>
      <c r="K28" s="7">
        <v>80</v>
      </c>
      <c r="L28" s="10">
        <v>133</v>
      </c>
      <c r="M28" s="10">
        <v>215</v>
      </c>
      <c r="N28" s="10">
        <v>348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31.222994551944396</v>
      </c>
      <c r="W28" s="19">
        <f t="shared" ref="W28:W39" si="5">W9/$W$8*100</f>
        <v>26.781165255978305</v>
      </c>
      <c r="X28" s="19">
        <f t="shared" ref="X28:X39" si="6">X9/$X$8*100</f>
        <v>28.853824238439625</v>
      </c>
      <c r="Z28" s="4" t="s">
        <v>31</v>
      </c>
      <c r="AA28" s="10">
        <v>184</v>
      </c>
      <c r="AB28" s="10">
        <v>199</v>
      </c>
      <c r="AC28" s="10">
        <v>383</v>
      </c>
    </row>
    <row r="29" spans="1:29" ht="15" customHeight="1" x14ac:dyDescent="0.15">
      <c r="A29" s="7">
        <v>21</v>
      </c>
      <c r="B29" s="10">
        <v>79</v>
      </c>
      <c r="C29" s="10">
        <v>82</v>
      </c>
      <c r="D29" s="10">
        <v>161</v>
      </c>
      <c r="E29" s="3"/>
      <c r="F29" s="7">
        <v>51</v>
      </c>
      <c r="G29" s="10">
        <v>98</v>
      </c>
      <c r="H29" s="10">
        <v>81</v>
      </c>
      <c r="I29" s="10">
        <v>179</v>
      </c>
      <c r="J29" s="3"/>
      <c r="K29" s="7">
        <v>81</v>
      </c>
      <c r="L29" s="10">
        <v>169</v>
      </c>
      <c r="M29" s="10">
        <v>245</v>
      </c>
      <c r="N29" s="10">
        <v>414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70.317490137140709</v>
      </c>
      <c r="W29" s="19">
        <f t="shared" si="5"/>
        <v>74.9609663900074</v>
      </c>
      <c r="X29" s="19">
        <f t="shared" si="6"/>
        <v>72.794214332675864</v>
      </c>
      <c r="Z29" s="4" t="s">
        <v>7</v>
      </c>
      <c r="AA29" s="10">
        <v>240</v>
      </c>
      <c r="AB29" s="10">
        <v>393</v>
      </c>
      <c r="AC29" s="10">
        <v>633</v>
      </c>
    </row>
    <row r="30" spans="1:29" ht="15" customHeight="1" x14ac:dyDescent="0.15">
      <c r="A30" s="7">
        <v>22</v>
      </c>
      <c r="B30" s="10">
        <v>100</v>
      </c>
      <c r="C30" s="10">
        <v>90</v>
      </c>
      <c r="D30" s="10">
        <v>190</v>
      </c>
      <c r="E30" s="3"/>
      <c r="F30" s="7">
        <v>52</v>
      </c>
      <c r="G30" s="10">
        <v>103</v>
      </c>
      <c r="H30" s="10">
        <v>136</v>
      </c>
      <c r="I30" s="10">
        <v>239</v>
      </c>
      <c r="J30" s="3"/>
      <c r="K30" s="7">
        <v>82</v>
      </c>
      <c r="L30" s="10">
        <v>136</v>
      </c>
      <c r="M30" s="10">
        <v>237</v>
      </c>
      <c r="N30" s="10">
        <v>373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60.642494833740365</v>
      </c>
      <c r="W30" s="19">
        <f t="shared" si="5"/>
        <v>66.841975511545726</v>
      </c>
      <c r="X30" s="19">
        <f t="shared" si="6"/>
        <v>63.949156256848561</v>
      </c>
      <c r="Z30" s="9" t="s">
        <v>24</v>
      </c>
      <c r="AA30" s="11">
        <f t="shared" ref="AA30:AB30" si="7">SUM(AA26:AA29)</f>
        <v>1095</v>
      </c>
      <c r="AB30" s="11">
        <f t="shared" si="7"/>
        <v>1214</v>
      </c>
      <c r="AC30" s="11">
        <f>SUM(AC26:AC29)</f>
        <v>2309</v>
      </c>
    </row>
    <row r="31" spans="1:29" ht="15" customHeight="1" x14ac:dyDescent="0.15">
      <c r="A31" s="7">
        <v>23</v>
      </c>
      <c r="B31" s="10">
        <v>97</v>
      </c>
      <c r="C31" s="10">
        <v>69</v>
      </c>
      <c r="D31" s="10">
        <v>166</v>
      </c>
      <c r="E31" s="3"/>
      <c r="F31" s="7">
        <v>53</v>
      </c>
      <c r="G31" s="10">
        <v>114</v>
      </c>
      <c r="H31" s="10">
        <v>117</v>
      </c>
      <c r="I31" s="10">
        <v>231</v>
      </c>
      <c r="J31" s="3"/>
      <c r="K31" s="7">
        <v>83</v>
      </c>
      <c r="L31" s="10">
        <v>154</v>
      </c>
      <c r="M31" s="10">
        <v>221</v>
      </c>
      <c r="N31" s="10">
        <v>375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48.431335712943827</v>
      </c>
      <c r="W31" s="19">
        <f t="shared" si="5"/>
        <v>55.994740734653625</v>
      </c>
      <c r="X31" s="19">
        <f t="shared" si="6"/>
        <v>52.465483234714007</v>
      </c>
      <c r="Z31" s="6"/>
    </row>
    <row r="32" spans="1:29" ht="15" customHeight="1" x14ac:dyDescent="0.15">
      <c r="A32" s="7">
        <v>24</v>
      </c>
      <c r="B32" s="10">
        <v>60</v>
      </c>
      <c r="C32" s="10">
        <v>70</v>
      </c>
      <c r="D32" s="10">
        <v>130</v>
      </c>
      <c r="E32" s="3"/>
      <c r="F32" s="7">
        <v>54</v>
      </c>
      <c r="G32" s="10">
        <v>122</v>
      </c>
      <c r="H32" s="10">
        <v>102</v>
      </c>
      <c r="I32" s="10">
        <v>224</v>
      </c>
      <c r="J32" s="3"/>
      <c r="K32" s="7">
        <v>84</v>
      </c>
      <c r="L32" s="10">
        <v>131</v>
      </c>
      <c r="M32" s="10">
        <v>212</v>
      </c>
      <c r="N32" s="10">
        <v>343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39.09449558519632</v>
      </c>
      <c r="W32" s="20">
        <f t="shared" si="5"/>
        <v>48.179801134029091</v>
      </c>
      <c r="X32" s="20">
        <f t="shared" si="6"/>
        <v>43.94039009423625</v>
      </c>
      <c r="Z32" s="6"/>
      <c r="AA32" s="28"/>
      <c r="AB32" s="27"/>
      <c r="AC32" s="27"/>
    </row>
    <row r="33" spans="1:29" ht="15" customHeight="1" x14ac:dyDescent="0.15">
      <c r="A33" s="7"/>
      <c r="B33" s="11">
        <v>414</v>
      </c>
      <c r="C33" s="11">
        <v>388</v>
      </c>
      <c r="D33" s="11">
        <v>802</v>
      </c>
      <c r="E33" s="3"/>
      <c r="F33" s="7"/>
      <c r="G33" s="11">
        <v>528</v>
      </c>
      <c r="H33" s="11">
        <v>525</v>
      </c>
      <c r="I33" s="11">
        <v>1053</v>
      </c>
      <c r="J33" s="3"/>
      <c r="K33" s="7"/>
      <c r="L33" s="11">
        <v>723</v>
      </c>
      <c r="M33" s="11">
        <v>1130</v>
      </c>
      <c r="N33" s="11">
        <v>1853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27.221491640052601</v>
      </c>
      <c r="W33" s="19">
        <f t="shared" si="5"/>
        <v>38.672035500041083</v>
      </c>
      <c r="X33" s="19">
        <f t="shared" si="6"/>
        <v>33.32895025202717</v>
      </c>
      <c r="Z33" s="6" t="s">
        <v>3</v>
      </c>
    </row>
    <row r="34" spans="1:29" ht="15" customHeight="1" x14ac:dyDescent="0.15">
      <c r="A34" s="7">
        <v>25</v>
      </c>
      <c r="B34" s="10">
        <v>73</v>
      </c>
      <c r="C34" s="10">
        <v>67</v>
      </c>
      <c r="D34" s="10">
        <v>140</v>
      </c>
      <c r="E34" s="3"/>
      <c r="F34" s="7">
        <v>55</v>
      </c>
      <c r="G34" s="10">
        <v>129</v>
      </c>
      <c r="H34" s="10">
        <v>155</v>
      </c>
      <c r="I34" s="10">
        <v>284</v>
      </c>
      <c r="J34" s="3"/>
      <c r="K34" s="7">
        <v>85</v>
      </c>
      <c r="L34" s="10">
        <v>131</v>
      </c>
      <c r="M34" s="10">
        <v>223</v>
      </c>
      <c r="N34" s="10">
        <v>354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20.758970505354124</v>
      </c>
      <c r="W34" s="19">
        <f t="shared" si="5"/>
        <v>31.736379324513109</v>
      </c>
      <c r="X34" s="19">
        <f t="shared" si="6"/>
        <v>26.614069690992771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71</v>
      </c>
      <c r="C35" s="10">
        <v>56</v>
      </c>
      <c r="D35" s="10">
        <v>127</v>
      </c>
      <c r="E35" s="3"/>
      <c r="F35" s="7">
        <v>56</v>
      </c>
      <c r="G35" s="10">
        <v>146</v>
      </c>
      <c r="H35" s="10">
        <v>140</v>
      </c>
      <c r="I35" s="10">
        <v>286</v>
      </c>
      <c r="J35" s="3"/>
      <c r="K35" s="7">
        <v>86</v>
      </c>
      <c r="L35" s="10">
        <v>137</v>
      </c>
      <c r="M35" s="10">
        <v>226</v>
      </c>
      <c r="N35" s="10">
        <v>363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13.8831486004133</v>
      </c>
      <c r="W35" s="19">
        <f t="shared" si="5"/>
        <v>23.066809105103133</v>
      </c>
      <c r="X35" s="19">
        <f t="shared" si="6"/>
        <v>18.781503396888013</v>
      </c>
      <c r="Z35" s="4" t="s">
        <v>25</v>
      </c>
      <c r="AA35" s="10">
        <f>SUM(AA5,AA12,AA19,AA26)</f>
        <v>1031</v>
      </c>
      <c r="AB35" s="10">
        <f t="shared" ref="AA35:AB38" si="8">SUM(AB5,AB12,AB19,AB26)</f>
        <v>993</v>
      </c>
      <c r="AC35" s="10">
        <f>SUM(AA35:AB35)</f>
        <v>2024</v>
      </c>
    </row>
    <row r="36" spans="1:29" ht="15" customHeight="1" x14ac:dyDescent="0.15">
      <c r="A36" s="7">
        <v>27</v>
      </c>
      <c r="B36" s="10">
        <v>71</v>
      </c>
      <c r="C36" s="10">
        <v>56</v>
      </c>
      <c r="D36" s="10">
        <v>127</v>
      </c>
      <c r="E36" s="3"/>
      <c r="F36" s="7">
        <v>57</v>
      </c>
      <c r="G36" s="10">
        <v>163</v>
      </c>
      <c r="H36" s="10">
        <v>157</v>
      </c>
      <c r="I36" s="10">
        <v>320</v>
      </c>
      <c r="J36" s="3"/>
      <c r="K36" s="7">
        <v>87</v>
      </c>
      <c r="L36" s="10">
        <v>103</v>
      </c>
      <c r="M36" s="10">
        <v>192</v>
      </c>
      <c r="N36" s="10">
        <v>295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7.0918654893856843</v>
      </c>
      <c r="W36" s="19">
        <f t="shared" si="5"/>
        <v>13.780918727915195</v>
      </c>
      <c r="X36" s="19">
        <f t="shared" si="6"/>
        <v>10.659653736576812</v>
      </c>
      <c r="Z36" s="26" t="s">
        <v>26</v>
      </c>
      <c r="AA36" s="10">
        <f t="shared" si="8"/>
        <v>5453</v>
      </c>
      <c r="AB36" s="10">
        <f t="shared" si="8"/>
        <v>5313</v>
      </c>
      <c r="AC36" s="13">
        <f>SUM(AA36:AB36)</f>
        <v>10766</v>
      </c>
    </row>
    <row r="37" spans="1:29" ht="15" customHeight="1" x14ac:dyDescent="0.15">
      <c r="A37" s="7">
        <v>28</v>
      </c>
      <c r="B37" s="10">
        <v>68</v>
      </c>
      <c r="C37" s="10">
        <v>66</v>
      </c>
      <c r="D37" s="10">
        <v>134</v>
      </c>
      <c r="E37" s="3"/>
      <c r="F37" s="7">
        <v>58</v>
      </c>
      <c r="G37" s="10">
        <v>168</v>
      </c>
      <c r="H37" s="10">
        <v>181</v>
      </c>
      <c r="I37" s="10">
        <v>349</v>
      </c>
      <c r="J37" s="3"/>
      <c r="K37" s="7">
        <v>88</v>
      </c>
      <c r="L37" s="10">
        <v>72</v>
      </c>
      <c r="M37" s="10">
        <v>170</v>
      </c>
      <c r="N37" s="10">
        <v>242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2.2637610370092052</v>
      </c>
      <c r="W37" s="19">
        <f t="shared" si="5"/>
        <v>5.8098446873202398</v>
      </c>
      <c r="X37" s="19">
        <f t="shared" si="6"/>
        <v>4.1551610782380006</v>
      </c>
      <c r="Z37" s="4" t="s">
        <v>31</v>
      </c>
      <c r="AA37" s="10">
        <f t="shared" si="8"/>
        <v>1952</v>
      </c>
      <c r="AB37" s="10">
        <f t="shared" si="8"/>
        <v>2001</v>
      </c>
      <c r="AC37" s="13">
        <f>SUM(AA37:AB37)</f>
        <v>3953</v>
      </c>
    </row>
    <row r="38" spans="1:29" ht="15" customHeight="1" x14ac:dyDescent="0.15">
      <c r="A38" s="7">
        <v>29</v>
      </c>
      <c r="B38" s="10">
        <v>86</v>
      </c>
      <c r="C38" s="10">
        <v>94</v>
      </c>
      <c r="D38" s="10">
        <v>180</v>
      </c>
      <c r="E38" s="3"/>
      <c r="F38" s="7">
        <v>59</v>
      </c>
      <c r="G38" s="10">
        <v>166</v>
      </c>
      <c r="H38" s="10">
        <v>162</v>
      </c>
      <c r="I38" s="10">
        <v>328</v>
      </c>
      <c r="J38" s="3"/>
      <c r="K38" s="7">
        <v>89</v>
      </c>
      <c r="L38" s="10">
        <v>71</v>
      </c>
      <c r="M38" s="10">
        <v>159</v>
      </c>
      <c r="N38" s="10">
        <v>230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0.50723276347924107</v>
      </c>
      <c r="W38" s="19">
        <f t="shared" si="5"/>
        <v>1.5859972060152847</v>
      </c>
      <c r="X38" s="19">
        <f t="shared" si="6"/>
        <v>1.0826210826210827</v>
      </c>
      <c r="Z38" s="4" t="s">
        <v>7</v>
      </c>
      <c r="AA38" s="10">
        <f t="shared" si="8"/>
        <v>2210</v>
      </c>
      <c r="AB38" s="10">
        <f t="shared" si="8"/>
        <v>3862</v>
      </c>
      <c r="AC38" s="13">
        <f>SUM(AA38:AB38)</f>
        <v>6072</v>
      </c>
    </row>
    <row r="39" spans="1:29" ht="15" customHeight="1" x14ac:dyDescent="0.15">
      <c r="A39" s="7"/>
      <c r="B39" s="11">
        <v>369</v>
      </c>
      <c r="C39" s="11">
        <v>339</v>
      </c>
      <c r="D39" s="11">
        <v>708</v>
      </c>
      <c r="E39" s="3"/>
      <c r="F39" s="7"/>
      <c r="G39" s="11">
        <v>772</v>
      </c>
      <c r="H39" s="11">
        <v>795</v>
      </c>
      <c r="I39" s="11">
        <v>1567</v>
      </c>
      <c r="J39" s="3"/>
      <c r="K39" s="7"/>
      <c r="L39" s="11">
        <v>514</v>
      </c>
      <c r="M39" s="11">
        <v>970</v>
      </c>
      <c r="N39" s="11">
        <v>1484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5.6359195942137896E-2</v>
      </c>
      <c r="W39" s="19">
        <f t="shared" si="5"/>
        <v>0.28761607362971486</v>
      </c>
      <c r="X39" s="19">
        <f t="shared" si="6"/>
        <v>0.17970633355248739</v>
      </c>
      <c r="Z39" s="9" t="s">
        <v>24</v>
      </c>
      <c r="AA39" s="11">
        <f>SUM(AA35:AA38)</f>
        <v>10646</v>
      </c>
      <c r="AB39" s="11">
        <f>SUM(AB35:AB38)</f>
        <v>12169</v>
      </c>
      <c r="AC39" s="11">
        <f>SUM(AC35:AC38)</f>
        <v>22815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9" t="s">
        <v>32</v>
      </c>
      <c r="X1" s="29"/>
    </row>
    <row r="2" spans="1:29" ht="13.5" customHeight="1" x14ac:dyDescent="0.15">
      <c r="X2" s="22" t="s">
        <v>50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52</v>
      </c>
      <c r="C4" s="10">
        <v>56</v>
      </c>
      <c r="D4" s="10">
        <v>108</v>
      </c>
      <c r="E4" s="3"/>
      <c r="F4" s="7">
        <v>30</v>
      </c>
      <c r="G4" s="10">
        <v>77</v>
      </c>
      <c r="H4" s="10">
        <v>90</v>
      </c>
      <c r="I4" s="10">
        <v>167</v>
      </c>
      <c r="J4" s="3"/>
      <c r="K4" s="7">
        <v>60</v>
      </c>
      <c r="L4" s="10">
        <v>186</v>
      </c>
      <c r="M4" s="10">
        <v>179</v>
      </c>
      <c r="N4" s="10">
        <v>365</v>
      </c>
      <c r="O4" s="3"/>
      <c r="P4" s="7">
        <v>90</v>
      </c>
      <c r="Q4" s="10">
        <v>59</v>
      </c>
      <c r="R4" s="10">
        <v>136</v>
      </c>
      <c r="S4" s="10">
        <v>195</v>
      </c>
      <c r="U4" s="4" t="s">
        <v>4</v>
      </c>
      <c r="V4" s="15">
        <f>SUM(B9,B15,B21)</f>
        <v>1037</v>
      </c>
      <c r="W4" s="15">
        <f>SUM(C9,C15,C21)</f>
        <v>990</v>
      </c>
      <c r="X4" s="15">
        <f>SUM(V4:W4)</f>
        <v>2027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56</v>
      </c>
      <c r="C5" s="10">
        <v>52</v>
      </c>
      <c r="D5" s="10">
        <v>108</v>
      </c>
      <c r="E5" s="3"/>
      <c r="F5" s="7">
        <v>31</v>
      </c>
      <c r="G5" s="10">
        <v>79</v>
      </c>
      <c r="H5" s="10">
        <v>93</v>
      </c>
      <c r="I5" s="10">
        <v>172</v>
      </c>
      <c r="J5" s="3"/>
      <c r="K5" s="7">
        <v>61</v>
      </c>
      <c r="L5" s="10">
        <v>167</v>
      </c>
      <c r="M5" s="10">
        <v>191</v>
      </c>
      <c r="N5" s="10">
        <v>358</v>
      </c>
      <c r="O5" s="3"/>
      <c r="P5" s="7">
        <v>91</v>
      </c>
      <c r="Q5" s="10">
        <v>58</v>
      </c>
      <c r="R5" s="10">
        <v>140</v>
      </c>
      <c r="S5" s="10">
        <v>198</v>
      </c>
      <c r="U5" s="4" t="s">
        <v>5</v>
      </c>
      <c r="V5" s="15">
        <f>SUM(B27,B33,B39,G9,G15,G21,G27,G33,G39,L9)</f>
        <v>5427</v>
      </c>
      <c r="W5" s="15">
        <f>SUM(C27,C33,C39,H9,H15,H21,H27,H33,H39,M9)</f>
        <v>5285</v>
      </c>
      <c r="X5" s="15">
        <f>SUM(V5:W5)</f>
        <v>10712</v>
      </c>
      <c r="Y5" s="2"/>
      <c r="Z5" s="4" t="s">
        <v>25</v>
      </c>
      <c r="AA5" s="10">
        <v>598</v>
      </c>
      <c r="AB5" s="10">
        <v>576</v>
      </c>
      <c r="AC5" s="10">
        <v>1174</v>
      </c>
    </row>
    <row r="6" spans="1:29" ht="15" customHeight="1" x14ac:dyDescent="0.15">
      <c r="A6" s="7">
        <v>2</v>
      </c>
      <c r="B6" s="10">
        <v>75</v>
      </c>
      <c r="C6" s="10">
        <v>56</v>
      </c>
      <c r="D6" s="10">
        <v>131</v>
      </c>
      <c r="E6" s="3"/>
      <c r="F6" s="7">
        <v>32</v>
      </c>
      <c r="G6" s="10">
        <v>108</v>
      </c>
      <c r="H6" s="10">
        <v>76</v>
      </c>
      <c r="I6" s="10">
        <v>184</v>
      </c>
      <c r="J6" s="3"/>
      <c r="K6" s="7">
        <v>62</v>
      </c>
      <c r="L6" s="10">
        <v>196</v>
      </c>
      <c r="M6" s="10">
        <v>187</v>
      </c>
      <c r="N6" s="10">
        <v>383</v>
      </c>
      <c r="O6" s="3"/>
      <c r="P6" s="7">
        <v>92</v>
      </c>
      <c r="Q6" s="10">
        <v>34</v>
      </c>
      <c r="R6" s="10">
        <v>96</v>
      </c>
      <c r="S6" s="10">
        <v>130</v>
      </c>
      <c r="U6" s="8" t="s">
        <v>6</v>
      </c>
      <c r="V6" s="15">
        <f>SUM(L15,L21)</f>
        <v>1964</v>
      </c>
      <c r="W6" s="15">
        <f>SUM(M15,M21)</f>
        <v>1995</v>
      </c>
      <c r="X6" s="15">
        <f>SUM(V6:W6)</f>
        <v>3959</v>
      </c>
      <c r="Z6" s="26" t="s">
        <v>26</v>
      </c>
      <c r="AA6" s="10">
        <v>3147</v>
      </c>
      <c r="AB6" s="10">
        <v>3116</v>
      </c>
      <c r="AC6" s="10">
        <v>6263</v>
      </c>
    </row>
    <row r="7" spans="1:29" ht="15" customHeight="1" x14ac:dyDescent="0.15">
      <c r="A7" s="7">
        <v>3</v>
      </c>
      <c r="B7" s="10">
        <v>61</v>
      </c>
      <c r="C7" s="10">
        <v>68</v>
      </c>
      <c r="D7" s="10">
        <v>129</v>
      </c>
      <c r="E7" s="3"/>
      <c r="F7" s="7">
        <v>33</v>
      </c>
      <c r="G7" s="10">
        <v>93</v>
      </c>
      <c r="H7" s="10">
        <v>111</v>
      </c>
      <c r="I7" s="10">
        <v>204</v>
      </c>
      <c r="J7" s="3"/>
      <c r="K7" s="7">
        <v>63</v>
      </c>
      <c r="L7" s="10">
        <v>229</v>
      </c>
      <c r="M7" s="10">
        <v>172</v>
      </c>
      <c r="N7" s="10">
        <v>401</v>
      </c>
      <c r="O7" s="3"/>
      <c r="P7" s="7">
        <v>93</v>
      </c>
      <c r="Q7" s="10">
        <v>22</v>
      </c>
      <c r="R7" s="10">
        <v>80</v>
      </c>
      <c r="S7" s="10">
        <v>102</v>
      </c>
      <c r="U7" s="4" t="s">
        <v>7</v>
      </c>
      <c r="V7" s="15">
        <f>SUM(L27,L33,L39,Q9,Q15,Q21,Q27,Q33,Q39)</f>
        <v>2212</v>
      </c>
      <c r="W7" s="15">
        <f>SUM(M27,M33,M39,R9,R15,R21,R27,R33,R39)</f>
        <v>3864</v>
      </c>
      <c r="X7" s="15">
        <f>SUM(V7:W7)</f>
        <v>6076</v>
      </c>
      <c r="Z7" s="4" t="s">
        <v>31</v>
      </c>
      <c r="AA7" s="10">
        <v>1202</v>
      </c>
      <c r="AB7" s="10">
        <v>1227</v>
      </c>
      <c r="AC7" s="10">
        <v>2429</v>
      </c>
    </row>
    <row r="8" spans="1:29" ht="15" customHeight="1" x14ac:dyDescent="0.15">
      <c r="A8" s="7">
        <v>4</v>
      </c>
      <c r="B8" s="10">
        <v>71</v>
      </c>
      <c r="C8" s="10">
        <v>58</v>
      </c>
      <c r="D8" s="10">
        <v>129</v>
      </c>
      <c r="E8" s="3"/>
      <c r="F8" s="7">
        <v>34</v>
      </c>
      <c r="G8" s="10">
        <v>82</v>
      </c>
      <c r="H8" s="10">
        <v>82</v>
      </c>
      <c r="I8" s="10">
        <v>164</v>
      </c>
      <c r="J8" s="3"/>
      <c r="K8" s="7">
        <v>64</v>
      </c>
      <c r="L8" s="10">
        <v>198</v>
      </c>
      <c r="M8" s="10">
        <v>212</v>
      </c>
      <c r="N8" s="10">
        <v>410</v>
      </c>
      <c r="O8" s="3"/>
      <c r="P8" s="7">
        <v>94</v>
      </c>
      <c r="Q8" s="10">
        <v>17</v>
      </c>
      <c r="R8" s="10">
        <v>73</v>
      </c>
      <c r="S8" s="10">
        <v>90</v>
      </c>
      <c r="U8" s="17" t="s">
        <v>3</v>
      </c>
      <c r="V8" s="12">
        <f>SUM(V4:V7)</f>
        <v>10640</v>
      </c>
      <c r="W8" s="12">
        <f>SUM(W4:W7)</f>
        <v>12134</v>
      </c>
      <c r="X8" s="12">
        <f>SUM(X4:X7)</f>
        <v>22774</v>
      </c>
      <c r="Z8" s="4" t="s">
        <v>7</v>
      </c>
      <c r="AA8" s="10">
        <v>1318</v>
      </c>
      <c r="AB8" s="10">
        <v>2331</v>
      </c>
      <c r="AC8" s="10">
        <v>3649</v>
      </c>
    </row>
    <row r="9" spans="1:29" ht="15" customHeight="1" x14ac:dyDescent="0.15">
      <c r="A9" s="7"/>
      <c r="B9" s="11">
        <v>315</v>
      </c>
      <c r="C9" s="11">
        <v>290</v>
      </c>
      <c r="D9" s="11">
        <v>605</v>
      </c>
      <c r="E9" s="3"/>
      <c r="F9" s="7"/>
      <c r="G9" s="11">
        <v>439</v>
      </c>
      <c r="H9" s="11">
        <v>452</v>
      </c>
      <c r="I9" s="11">
        <v>891</v>
      </c>
      <c r="J9" s="3"/>
      <c r="K9" s="7"/>
      <c r="L9" s="12">
        <v>976</v>
      </c>
      <c r="M9" s="12">
        <v>941</v>
      </c>
      <c r="N9" s="12">
        <v>1917</v>
      </c>
      <c r="O9" s="3"/>
      <c r="P9" s="7"/>
      <c r="Q9" s="11">
        <v>190</v>
      </c>
      <c r="R9" s="11">
        <v>525</v>
      </c>
      <c r="S9" s="11">
        <v>715</v>
      </c>
      <c r="U9" s="4" t="s">
        <v>8</v>
      </c>
      <c r="V9" s="15">
        <f>SUM(G21,G27,G33,G39,L9)</f>
        <v>3297</v>
      </c>
      <c r="W9" s="15">
        <f>SUM(H21,H27,H33,H39,M9)</f>
        <v>3244</v>
      </c>
      <c r="X9" s="18">
        <f t="shared" ref="X9:X20" si="0">SUM(V9:W9)</f>
        <v>6541</v>
      </c>
      <c r="Z9" s="9" t="s">
        <v>24</v>
      </c>
      <c r="AA9" s="11">
        <f t="shared" ref="AA9:AB9" si="1">SUM(AA5:AA8)</f>
        <v>6265</v>
      </c>
      <c r="AB9" s="11">
        <f t="shared" si="1"/>
        <v>7250</v>
      </c>
      <c r="AC9" s="11">
        <f>SUM(AC5:AC8)</f>
        <v>13515</v>
      </c>
    </row>
    <row r="10" spans="1:29" ht="15" customHeight="1" x14ac:dyDescent="0.15">
      <c r="A10" s="7">
        <v>5</v>
      </c>
      <c r="B10" s="10">
        <v>63</v>
      </c>
      <c r="C10" s="10">
        <v>58</v>
      </c>
      <c r="D10" s="10">
        <v>121</v>
      </c>
      <c r="E10" s="3"/>
      <c r="F10" s="7">
        <v>35</v>
      </c>
      <c r="G10" s="10">
        <v>96</v>
      </c>
      <c r="H10" s="10">
        <v>81</v>
      </c>
      <c r="I10" s="10">
        <v>177</v>
      </c>
      <c r="J10" s="3"/>
      <c r="K10" s="7">
        <v>65</v>
      </c>
      <c r="L10" s="10">
        <v>222</v>
      </c>
      <c r="M10" s="10">
        <v>195</v>
      </c>
      <c r="N10" s="10">
        <v>417</v>
      </c>
      <c r="O10" s="3"/>
      <c r="P10" s="7">
        <v>95</v>
      </c>
      <c r="Q10" s="10">
        <v>9</v>
      </c>
      <c r="R10" s="10">
        <v>57</v>
      </c>
      <c r="S10" s="10">
        <v>66</v>
      </c>
      <c r="U10" s="4" t="s">
        <v>9</v>
      </c>
      <c r="V10" s="15">
        <f>SUM(G21,G27,G33,G39,L9,L15,L21,L27,L33,L39,Q9,Q15,Q21,Q27,Q33,Q39)</f>
        <v>7473</v>
      </c>
      <c r="W10" s="15">
        <f>SUM(H21,H27,H33,H39,M9,M15,M21,M27,M33,M39,R9,R15,R21,R27,R33,R39)</f>
        <v>9103</v>
      </c>
      <c r="X10" s="18">
        <f t="shared" si="0"/>
        <v>16576</v>
      </c>
      <c r="Z10" s="6" t="s">
        <v>28</v>
      </c>
    </row>
    <row r="11" spans="1:29" ht="15" customHeight="1" x14ac:dyDescent="0.15">
      <c r="A11" s="7">
        <v>6</v>
      </c>
      <c r="B11" s="10">
        <v>78</v>
      </c>
      <c r="C11" s="10">
        <v>70</v>
      </c>
      <c r="D11" s="10">
        <v>148</v>
      </c>
      <c r="E11" s="3"/>
      <c r="F11" s="7">
        <v>36</v>
      </c>
      <c r="G11" s="10">
        <v>90</v>
      </c>
      <c r="H11" s="10">
        <v>105</v>
      </c>
      <c r="I11" s="10">
        <v>195</v>
      </c>
      <c r="J11" s="3"/>
      <c r="K11" s="7">
        <v>66</v>
      </c>
      <c r="L11" s="10">
        <v>247</v>
      </c>
      <c r="M11" s="10">
        <v>212</v>
      </c>
      <c r="N11" s="10">
        <v>459</v>
      </c>
      <c r="O11" s="3"/>
      <c r="P11" s="7">
        <v>96</v>
      </c>
      <c r="Q11" s="10">
        <v>11</v>
      </c>
      <c r="R11" s="10">
        <v>38</v>
      </c>
      <c r="S11" s="10">
        <v>49</v>
      </c>
      <c r="U11" s="4" t="s">
        <v>10</v>
      </c>
      <c r="V11" s="15">
        <f>SUM(,G33,G39,L9,L15,L21,L27,L33,L39,Q9,Q15,Q21,Q27,Q33,Q39)</f>
        <v>6443</v>
      </c>
      <c r="W11" s="15">
        <f>SUM(,H33,H39,M9,M15,M21,M27,M33,M39,R9,R15,R21,R27,R33,R39)</f>
        <v>8113</v>
      </c>
      <c r="X11" s="18">
        <f t="shared" si="0"/>
        <v>14556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80</v>
      </c>
      <c r="C12" s="10">
        <v>65</v>
      </c>
      <c r="D12" s="10">
        <v>145</v>
      </c>
      <c r="E12" s="3"/>
      <c r="F12" s="7">
        <v>37</v>
      </c>
      <c r="G12" s="10">
        <v>88</v>
      </c>
      <c r="H12" s="10">
        <v>81</v>
      </c>
      <c r="I12" s="10">
        <v>169</v>
      </c>
      <c r="J12" s="3"/>
      <c r="K12" s="7">
        <v>67</v>
      </c>
      <c r="L12" s="10">
        <v>271</v>
      </c>
      <c r="M12" s="10">
        <v>281</v>
      </c>
      <c r="N12" s="10">
        <v>552</v>
      </c>
      <c r="O12" s="3"/>
      <c r="P12" s="7">
        <v>97</v>
      </c>
      <c r="Q12" s="10">
        <v>14</v>
      </c>
      <c r="R12" s="10">
        <v>23</v>
      </c>
      <c r="S12" s="10">
        <v>37</v>
      </c>
      <c r="U12" s="4" t="s">
        <v>11</v>
      </c>
      <c r="V12" s="15">
        <f>SUM(L9,L15,L21,L27,L33,L39,Q9,Q15,Q21,Q27,Q33,Q39)</f>
        <v>5152</v>
      </c>
      <c r="W12" s="15">
        <f>SUM(M9,M15,M21,M27,M33,M39,R9,R15,R21,R27,R33,R39)</f>
        <v>6800</v>
      </c>
      <c r="X12" s="18">
        <f t="shared" si="0"/>
        <v>11952</v>
      </c>
      <c r="Z12" s="4" t="s">
        <v>25</v>
      </c>
      <c r="AA12" s="10">
        <v>164</v>
      </c>
      <c r="AB12" s="10">
        <v>142</v>
      </c>
      <c r="AC12" s="10">
        <v>306</v>
      </c>
    </row>
    <row r="13" spans="1:29" ht="15" customHeight="1" x14ac:dyDescent="0.15">
      <c r="A13" s="7">
        <v>8</v>
      </c>
      <c r="B13" s="10">
        <v>67</v>
      </c>
      <c r="C13" s="10">
        <v>68</v>
      </c>
      <c r="D13" s="10">
        <v>135</v>
      </c>
      <c r="E13" s="3"/>
      <c r="F13" s="7">
        <v>38</v>
      </c>
      <c r="G13" s="10">
        <v>107</v>
      </c>
      <c r="H13" s="10">
        <v>107</v>
      </c>
      <c r="I13" s="10">
        <v>214</v>
      </c>
      <c r="J13" s="3"/>
      <c r="K13" s="7">
        <v>68</v>
      </c>
      <c r="L13" s="10">
        <v>269</v>
      </c>
      <c r="M13" s="10">
        <v>221</v>
      </c>
      <c r="N13" s="10">
        <v>490</v>
      </c>
      <c r="O13" s="3"/>
      <c r="P13" s="7">
        <v>98</v>
      </c>
      <c r="Q13" s="10">
        <v>7</v>
      </c>
      <c r="R13" s="10">
        <v>19</v>
      </c>
      <c r="S13" s="10">
        <v>26</v>
      </c>
      <c r="U13" s="9" t="s">
        <v>12</v>
      </c>
      <c r="V13" s="12">
        <f>SUM(L15,L21,L27,L33,L39,Q9,Q15,Q21,Q27,Q33,Q39)</f>
        <v>4176</v>
      </c>
      <c r="W13" s="12">
        <f>SUM(M15,M21,M27,M33,M39,R9,R15,R21,R27,R33,R39)</f>
        <v>5859</v>
      </c>
      <c r="X13" s="12">
        <f t="shared" si="0"/>
        <v>10035</v>
      </c>
      <c r="Z13" s="26" t="s">
        <v>26</v>
      </c>
      <c r="AA13" s="10">
        <v>692</v>
      </c>
      <c r="AB13" s="10">
        <v>703</v>
      </c>
      <c r="AC13" s="10">
        <v>1395</v>
      </c>
    </row>
    <row r="14" spans="1:29" ht="15" customHeight="1" x14ac:dyDescent="0.15">
      <c r="A14" s="7">
        <v>9</v>
      </c>
      <c r="B14" s="10">
        <v>73</v>
      </c>
      <c r="C14" s="10">
        <v>81</v>
      </c>
      <c r="D14" s="10">
        <v>154</v>
      </c>
      <c r="E14" s="3"/>
      <c r="F14" s="7">
        <v>39</v>
      </c>
      <c r="G14" s="10">
        <v>122</v>
      </c>
      <c r="H14" s="10">
        <v>86</v>
      </c>
      <c r="I14" s="10">
        <v>208</v>
      </c>
      <c r="J14" s="3"/>
      <c r="K14" s="7">
        <v>69</v>
      </c>
      <c r="L14" s="10">
        <v>263</v>
      </c>
      <c r="M14" s="10">
        <v>258</v>
      </c>
      <c r="N14" s="10">
        <v>521</v>
      </c>
      <c r="O14" s="3"/>
      <c r="P14" s="7">
        <v>99</v>
      </c>
      <c r="Q14" s="10">
        <v>5</v>
      </c>
      <c r="R14" s="10">
        <v>16</v>
      </c>
      <c r="S14" s="10">
        <v>21</v>
      </c>
      <c r="U14" s="4" t="s">
        <v>13</v>
      </c>
      <c r="V14" s="15">
        <f>SUM(L21,L27,L33,L39,Q9,Q15,Q21,Q27,Q33,Q39)</f>
        <v>2904</v>
      </c>
      <c r="W14" s="15">
        <f>SUM(M21,M27,M33,M39,R9,R15,R21,R27,R33,R39)</f>
        <v>4692</v>
      </c>
      <c r="X14" s="18">
        <f t="shared" si="0"/>
        <v>7596</v>
      </c>
      <c r="Z14" s="4" t="s">
        <v>31</v>
      </c>
      <c r="AA14" s="10">
        <v>241</v>
      </c>
      <c r="AB14" s="10">
        <v>275</v>
      </c>
      <c r="AC14" s="10">
        <v>516</v>
      </c>
    </row>
    <row r="15" spans="1:29" ht="15" customHeight="1" x14ac:dyDescent="0.15">
      <c r="A15" s="7"/>
      <c r="B15" s="11">
        <v>361</v>
      </c>
      <c r="C15" s="11">
        <v>342</v>
      </c>
      <c r="D15" s="11">
        <v>703</v>
      </c>
      <c r="E15" s="3"/>
      <c r="F15" s="7"/>
      <c r="G15" s="11">
        <v>503</v>
      </c>
      <c r="H15" s="11">
        <v>460</v>
      </c>
      <c r="I15" s="11">
        <v>963</v>
      </c>
      <c r="J15" s="3"/>
      <c r="K15" s="7"/>
      <c r="L15" s="11">
        <v>1272</v>
      </c>
      <c r="M15" s="11">
        <v>1167</v>
      </c>
      <c r="N15" s="11">
        <v>2439</v>
      </c>
      <c r="O15" s="3"/>
      <c r="P15" s="7"/>
      <c r="Q15" s="11">
        <v>46</v>
      </c>
      <c r="R15" s="11">
        <v>153</v>
      </c>
      <c r="S15" s="11">
        <v>199</v>
      </c>
      <c r="U15" s="4" t="s">
        <v>14</v>
      </c>
      <c r="V15" s="15">
        <f>SUM(L27,L33,L39,Q9,Q15,Q21,Q27,Q33,Q39)</f>
        <v>2212</v>
      </c>
      <c r="W15" s="15">
        <f>SUM(M27,M33,M39,R9,R15,R21,R27,R33,R39)</f>
        <v>3864</v>
      </c>
      <c r="X15" s="18">
        <f t="shared" si="0"/>
        <v>6076</v>
      </c>
      <c r="Z15" s="4" t="s">
        <v>7</v>
      </c>
      <c r="AA15" s="10">
        <v>285</v>
      </c>
      <c r="AB15" s="10">
        <v>445</v>
      </c>
      <c r="AC15" s="10">
        <v>730</v>
      </c>
    </row>
    <row r="16" spans="1:29" ht="15" customHeight="1" x14ac:dyDescent="0.15">
      <c r="A16" s="7">
        <v>10</v>
      </c>
      <c r="B16" s="10">
        <v>71</v>
      </c>
      <c r="C16" s="10">
        <v>74</v>
      </c>
      <c r="D16" s="10">
        <v>145</v>
      </c>
      <c r="E16" s="3"/>
      <c r="F16" s="7">
        <v>40</v>
      </c>
      <c r="G16" s="10">
        <v>126</v>
      </c>
      <c r="H16" s="10">
        <v>90</v>
      </c>
      <c r="I16" s="10">
        <v>216</v>
      </c>
      <c r="J16" s="3"/>
      <c r="K16" s="7">
        <v>70</v>
      </c>
      <c r="L16" s="10">
        <v>167</v>
      </c>
      <c r="M16" s="10">
        <v>140</v>
      </c>
      <c r="N16" s="10">
        <v>307</v>
      </c>
      <c r="O16" s="3"/>
      <c r="P16" s="7">
        <v>100</v>
      </c>
      <c r="Q16" s="10">
        <v>2</v>
      </c>
      <c r="R16" s="10">
        <v>11</v>
      </c>
      <c r="S16" s="10">
        <v>13</v>
      </c>
      <c r="U16" s="4" t="s">
        <v>15</v>
      </c>
      <c r="V16" s="15">
        <f>SUM(L33,L39,Q9,Q15,Q21,Q27,Q33,Q39)</f>
        <v>1485</v>
      </c>
      <c r="W16" s="15">
        <f>SUM(M33,M39,R9,R15,R21,R27,R33,R39)</f>
        <v>2805</v>
      </c>
      <c r="X16" s="18">
        <f t="shared" si="0"/>
        <v>4290</v>
      </c>
      <c r="Z16" s="9" t="s">
        <v>24</v>
      </c>
      <c r="AA16" s="11">
        <f t="shared" ref="AA16:AB16" si="2">SUM(AA12:AA15)</f>
        <v>1382</v>
      </c>
      <c r="AB16" s="11">
        <f t="shared" si="2"/>
        <v>1565</v>
      </c>
      <c r="AC16" s="11">
        <f>SUM(AC12:AC15)</f>
        <v>2947</v>
      </c>
    </row>
    <row r="17" spans="1:29" ht="15" customHeight="1" x14ac:dyDescent="0.15">
      <c r="A17" s="7">
        <v>11</v>
      </c>
      <c r="B17" s="10">
        <v>74</v>
      </c>
      <c r="C17" s="10">
        <v>66</v>
      </c>
      <c r="D17" s="10">
        <v>140</v>
      </c>
      <c r="E17" s="3"/>
      <c r="F17" s="7">
        <v>41</v>
      </c>
      <c r="G17" s="10">
        <v>101</v>
      </c>
      <c r="H17" s="10">
        <v>100</v>
      </c>
      <c r="I17" s="10">
        <v>201</v>
      </c>
      <c r="J17" s="3"/>
      <c r="K17" s="7">
        <v>71</v>
      </c>
      <c r="L17" s="10">
        <v>89</v>
      </c>
      <c r="M17" s="10">
        <v>140</v>
      </c>
      <c r="N17" s="10">
        <v>229</v>
      </c>
      <c r="O17" s="3"/>
      <c r="P17" s="7">
        <v>101</v>
      </c>
      <c r="Q17" s="10">
        <v>2</v>
      </c>
      <c r="R17" s="10">
        <v>13</v>
      </c>
      <c r="S17" s="10">
        <v>15</v>
      </c>
      <c r="U17" s="4" t="s">
        <v>16</v>
      </c>
      <c r="V17" s="15">
        <f>SUM(L39,Q9,Q15,Q21,Q27,Q33,Q39)</f>
        <v>759</v>
      </c>
      <c r="W17" s="15">
        <f>SUM(M39,R9,R15,R21,R27,R33,R39)</f>
        <v>1683</v>
      </c>
      <c r="X17" s="18">
        <f t="shared" si="0"/>
        <v>2442</v>
      </c>
      <c r="Z17" s="6" t="s">
        <v>29</v>
      </c>
    </row>
    <row r="18" spans="1:29" ht="15" customHeight="1" x14ac:dyDescent="0.15">
      <c r="A18" s="7">
        <v>12</v>
      </c>
      <c r="B18" s="10">
        <v>79</v>
      </c>
      <c r="C18" s="10">
        <v>68</v>
      </c>
      <c r="D18" s="10">
        <v>147</v>
      </c>
      <c r="E18" s="3"/>
      <c r="F18" s="7">
        <v>42</v>
      </c>
      <c r="G18" s="10">
        <v>111</v>
      </c>
      <c r="H18" s="10">
        <v>100</v>
      </c>
      <c r="I18" s="10">
        <v>211</v>
      </c>
      <c r="J18" s="3"/>
      <c r="K18" s="7">
        <v>72</v>
      </c>
      <c r="L18" s="10">
        <v>131</v>
      </c>
      <c r="M18" s="10">
        <v>173</v>
      </c>
      <c r="N18" s="13">
        <v>304</v>
      </c>
      <c r="O18" s="3"/>
      <c r="P18" s="7">
        <v>102</v>
      </c>
      <c r="Q18" s="10">
        <v>1</v>
      </c>
      <c r="R18" s="10">
        <v>5</v>
      </c>
      <c r="S18" s="10">
        <v>6</v>
      </c>
      <c r="U18" s="4" t="s">
        <v>17</v>
      </c>
      <c r="V18" s="15">
        <f>SUM(Q9,Q15,Q21,Q27,Q33,Q39)</f>
        <v>242</v>
      </c>
      <c r="W18" s="15">
        <f>SUM(R9,R15,R21,R27,R33,R39)</f>
        <v>713</v>
      </c>
      <c r="X18" s="18">
        <f t="shared" si="0"/>
        <v>955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66</v>
      </c>
      <c r="C19" s="10">
        <v>72</v>
      </c>
      <c r="D19" s="10">
        <v>138</v>
      </c>
      <c r="E19" s="3"/>
      <c r="F19" s="7">
        <v>43</v>
      </c>
      <c r="G19" s="10">
        <v>99</v>
      </c>
      <c r="H19" s="10">
        <v>99</v>
      </c>
      <c r="I19" s="10">
        <v>198</v>
      </c>
      <c r="J19" s="3"/>
      <c r="K19" s="7">
        <v>73</v>
      </c>
      <c r="L19" s="10">
        <v>152</v>
      </c>
      <c r="M19" s="10">
        <v>194</v>
      </c>
      <c r="N19" s="10">
        <v>346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52</v>
      </c>
      <c r="W19" s="15">
        <f>SUM(R15,R21,R27,R33,R39)</f>
        <v>188</v>
      </c>
      <c r="X19" s="18">
        <f t="shared" si="0"/>
        <v>240</v>
      </c>
      <c r="Z19" s="4" t="s">
        <v>25</v>
      </c>
      <c r="AA19" s="10">
        <v>161</v>
      </c>
      <c r="AB19" s="10">
        <v>172</v>
      </c>
      <c r="AC19" s="10">
        <v>333</v>
      </c>
    </row>
    <row r="20" spans="1:29" ht="15" customHeight="1" x14ac:dyDescent="0.15">
      <c r="A20" s="7">
        <v>14</v>
      </c>
      <c r="B20" s="10">
        <v>71</v>
      </c>
      <c r="C20" s="10">
        <v>78</v>
      </c>
      <c r="D20" s="10">
        <v>149</v>
      </c>
      <c r="E20" s="3"/>
      <c r="F20" s="7">
        <v>44</v>
      </c>
      <c r="G20" s="10">
        <v>99</v>
      </c>
      <c r="H20" s="10">
        <v>107</v>
      </c>
      <c r="I20" s="10">
        <v>206</v>
      </c>
      <c r="J20" s="3"/>
      <c r="K20" s="7">
        <v>74</v>
      </c>
      <c r="L20" s="10">
        <v>153</v>
      </c>
      <c r="M20" s="10">
        <v>181</v>
      </c>
      <c r="N20" s="10">
        <v>334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6</v>
      </c>
      <c r="W20" s="15">
        <f>SUM(R21,R27,R33,R39)</f>
        <v>35</v>
      </c>
      <c r="X20" s="18">
        <f t="shared" si="0"/>
        <v>41</v>
      </c>
      <c r="Z20" s="26" t="s">
        <v>26</v>
      </c>
      <c r="AA20" s="10">
        <v>1033</v>
      </c>
      <c r="AB20" s="10">
        <v>948</v>
      </c>
      <c r="AC20" s="10">
        <v>1981</v>
      </c>
    </row>
    <row r="21" spans="1:29" ht="15" customHeight="1" x14ac:dyDescent="0.15">
      <c r="A21" s="7"/>
      <c r="B21" s="11">
        <v>361</v>
      </c>
      <c r="C21" s="11">
        <v>358</v>
      </c>
      <c r="D21" s="11">
        <v>719</v>
      </c>
      <c r="E21" s="3"/>
      <c r="F21" s="7"/>
      <c r="G21" s="11">
        <v>536</v>
      </c>
      <c r="H21" s="11">
        <v>496</v>
      </c>
      <c r="I21" s="11">
        <v>1032</v>
      </c>
      <c r="J21" s="3"/>
      <c r="K21" s="7"/>
      <c r="L21" s="12">
        <v>692</v>
      </c>
      <c r="M21" s="12">
        <v>828</v>
      </c>
      <c r="N21" s="12">
        <v>1520</v>
      </c>
      <c r="O21" s="24"/>
      <c r="P21" s="7"/>
      <c r="Q21" s="11">
        <v>5</v>
      </c>
      <c r="R21" s="11">
        <v>33</v>
      </c>
      <c r="S21" s="11">
        <v>38</v>
      </c>
      <c r="Z21" s="4" t="s">
        <v>31</v>
      </c>
      <c r="AA21" s="10">
        <v>333</v>
      </c>
      <c r="AB21" s="10">
        <v>294</v>
      </c>
      <c r="AC21" s="10">
        <v>627</v>
      </c>
    </row>
    <row r="22" spans="1:29" ht="15" customHeight="1" x14ac:dyDescent="0.15">
      <c r="A22" s="7">
        <v>15</v>
      </c>
      <c r="B22" s="10">
        <v>76</v>
      </c>
      <c r="C22" s="10">
        <v>76</v>
      </c>
      <c r="D22" s="10">
        <v>152</v>
      </c>
      <c r="E22" s="3"/>
      <c r="F22" s="7">
        <v>45</v>
      </c>
      <c r="G22" s="10">
        <v>106</v>
      </c>
      <c r="H22" s="10">
        <v>89</v>
      </c>
      <c r="I22" s="10">
        <v>195</v>
      </c>
      <c r="J22" s="3"/>
      <c r="K22" s="7">
        <v>75</v>
      </c>
      <c r="L22" s="10">
        <v>142</v>
      </c>
      <c r="M22" s="10">
        <v>223</v>
      </c>
      <c r="N22" s="10">
        <v>365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369</v>
      </c>
      <c r="AB22" s="10">
        <v>697</v>
      </c>
      <c r="AC22" s="10">
        <v>1066</v>
      </c>
    </row>
    <row r="23" spans="1:29" ht="15" customHeight="1" x14ac:dyDescent="0.15">
      <c r="A23" s="7">
        <v>16</v>
      </c>
      <c r="B23" s="10">
        <v>89</v>
      </c>
      <c r="C23" s="10">
        <v>91</v>
      </c>
      <c r="D23" s="10">
        <v>180</v>
      </c>
      <c r="E23" s="3"/>
      <c r="F23" s="7">
        <v>46</v>
      </c>
      <c r="G23" s="10">
        <v>98</v>
      </c>
      <c r="H23" s="10">
        <v>93</v>
      </c>
      <c r="I23" s="10">
        <v>191</v>
      </c>
      <c r="J23" s="3"/>
      <c r="K23" s="7">
        <v>76</v>
      </c>
      <c r="L23" s="10">
        <v>138</v>
      </c>
      <c r="M23" s="10">
        <v>217</v>
      </c>
      <c r="N23" s="10">
        <v>355</v>
      </c>
      <c r="O23" s="3"/>
      <c r="P23" s="7">
        <v>106</v>
      </c>
      <c r="Q23" s="10">
        <v>1</v>
      </c>
      <c r="R23" s="10">
        <v>1</v>
      </c>
      <c r="S23" s="10">
        <v>2</v>
      </c>
      <c r="U23" s="4" t="s">
        <v>4</v>
      </c>
      <c r="V23" s="19">
        <f>V4/$V$8*100</f>
        <v>9.746240601503759</v>
      </c>
      <c r="W23" s="19">
        <f>W4/$W$8*100</f>
        <v>8.1588923685511787</v>
      </c>
      <c r="X23" s="19">
        <f>X4/$X$8*100</f>
        <v>8.9005005708263809</v>
      </c>
      <c r="Z23" s="9" t="s">
        <v>24</v>
      </c>
      <c r="AA23" s="11">
        <f t="shared" ref="AA23:AB23" si="3">SUM(AA19:AA22)</f>
        <v>1896</v>
      </c>
      <c r="AB23" s="11">
        <f t="shared" si="3"/>
        <v>2111</v>
      </c>
      <c r="AC23" s="11">
        <f>SUM(AC19:AC22)</f>
        <v>4007</v>
      </c>
    </row>
    <row r="24" spans="1:29" ht="15" customHeight="1" x14ac:dyDescent="0.15">
      <c r="A24" s="7">
        <v>17</v>
      </c>
      <c r="B24" s="10">
        <v>91</v>
      </c>
      <c r="C24" s="10">
        <v>82</v>
      </c>
      <c r="D24" s="10">
        <v>173</v>
      </c>
      <c r="E24" s="3"/>
      <c r="F24" s="7">
        <v>47</v>
      </c>
      <c r="G24" s="10">
        <v>100</v>
      </c>
      <c r="H24" s="10">
        <v>95</v>
      </c>
      <c r="I24" s="10">
        <v>195</v>
      </c>
      <c r="J24" s="3"/>
      <c r="K24" s="7">
        <v>77</v>
      </c>
      <c r="L24" s="10">
        <v>142</v>
      </c>
      <c r="M24" s="10">
        <v>198</v>
      </c>
      <c r="N24" s="10">
        <v>340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51.005639097744357</v>
      </c>
      <c r="W24" s="19">
        <f>W5/$W$8*100</f>
        <v>43.555299159386848</v>
      </c>
      <c r="X24" s="19">
        <f>X5/$X$8*100</f>
        <v>47.036093791165364</v>
      </c>
      <c r="Z24" s="6" t="s">
        <v>30</v>
      </c>
    </row>
    <row r="25" spans="1:29" ht="15" customHeight="1" x14ac:dyDescent="0.15">
      <c r="A25" s="7">
        <v>18</v>
      </c>
      <c r="B25" s="10">
        <v>71</v>
      </c>
      <c r="C25" s="10">
        <v>77</v>
      </c>
      <c r="D25" s="10">
        <v>148</v>
      </c>
      <c r="E25" s="3"/>
      <c r="F25" s="7">
        <v>48</v>
      </c>
      <c r="G25" s="10">
        <v>92</v>
      </c>
      <c r="H25" s="10">
        <v>98</v>
      </c>
      <c r="I25" s="10">
        <v>190</v>
      </c>
      <c r="J25" s="3"/>
      <c r="K25" s="7">
        <v>78</v>
      </c>
      <c r="L25" s="10">
        <v>137</v>
      </c>
      <c r="M25" s="10">
        <v>198</v>
      </c>
      <c r="N25" s="10">
        <v>335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18.458646616541351</v>
      </c>
      <c r="W25" s="19">
        <f>W6/$W$8*100</f>
        <v>16.441404318444043</v>
      </c>
      <c r="X25" s="19">
        <f>X6/$X$8*100</f>
        <v>17.383858786335292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78</v>
      </c>
      <c r="C26" s="10">
        <v>82</v>
      </c>
      <c r="D26" s="10">
        <v>160</v>
      </c>
      <c r="E26" s="3"/>
      <c r="F26" s="7">
        <v>49</v>
      </c>
      <c r="G26" s="10">
        <v>98</v>
      </c>
      <c r="H26" s="10">
        <v>119</v>
      </c>
      <c r="I26" s="10">
        <v>217</v>
      </c>
      <c r="J26" s="3"/>
      <c r="K26" s="7">
        <v>79</v>
      </c>
      <c r="L26" s="10">
        <v>168</v>
      </c>
      <c r="M26" s="10">
        <v>223</v>
      </c>
      <c r="N26" s="10">
        <v>391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20.789473684210527</v>
      </c>
      <c r="W26" s="19">
        <f>W7/$W$8*100</f>
        <v>31.844404153617933</v>
      </c>
      <c r="X26" s="19">
        <f>X7/$X$8*100</f>
        <v>26.67954685167296</v>
      </c>
      <c r="Z26" s="4" t="s">
        <v>25</v>
      </c>
      <c r="AA26" s="10">
        <v>114</v>
      </c>
      <c r="AB26" s="10">
        <v>100</v>
      </c>
      <c r="AC26" s="10">
        <v>214</v>
      </c>
    </row>
    <row r="27" spans="1:29" ht="15" customHeight="1" x14ac:dyDescent="0.15">
      <c r="A27" s="7"/>
      <c r="B27" s="11">
        <v>405</v>
      </c>
      <c r="C27" s="11">
        <v>408</v>
      </c>
      <c r="D27" s="11">
        <v>813</v>
      </c>
      <c r="E27" s="3"/>
      <c r="F27" s="7"/>
      <c r="G27" s="11">
        <v>494</v>
      </c>
      <c r="H27" s="11">
        <v>494</v>
      </c>
      <c r="I27" s="11">
        <v>988</v>
      </c>
      <c r="J27" s="3"/>
      <c r="K27" s="7"/>
      <c r="L27" s="11">
        <v>727</v>
      </c>
      <c r="M27" s="11">
        <v>1059</v>
      </c>
      <c r="N27" s="11">
        <v>1786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555</v>
      </c>
      <c r="AB27" s="10">
        <v>518</v>
      </c>
      <c r="AC27" s="10">
        <v>1073</v>
      </c>
    </row>
    <row r="28" spans="1:29" ht="15" customHeight="1" x14ac:dyDescent="0.15">
      <c r="A28" s="7">
        <v>20</v>
      </c>
      <c r="B28" s="10">
        <v>81</v>
      </c>
      <c r="C28" s="10">
        <v>76</v>
      </c>
      <c r="D28" s="10">
        <v>157</v>
      </c>
      <c r="E28" s="3"/>
      <c r="F28" s="7">
        <v>50</v>
      </c>
      <c r="G28" s="10">
        <v>95</v>
      </c>
      <c r="H28" s="10">
        <v>91</v>
      </c>
      <c r="I28" s="10">
        <v>186</v>
      </c>
      <c r="J28" s="3"/>
      <c r="K28" s="7">
        <v>80</v>
      </c>
      <c r="L28" s="10">
        <v>137</v>
      </c>
      <c r="M28" s="10">
        <v>222</v>
      </c>
      <c r="N28" s="10">
        <v>359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30.986842105263158</v>
      </c>
      <c r="W28" s="19">
        <f t="shared" ref="W28:W39" si="5">W9/$W$8*100</f>
        <v>26.73479479149497</v>
      </c>
      <c r="X28" s="19">
        <f t="shared" ref="X28:X39" si="6">X9/$X$8*100</f>
        <v>28.721348906647933</v>
      </c>
      <c r="Z28" s="4" t="s">
        <v>31</v>
      </c>
      <c r="AA28" s="10">
        <v>188</v>
      </c>
      <c r="AB28" s="10">
        <v>199</v>
      </c>
      <c r="AC28" s="10">
        <v>387</v>
      </c>
    </row>
    <row r="29" spans="1:29" ht="15" customHeight="1" x14ac:dyDescent="0.15">
      <c r="A29" s="7">
        <v>21</v>
      </c>
      <c r="B29" s="10">
        <v>78</v>
      </c>
      <c r="C29" s="10">
        <v>85</v>
      </c>
      <c r="D29" s="10">
        <v>163</v>
      </c>
      <c r="E29" s="3"/>
      <c r="F29" s="7">
        <v>51</v>
      </c>
      <c r="G29" s="10">
        <v>91</v>
      </c>
      <c r="H29" s="10">
        <v>76</v>
      </c>
      <c r="I29" s="10">
        <v>167</v>
      </c>
      <c r="J29" s="3"/>
      <c r="K29" s="7">
        <v>81</v>
      </c>
      <c r="L29" s="10">
        <v>166</v>
      </c>
      <c r="M29" s="10">
        <v>227</v>
      </c>
      <c r="N29" s="10">
        <v>393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70.234962406015029</v>
      </c>
      <c r="W29" s="19">
        <f t="shared" si="5"/>
        <v>75.02060326355695</v>
      </c>
      <c r="X29" s="19">
        <f t="shared" si="6"/>
        <v>72.784754544656181</v>
      </c>
      <c r="Z29" s="4" t="s">
        <v>7</v>
      </c>
      <c r="AA29" s="10">
        <v>240</v>
      </c>
      <c r="AB29" s="10">
        <v>391</v>
      </c>
      <c r="AC29" s="10">
        <v>631</v>
      </c>
    </row>
    <row r="30" spans="1:29" ht="15" customHeight="1" x14ac:dyDescent="0.15">
      <c r="A30" s="7">
        <v>22</v>
      </c>
      <c r="B30" s="10">
        <v>100</v>
      </c>
      <c r="C30" s="10">
        <v>87</v>
      </c>
      <c r="D30" s="10">
        <v>187</v>
      </c>
      <c r="E30" s="3"/>
      <c r="F30" s="7">
        <v>52</v>
      </c>
      <c r="G30" s="10">
        <v>107</v>
      </c>
      <c r="H30" s="10">
        <v>130</v>
      </c>
      <c r="I30" s="10">
        <v>237</v>
      </c>
      <c r="J30" s="3"/>
      <c r="K30" s="7">
        <v>82</v>
      </c>
      <c r="L30" s="10">
        <v>137</v>
      </c>
      <c r="M30" s="10">
        <v>242</v>
      </c>
      <c r="N30" s="10">
        <v>379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60.554511278195491</v>
      </c>
      <c r="W30" s="19">
        <f t="shared" si="5"/>
        <v>66.861710895005771</v>
      </c>
      <c r="X30" s="19">
        <f t="shared" si="6"/>
        <v>63.914990778958455</v>
      </c>
      <c r="Z30" s="9" t="s">
        <v>24</v>
      </c>
      <c r="AA30" s="11">
        <f t="shared" ref="AA30:AB30" si="7">SUM(AA26:AA29)</f>
        <v>1097</v>
      </c>
      <c r="AB30" s="11">
        <f t="shared" si="7"/>
        <v>1208</v>
      </c>
      <c r="AC30" s="11">
        <f>SUM(AC26:AC29)</f>
        <v>2305</v>
      </c>
    </row>
    <row r="31" spans="1:29" ht="15" customHeight="1" x14ac:dyDescent="0.15">
      <c r="A31" s="7">
        <v>23</v>
      </c>
      <c r="B31" s="10">
        <v>99</v>
      </c>
      <c r="C31" s="10">
        <v>70</v>
      </c>
      <c r="D31" s="10">
        <v>169</v>
      </c>
      <c r="E31" s="3"/>
      <c r="F31" s="7">
        <v>53</v>
      </c>
      <c r="G31" s="10">
        <v>108</v>
      </c>
      <c r="H31" s="10">
        <v>130</v>
      </c>
      <c r="I31" s="10">
        <v>238</v>
      </c>
      <c r="J31" s="3"/>
      <c r="K31" s="7">
        <v>83</v>
      </c>
      <c r="L31" s="10">
        <v>150</v>
      </c>
      <c r="M31" s="10">
        <v>220</v>
      </c>
      <c r="N31" s="10">
        <v>370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48.421052631578945</v>
      </c>
      <c r="W31" s="19">
        <f t="shared" si="5"/>
        <v>56.040876874896981</v>
      </c>
      <c r="X31" s="19">
        <f t="shared" si="6"/>
        <v>52.480899271098622</v>
      </c>
      <c r="Z31" s="6"/>
    </row>
    <row r="32" spans="1:29" ht="15" customHeight="1" x14ac:dyDescent="0.15">
      <c r="A32" s="7">
        <v>24</v>
      </c>
      <c r="B32" s="10">
        <v>64</v>
      </c>
      <c r="C32" s="10">
        <v>69</v>
      </c>
      <c r="D32" s="10">
        <v>133</v>
      </c>
      <c r="E32" s="3"/>
      <c r="F32" s="7">
        <v>54</v>
      </c>
      <c r="G32" s="10">
        <v>127</v>
      </c>
      <c r="H32" s="10">
        <v>99</v>
      </c>
      <c r="I32" s="10">
        <v>226</v>
      </c>
      <c r="J32" s="3"/>
      <c r="K32" s="7">
        <v>84</v>
      </c>
      <c r="L32" s="10">
        <v>136</v>
      </c>
      <c r="M32" s="10">
        <v>211</v>
      </c>
      <c r="N32" s="10">
        <v>347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39.248120300751879</v>
      </c>
      <c r="W32" s="20">
        <f t="shared" si="5"/>
        <v>48.285808472061973</v>
      </c>
      <c r="X32" s="20">
        <f t="shared" si="6"/>
        <v>44.063405638008255</v>
      </c>
      <c r="Z32" s="6"/>
      <c r="AA32" s="28"/>
      <c r="AB32" s="27"/>
      <c r="AC32" s="27"/>
    </row>
    <row r="33" spans="1:29" ht="15" customHeight="1" x14ac:dyDescent="0.15">
      <c r="A33" s="7"/>
      <c r="B33" s="11">
        <v>422</v>
      </c>
      <c r="C33" s="11">
        <v>387</v>
      </c>
      <c r="D33" s="11">
        <v>809</v>
      </c>
      <c r="E33" s="3"/>
      <c r="F33" s="7"/>
      <c r="G33" s="11">
        <v>528</v>
      </c>
      <c r="H33" s="11">
        <v>526</v>
      </c>
      <c r="I33" s="11">
        <v>1054</v>
      </c>
      <c r="J33" s="3"/>
      <c r="K33" s="7"/>
      <c r="L33" s="11">
        <v>726</v>
      </c>
      <c r="M33" s="11">
        <v>1122</v>
      </c>
      <c r="N33" s="11">
        <v>1848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27.29323308270677</v>
      </c>
      <c r="W33" s="19">
        <f t="shared" si="5"/>
        <v>38.668205043678917</v>
      </c>
      <c r="X33" s="19">
        <f t="shared" si="6"/>
        <v>33.353824536752434</v>
      </c>
      <c r="Z33" s="6" t="s">
        <v>3</v>
      </c>
    </row>
    <row r="34" spans="1:29" ht="15" customHeight="1" x14ac:dyDescent="0.15">
      <c r="A34" s="7">
        <v>25</v>
      </c>
      <c r="B34" s="10">
        <v>71</v>
      </c>
      <c r="C34" s="10">
        <v>67</v>
      </c>
      <c r="D34" s="10">
        <v>138</v>
      </c>
      <c r="E34" s="3"/>
      <c r="F34" s="7">
        <v>55</v>
      </c>
      <c r="G34" s="10">
        <v>124</v>
      </c>
      <c r="H34" s="10">
        <v>150</v>
      </c>
      <c r="I34" s="10">
        <v>274</v>
      </c>
      <c r="J34" s="3"/>
      <c r="K34" s="7">
        <v>85</v>
      </c>
      <c r="L34" s="10">
        <v>131</v>
      </c>
      <c r="M34" s="10">
        <v>219</v>
      </c>
      <c r="N34" s="10">
        <v>350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20.789473684210527</v>
      </c>
      <c r="W34" s="19">
        <f t="shared" si="5"/>
        <v>31.844404153617933</v>
      </c>
      <c r="X34" s="19">
        <f t="shared" si="6"/>
        <v>26.67954685167296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70</v>
      </c>
      <c r="C35" s="10">
        <v>56</v>
      </c>
      <c r="D35" s="10">
        <v>126</v>
      </c>
      <c r="E35" s="3"/>
      <c r="F35" s="7">
        <v>56</v>
      </c>
      <c r="G35" s="10">
        <v>140</v>
      </c>
      <c r="H35" s="10">
        <v>142</v>
      </c>
      <c r="I35" s="10">
        <v>282</v>
      </c>
      <c r="J35" s="3"/>
      <c r="K35" s="7">
        <v>86</v>
      </c>
      <c r="L35" s="10">
        <v>139</v>
      </c>
      <c r="M35" s="10">
        <v>240</v>
      </c>
      <c r="N35" s="10">
        <v>379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13.956766917293233</v>
      </c>
      <c r="W35" s="19">
        <f t="shared" si="5"/>
        <v>23.116861710895005</v>
      </c>
      <c r="X35" s="19">
        <f t="shared" si="6"/>
        <v>18.837270571704575</v>
      </c>
      <c r="Z35" s="4" t="s">
        <v>25</v>
      </c>
      <c r="AA35" s="10">
        <f>SUM(AA5,AA12,AA19,AA26)</f>
        <v>1037</v>
      </c>
      <c r="AB35" s="10">
        <f t="shared" ref="AA35:AB38" si="8">SUM(AB5,AB12,AB19,AB26)</f>
        <v>990</v>
      </c>
      <c r="AC35" s="10">
        <f>SUM(AA35:AB35)</f>
        <v>2027</v>
      </c>
    </row>
    <row r="36" spans="1:29" ht="15" customHeight="1" x14ac:dyDescent="0.15">
      <c r="A36" s="7">
        <v>27</v>
      </c>
      <c r="B36" s="10">
        <v>69</v>
      </c>
      <c r="C36" s="10">
        <v>50</v>
      </c>
      <c r="D36" s="10">
        <v>119</v>
      </c>
      <c r="E36" s="3"/>
      <c r="F36" s="7">
        <v>57</v>
      </c>
      <c r="G36" s="10">
        <v>168</v>
      </c>
      <c r="H36" s="10">
        <v>150</v>
      </c>
      <c r="I36" s="10">
        <v>318</v>
      </c>
      <c r="J36" s="3"/>
      <c r="K36" s="7">
        <v>87</v>
      </c>
      <c r="L36" s="10">
        <v>96</v>
      </c>
      <c r="M36" s="10">
        <v>178</v>
      </c>
      <c r="N36" s="10">
        <v>274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7.1334586466165417</v>
      </c>
      <c r="W36" s="19">
        <f t="shared" si="5"/>
        <v>13.870117026537004</v>
      </c>
      <c r="X36" s="19">
        <f t="shared" si="6"/>
        <v>10.722754017739527</v>
      </c>
      <c r="Z36" s="26" t="s">
        <v>26</v>
      </c>
      <c r="AA36" s="10">
        <f t="shared" si="8"/>
        <v>5427</v>
      </c>
      <c r="AB36" s="10">
        <f t="shared" si="8"/>
        <v>5285</v>
      </c>
      <c r="AC36" s="13">
        <f>SUM(AA36:AB36)</f>
        <v>10712</v>
      </c>
    </row>
    <row r="37" spans="1:29" ht="15" customHeight="1" x14ac:dyDescent="0.15">
      <c r="A37" s="7">
        <v>28</v>
      </c>
      <c r="B37" s="10">
        <v>72</v>
      </c>
      <c r="C37" s="10">
        <v>62</v>
      </c>
      <c r="D37" s="10">
        <v>134</v>
      </c>
      <c r="E37" s="3"/>
      <c r="F37" s="7">
        <v>58</v>
      </c>
      <c r="G37" s="10">
        <v>165</v>
      </c>
      <c r="H37" s="10">
        <v>178</v>
      </c>
      <c r="I37" s="10">
        <v>343</v>
      </c>
      <c r="J37" s="3"/>
      <c r="K37" s="7">
        <v>88</v>
      </c>
      <c r="L37" s="10">
        <v>81</v>
      </c>
      <c r="M37" s="10">
        <v>173</v>
      </c>
      <c r="N37" s="10">
        <v>254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2.274436090225564</v>
      </c>
      <c r="W37" s="19">
        <f t="shared" si="5"/>
        <v>5.8760507664414039</v>
      </c>
      <c r="X37" s="19">
        <f t="shared" si="6"/>
        <v>4.1933784139808559</v>
      </c>
      <c r="Z37" s="4" t="s">
        <v>31</v>
      </c>
      <c r="AA37" s="10">
        <f t="shared" si="8"/>
        <v>1964</v>
      </c>
      <c r="AB37" s="10">
        <f t="shared" si="8"/>
        <v>1995</v>
      </c>
      <c r="AC37" s="13">
        <f>SUM(AA37:AB37)</f>
        <v>3959</v>
      </c>
    </row>
    <row r="38" spans="1:29" ht="15" customHeight="1" x14ac:dyDescent="0.15">
      <c r="A38" s="7">
        <v>29</v>
      </c>
      <c r="B38" s="10">
        <v>79</v>
      </c>
      <c r="C38" s="10">
        <v>99</v>
      </c>
      <c r="D38" s="10">
        <v>178</v>
      </c>
      <c r="E38" s="3"/>
      <c r="F38" s="7">
        <v>59</v>
      </c>
      <c r="G38" s="10">
        <v>166</v>
      </c>
      <c r="H38" s="10">
        <v>167</v>
      </c>
      <c r="I38" s="10">
        <v>333</v>
      </c>
      <c r="J38" s="3"/>
      <c r="K38" s="7">
        <v>89</v>
      </c>
      <c r="L38" s="10">
        <v>70</v>
      </c>
      <c r="M38" s="10">
        <v>160</v>
      </c>
      <c r="N38" s="10">
        <v>230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0.48872180451127822</v>
      </c>
      <c r="W38" s="19">
        <f t="shared" si="5"/>
        <v>1.549365419482446</v>
      </c>
      <c r="X38" s="19">
        <f t="shared" si="6"/>
        <v>1.0538333186967594</v>
      </c>
      <c r="Z38" s="4" t="s">
        <v>7</v>
      </c>
      <c r="AA38" s="10">
        <f t="shared" si="8"/>
        <v>2212</v>
      </c>
      <c r="AB38" s="10">
        <f t="shared" si="8"/>
        <v>3864</v>
      </c>
      <c r="AC38" s="13">
        <f>SUM(AA38:AB38)</f>
        <v>6076</v>
      </c>
    </row>
    <row r="39" spans="1:29" ht="15" customHeight="1" x14ac:dyDescent="0.15">
      <c r="A39" s="7"/>
      <c r="B39" s="11">
        <v>361</v>
      </c>
      <c r="C39" s="11">
        <v>334</v>
      </c>
      <c r="D39" s="11">
        <v>695</v>
      </c>
      <c r="E39" s="3"/>
      <c r="F39" s="7"/>
      <c r="G39" s="11">
        <v>763</v>
      </c>
      <c r="H39" s="11">
        <v>787</v>
      </c>
      <c r="I39" s="11">
        <v>1550</v>
      </c>
      <c r="J39" s="3"/>
      <c r="K39" s="7"/>
      <c r="L39" s="11">
        <v>517</v>
      </c>
      <c r="M39" s="11">
        <v>970</v>
      </c>
      <c r="N39" s="11">
        <v>1487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5.6390977443609026E-2</v>
      </c>
      <c r="W39" s="19">
        <f t="shared" si="5"/>
        <v>0.28844568979726393</v>
      </c>
      <c r="X39" s="19">
        <f t="shared" si="6"/>
        <v>0.1800298586106964</v>
      </c>
      <c r="Z39" s="9" t="s">
        <v>24</v>
      </c>
      <c r="AA39" s="11">
        <f>SUM(AA35:AA38)</f>
        <v>10640</v>
      </c>
      <c r="AB39" s="11">
        <f>SUM(AB35:AB38)</f>
        <v>12134</v>
      </c>
      <c r="AC39" s="11">
        <f>SUM(AC35:AC38)</f>
        <v>22774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tabSelected="1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9" t="s">
        <v>32</v>
      </c>
      <c r="X1" s="29"/>
    </row>
    <row r="2" spans="1:29" ht="13.5" customHeight="1" x14ac:dyDescent="0.15">
      <c r="X2" s="22" t="s">
        <v>51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50</v>
      </c>
      <c r="C4" s="10">
        <v>55</v>
      </c>
      <c r="D4" s="10">
        <v>105</v>
      </c>
      <c r="E4" s="3"/>
      <c r="F4" s="7">
        <v>30</v>
      </c>
      <c r="G4" s="10">
        <v>73</v>
      </c>
      <c r="H4" s="10">
        <v>85</v>
      </c>
      <c r="I4" s="10">
        <v>158</v>
      </c>
      <c r="J4" s="3"/>
      <c r="K4" s="7">
        <v>60</v>
      </c>
      <c r="L4" s="10">
        <v>183</v>
      </c>
      <c r="M4" s="10">
        <v>179</v>
      </c>
      <c r="N4" s="10">
        <v>362</v>
      </c>
      <c r="O4" s="3"/>
      <c r="P4" s="7">
        <v>90</v>
      </c>
      <c r="Q4" s="10">
        <v>60</v>
      </c>
      <c r="R4" s="10">
        <v>132</v>
      </c>
      <c r="S4" s="10">
        <v>192</v>
      </c>
      <c r="U4" s="4" t="s">
        <v>4</v>
      </c>
      <c r="V4" s="15">
        <f>SUM(B9,B15,B21)</f>
        <v>1032</v>
      </c>
      <c r="W4" s="15">
        <f>SUM(C9,C15,C21)</f>
        <v>985</v>
      </c>
      <c r="X4" s="15">
        <f>SUM(V4:W4)</f>
        <v>2017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60</v>
      </c>
      <c r="C5" s="10">
        <v>49</v>
      </c>
      <c r="D5" s="10">
        <v>109</v>
      </c>
      <c r="E5" s="3"/>
      <c r="F5" s="7">
        <v>31</v>
      </c>
      <c r="G5" s="10">
        <v>78</v>
      </c>
      <c r="H5" s="10">
        <v>96</v>
      </c>
      <c r="I5" s="10">
        <v>174</v>
      </c>
      <c r="J5" s="3"/>
      <c r="K5" s="7">
        <v>61</v>
      </c>
      <c r="L5" s="10">
        <v>165</v>
      </c>
      <c r="M5" s="10">
        <v>193</v>
      </c>
      <c r="N5" s="10">
        <v>358</v>
      </c>
      <c r="O5" s="3"/>
      <c r="P5" s="7">
        <v>91</v>
      </c>
      <c r="Q5" s="10">
        <v>59</v>
      </c>
      <c r="R5" s="10">
        <v>143</v>
      </c>
      <c r="S5" s="10">
        <v>202</v>
      </c>
      <c r="U5" s="4" t="s">
        <v>5</v>
      </c>
      <c r="V5" s="15">
        <f>SUM(B27,B33,B39,G9,G15,G21,G27,G33,G39,L9)</f>
        <v>5370</v>
      </c>
      <c r="W5" s="15">
        <f>SUM(C27,C33,C39,H9,H15,H21,H27,H33,H39,M9)</f>
        <v>5238</v>
      </c>
      <c r="X5" s="15">
        <f>SUM(V5:W5)</f>
        <v>10608</v>
      </c>
      <c r="Y5" s="2"/>
      <c r="Z5" s="4" t="s">
        <v>25</v>
      </c>
      <c r="AA5" s="10">
        <v>596</v>
      </c>
      <c r="AB5" s="10">
        <v>576</v>
      </c>
      <c r="AC5" s="10">
        <v>1172</v>
      </c>
    </row>
    <row r="6" spans="1:29" ht="15" customHeight="1" x14ac:dyDescent="0.15">
      <c r="A6" s="7">
        <v>2</v>
      </c>
      <c r="B6" s="10">
        <v>70</v>
      </c>
      <c r="C6" s="10">
        <v>58</v>
      </c>
      <c r="D6" s="10">
        <v>128</v>
      </c>
      <c r="E6" s="3"/>
      <c r="F6" s="7">
        <v>32</v>
      </c>
      <c r="G6" s="10">
        <v>107</v>
      </c>
      <c r="H6" s="10">
        <v>75</v>
      </c>
      <c r="I6" s="10">
        <v>182</v>
      </c>
      <c r="J6" s="3"/>
      <c r="K6" s="7">
        <v>62</v>
      </c>
      <c r="L6" s="10">
        <v>192</v>
      </c>
      <c r="M6" s="10">
        <v>192</v>
      </c>
      <c r="N6" s="10">
        <v>384</v>
      </c>
      <c r="O6" s="3"/>
      <c r="P6" s="7">
        <v>92</v>
      </c>
      <c r="Q6" s="10">
        <v>37</v>
      </c>
      <c r="R6" s="10">
        <v>103</v>
      </c>
      <c r="S6" s="10">
        <v>140</v>
      </c>
      <c r="U6" s="8" t="s">
        <v>6</v>
      </c>
      <c r="V6" s="15">
        <f>SUM(L15,L21)</f>
        <v>1961</v>
      </c>
      <c r="W6" s="15">
        <f>SUM(M15,M21)</f>
        <v>1992</v>
      </c>
      <c r="X6" s="15">
        <f>SUM(V6:W6)</f>
        <v>3953</v>
      </c>
      <c r="Z6" s="26" t="s">
        <v>26</v>
      </c>
      <c r="AA6" s="10">
        <v>3119</v>
      </c>
      <c r="AB6" s="10">
        <v>3086</v>
      </c>
      <c r="AC6" s="10">
        <v>6205</v>
      </c>
    </row>
    <row r="7" spans="1:29" ht="15" customHeight="1" x14ac:dyDescent="0.15">
      <c r="A7" s="7">
        <v>3</v>
      </c>
      <c r="B7" s="10">
        <v>59</v>
      </c>
      <c r="C7" s="10">
        <v>66</v>
      </c>
      <c r="D7" s="10">
        <v>125</v>
      </c>
      <c r="E7" s="3"/>
      <c r="F7" s="7">
        <v>33</v>
      </c>
      <c r="G7" s="10">
        <v>96</v>
      </c>
      <c r="H7" s="10">
        <v>104</v>
      </c>
      <c r="I7" s="10">
        <v>200</v>
      </c>
      <c r="J7" s="3"/>
      <c r="K7" s="7">
        <v>63</v>
      </c>
      <c r="L7" s="10">
        <v>233</v>
      </c>
      <c r="M7" s="10">
        <v>164</v>
      </c>
      <c r="N7" s="10">
        <v>397</v>
      </c>
      <c r="O7" s="3"/>
      <c r="P7" s="7">
        <v>93</v>
      </c>
      <c r="Q7" s="10">
        <v>21</v>
      </c>
      <c r="R7" s="10">
        <v>74</v>
      </c>
      <c r="S7" s="10">
        <v>95</v>
      </c>
      <c r="U7" s="4" t="s">
        <v>7</v>
      </c>
      <c r="V7" s="15">
        <f>SUM(L27,L33,L39,Q9,Q15,Q21,Q27,Q33,Q39)</f>
        <v>2223</v>
      </c>
      <c r="W7" s="15">
        <f>SUM(M27,M33,M39,R9,R15,R21,R27,R33,R39)</f>
        <v>3860</v>
      </c>
      <c r="X7" s="15">
        <f>SUM(V7:W7)</f>
        <v>6083</v>
      </c>
      <c r="Z7" s="4" t="s">
        <v>31</v>
      </c>
      <c r="AA7" s="10">
        <v>1195</v>
      </c>
      <c r="AB7" s="10">
        <v>1222</v>
      </c>
      <c r="AC7" s="10">
        <v>2417</v>
      </c>
    </row>
    <row r="8" spans="1:29" ht="15" customHeight="1" x14ac:dyDescent="0.15">
      <c r="A8" s="7">
        <v>4</v>
      </c>
      <c r="B8" s="10">
        <v>71</v>
      </c>
      <c r="C8" s="10">
        <v>62</v>
      </c>
      <c r="D8" s="10">
        <v>133</v>
      </c>
      <c r="E8" s="3"/>
      <c r="F8" s="7">
        <v>34</v>
      </c>
      <c r="G8" s="10">
        <v>81</v>
      </c>
      <c r="H8" s="10">
        <v>86</v>
      </c>
      <c r="I8" s="10">
        <v>167</v>
      </c>
      <c r="J8" s="3"/>
      <c r="K8" s="7">
        <v>64</v>
      </c>
      <c r="L8" s="10">
        <v>192</v>
      </c>
      <c r="M8" s="10">
        <v>214</v>
      </c>
      <c r="N8" s="10">
        <v>406</v>
      </c>
      <c r="O8" s="3"/>
      <c r="P8" s="7">
        <v>94</v>
      </c>
      <c r="Q8" s="10">
        <v>15</v>
      </c>
      <c r="R8" s="10">
        <v>76</v>
      </c>
      <c r="S8" s="10">
        <v>91</v>
      </c>
      <c r="U8" s="17" t="s">
        <v>3</v>
      </c>
      <c r="V8" s="12">
        <f>SUM(V4:V7)</f>
        <v>10586</v>
      </c>
      <c r="W8" s="12">
        <f>SUM(W4:W7)</f>
        <v>12075</v>
      </c>
      <c r="X8" s="12">
        <f>SUM(X4:X7)</f>
        <v>22661</v>
      </c>
      <c r="Z8" s="4" t="s">
        <v>7</v>
      </c>
      <c r="AA8" s="10">
        <v>1326</v>
      </c>
      <c r="AB8" s="10">
        <v>2330</v>
      </c>
      <c r="AC8" s="10">
        <v>3656</v>
      </c>
    </row>
    <row r="9" spans="1:29" ht="15" customHeight="1" x14ac:dyDescent="0.15">
      <c r="A9" s="7"/>
      <c r="B9" s="11">
        <v>310</v>
      </c>
      <c r="C9" s="11">
        <v>290</v>
      </c>
      <c r="D9" s="11">
        <v>600</v>
      </c>
      <c r="E9" s="3"/>
      <c r="F9" s="7"/>
      <c r="G9" s="11">
        <v>435</v>
      </c>
      <c r="H9" s="11">
        <v>446</v>
      </c>
      <c r="I9" s="11">
        <v>881</v>
      </c>
      <c r="J9" s="3"/>
      <c r="K9" s="7"/>
      <c r="L9" s="12">
        <v>965</v>
      </c>
      <c r="M9" s="12">
        <v>942</v>
      </c>
      <c r="N9" s="12">
        <v>1907</v>
      </c>
      <c r="O9" s="3"/>
      <c r="P9" s="7"/>
      <c r="Q9" s="11">
        <v>192</v>
      </c>
      <c r="R9" s="11">
        <v>528</v>
      </c>
      <c r="S9" s="11">
        <v>720</v>
      </c>
      <c r="U9" s="4" t="s">
        <v>8</v>
      </c>
      <c r="V9" s="15">
        <f>SUM(G21,G27,G33,G39,L9)</f>
        <v>3285</v>
      </c>
      <c r="W9" s="15">
        <f>SUM(H21,H27,H33,H39,M9)</f>
        <v>3229</v>
      </c>
      <c r="X9" s="18">
        <f t="shared" ref="X9:X20" si="0">SUM(V9:W9)</f>
        <v>6514</v>
      </c>
      <c r="Z9" s="9" t="s">
        <v>24</v>
      </c>
      <c r="AA9" s="11">
        <f t="shared" ref="AA9:AB9" si="1">SUM(AA5:AA8)</f>
        <v>6236</v>
      </c>
      <c r="AB9" s="11">
        <f t="shared" si="1"/>
        <v>7214</v>
      </c>
      <c r="AC9" s="11">
        <f>SUM(AC5:AC8)</f>
        <v>13450</v>
      </c>
    </row>
    <row r="10" spans="1:29" ht="15" customHeight="1" x14ac:dyDescent="0.15">
      <c r="A10" s="7">
        <v>5</v>
      </c>
      <c r="B10" s="10">
        <v>64</v>
      </c>
      <c r="C10" s="10">
        <v>55</v>
      </c>
      <c r="D10" s="10">
        <v>119</v>
      </c>
      <c r="E10" s="3"/>
      <c r="F10" s="7">
        <v>35</v>
      </c>
      <c r="G10" s="10">
        <v>96</v>
      </c>
      <c r="H10" s="10">
        <v>84</v>
      </c>
      <c r="I10" s="10">
        <v>180</v>
      </c>
      <c r="J10" s="3"/>
      <c r="K10" s="7">
        <v>65</v>
      </c>
      <c r="L10" s="10">
        <v>224</v>
      </c>
      <c r="M10" s="10">
        <v>201</v>
      </c>
      <c r="N10" s="10">
        <v>425</v>
      </c>
      <c r="O10" s="3"/>
      <c r="P10" s="7">
        <v>95</v>
      </c>
      <c r="Q10" s="10">
        <v>11</v>
      </c>
      <c r="R10" s="10">
        <v>59</v>
      </c>
      <c r="S10" s="10">
        <v>70</v>
      </c>
      <c r="U10" s="4" t="s">
        <v>9</v>
      </c>
      <c r="V10" s="15">
        <f>SUM(G21,G27,G33,G39,L9,L15,L21,L27,L33,L39,Q9,Q15,Q21,Q27,Q33,Q39)</f>
        <v>7469</v>
      </c>
      <c r="W10" s="15">
        <f>SUM(H21,H27,H33,H39,M9,M15,M21,M27,M33,M39,R9,R15,R21,R27,R33,R39)</f>
        <v>9081</v>
      </c>
      <c r="X10" s="18">
        <f t="shared" si="0"/>
        <v>16550</v>
      </c>
      <c r="Z10" s="6" t="s">
        <v>28</v>
      </c>
    </row>
    <row r="11" spans="1:29" ht="15" customHeight="1" x14ac:dyDescent="0.15">
      <c r="A11" s="7">
        <v>6</v>
      </c>
      <c r="B11" s="10">
        <v>79</v>
      </c>
      <c r="C11" s="10">
        <v>70</v>
      </c>
      <c r="D11" s="10">
        <v>149</v>
      </c>
      <c r="E11" s="3"/>
      <c r="F11" s="7">
        <v>36</v>
      </c>
      <c r="G11" s="10">
        <v>84</v>
      </c>
      <c r="H11" s="10">
        <v>103</v>
      </c>
      <c r="I11" s="10">
        <v>187</v>
      </c>
      <c r="J11" s="3"/>
      <c r="K11" s="7">
        <v>66</v>
      </c>
      <c r="L11" s="10">
        <v>242</v>
      </c>
      <c r="M11" s="10">
        <v>197</v>
      </c>
      <c r="N11" s="10">
        <v>439</v>
      </c>
      <c r="O11" s="3"/>
      <c r="P11" s="7">
        <v>96</v>
      </c>
      <c r="Q11" s="10">
        <v>11</v>
      </c>
      <c r="R11" s="10">
        <v>41</v>
      </c>
      <c r="S11" s="10">
        <v>52</v>
      </c>
      <c r="U11" s="4" t="s">
        <v>10</v>
      </c>
      <c r="V11" s="15">
        <f>SUM(,G33,G39,L9,L15,L21,L27,L33,L39,Q9,Q15,Q21,Q27,Q33,Q39)</f>
        <v>6441</v>
      </c>
      <c r="W11" s="15">
        <f>SUM(,H33,H39,M9,M15,M21,M27,M33,M39,R9,R15,R21,R27,R33,R39)</f>
        <v>8100</v>
      </c>
      <c r="X11" s="18">
        <f t="shared" si="0"/>
        <v>14541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75</v>
      </c>
      <c r="C12" s="10">
        <v>63</v>
      </c>
      <c r="D12" s="10">
        <v>138</v>
      </c>
      <c r="E12" s="3"/>
      <c r="F12" s="7">
        <v>37</v>
      </c>
      <c r="G12" s="10">
        <v>88</v>
      </c>
      <c r="H12" s="10">
        <v>76</v>
      </c>
      <c r="I12" s="10">
        <v>164</v>
      </c>
      <c r="J12" s="3"/>
      <c r="K12" s="7">
        <v>67</v>
      </c>
      <c r="L12" s="10">
        <v>272</v>
      </c>
      <c r="M12" s="10">
        <v>271</v>
      </c>
      <c r="N12" s="10">
        <v>543</v>
      </c>
      <c r="O12" s="3"/>
      <c r="P12" s="7">
        <v>97</v>
      </c>
      <c r="Q12" s="10">
        <v>9</v>
      </c>
      <c r="R12" s="10">
        <v>20</v>
      </c>
      <c r="S12" s="10">
        <v>29</v>
      </c>
      <c r="U12" s="4" t="s">
        <v>11</v>
      </c>
      <c r="V12" s="15">
        <f>SUM(L9,L15,L21,L27,L33,L39,Q9,Q15,Q21,Q27,Q33,Q39)</f>
        <v>5149</v>
      </c>
      <c r="W12" s="15">
        <f>SUM(M9,M15,M21,M27,M33,M39,R9,R15,R21,R27,R33,R39)</f>
        <v>6794</v>
      </c>
      <c r="X12" s="18">
        <f t="shared" si="0"/>
        <v>11943</v>
      </c>
      <c r="Z12" s="4" t="s">
        <v>25</v>
      </c>
      <c r="AA12" s="10">
        <v>164</v>
      </c>
      <c r="AB12" s="10">
        <v>141</v>
      </c>
      <c r="AC12" s="10">
        <v>305</v>
      </c>
    </row>
    <row r="13" spans="1:29" ht="15" customHeight="1" x14ac:dyDescent="0.15">
      <c r="A13" s="7">
        <v>8</v>
      </c>
      <c r="B13" s="10">
        <v>71</v>
      </c>
      <c r="C13" s="10">
        <v>67</v>
      </c>
      <c r="D13" s="10">
        <v>138</v>
      </c>
      <c r="E13" s="3"/>
      <c r="F13" s="7">
        <v>38</v>
      </c>
      <c r="G13" s="10">
        <v>106</v>
      </c>
      <c r="H13" s="10">
        <v>107</v>
      </c>
      <c r="I13" s="10">
        <v>213</v>
      </c>
      <c r="J13" s="3"/>
      <c r="K13" s="7">
        <v>68</v>
      </c>
      <c r="L13" s="10">
        <v>268</v>
      </c>
      <c r="M13" s="10">
        <v>232</v>
      </c>
      <c r="N13" s="10">
        <v>500</v>
      </c>
      <c r="O13" s="3"/>
      <c r="P13" s="7">
        <v>98</v>
      </c>
      <c r="Q13" s="10">
        <v>12</v>
      </c>
      <c r="R13" s="10">
        <v>23</v>
      </c>
      <c r="S13" s="10">
        <v>35</v>
      </c>
      <c r="U13" s="9" t="s">
        <v>12</v>
      </c>
      <c r="V13" s="12">
        <f>SUM(L15,L21,L27,L33,L39,Q9,Q15,Q21,Q27,Q33,Q39)</f>
        <v>4184</v>
      </c>
      <c r="W13" s="12">
        <f>SUM(M15,M21,M27,M33,M39,R9,R15,R21,R27,R33,R39)</f>
        <v>5852</v>
      </c>
      <c r="X13" s="12">
        <f t="shared" si="0"/>
        <v>10036</v>
      </c>
      <c r="Z13" s="26" t="s">
        <v>26</v>
      </c>
      <c r="AA13" s="10">
        <v>683</v>
      </c>
      <c r="AB13" s="10">
        <v>702</v>
      </c>
      <c r="AC13" s="10">
        <v>1385</v>
      </c>
    </row>
    <row r="14" spans="1:29" ht="15" customHeight="1" x14ac:dyDescent="0.15">
      <c r="A14" s="7">
        <v>9</v>
      </c>
      <c r="B14" s="10">
        <v>69</v>
      </c>
      <c r="C14" s="10">
        <v>85</v>
      </c>
      <c r="D14" s="10">
        <v>154</v>
      </c>
      <c r="E14" s="3"/>
      <c r="F14" s="7">
        <v>39</v>
      </c>
      <c r="G14" s="10">
        <v>123</v>
      </c>
      <c r="H14" s="10">
        <v>94</v>
      </c>
      <c r="I14" s="10">
        <v>217</v>
      </c>
      <c r="J14" s="3"/>
      <c r="K14" s="7">
        <v>69</v>
      </c>
      <c r="L14" s="10">
        <v>259</v>
      </c>
      <c r="M14" s="10">
        <v>261</v>
      </c>
      <c r="N14" s="10">
        <v>520</v>
      </c>
      <c r="O14" s="3"/>
      <c r="P14" s="7">
        <v>99</v>
      </c>
      <c r="Q14" s="10">
        <v>5</v>
      </c>
      <c r="R14" s="10">
        <v>15</v>
      </c>
      <c r="S14" s="10">
        <v>20</v>
      </c>
      <c r="U14" s="4" t="s">
        <v>13</v>
      </c>
      <c r="V14" s="15">
        <f>SUM(L21,L27,L33,L39,Q9,Q15,Q21,Q27,Q33,Q39)</f>
        <v>2919</v>
      </c>
      <c r="W14" s="15">
        <f>SUM(M21,M27,M33,M39,R9,R15,R21,R27,R33,R39)</f>
        <v>4690</v>
      </c>
      <c r="X14" s="18">
        <f t="shared" si="0"/>
        <v>7609</v>
      </c>
      <c r="Z14" s="4" t="s">
        <v>31</v>
      </c>
      <c r="AA14" s="10">
        <v>243</v>
      </c>
      <c r="AB14" s="10">
        <v>276</v>
      </c>
      <c r="AC14" s="10">
        <v>519</v>
      </c>
    </row>
    <row r="15" spans="1:29" ht="15" customHeight="1" x14ac:dyDescent="0.15">
      <c r="A15" s="7"/>
      <c r="B15" s="11">
        <v>358</v>
      </c>
      <c r="C15" s="11">
        <v>340</v>
      </c>
      <c r="D15" s="11">
        <v>698</v>
      </c>
      <c r="E15" s="3"/>
      <c r="F15" s="7"/>
      <c r="G15" s="11">
        <v>497</v>
      </c>
      <c r="H15" s="11">
        <v>464</v>
      </c>
      <c r="I15" s="11">
        <v>961</v>
      </c>
      <c r="J15" s="3"/>
      <c r="K15" s="7"/>
      <c r="L15" s="11">
        <v>1265</v>
      </c>
      <c r="M15" s="11">
        <v>1162</v>
      </c>
      <c r="N15" s="11">
        <v>2427</v>
      </c>
      <c r="O15" s="3"/>
      <c r="P15" s="7"/>
      <c r="Q15" s="11">
        <v>48</v>
      </c>
      <c r="R15" s="11">
        <v>158</v>
      </c>
      <c r="S15" s="11">
        <v>206</v>
      </c>
      <c r="U15" s="4" t="s">
        <v>14</v>
      </c>
      <c r="V15" s="15">
        <f>SUM(L27,L33,L39,Q9,Q15,Q21,Q27,Q33,Q39)</f>
        <v>2223</v>
      </c>
      <c r="W15" s="15">
        <f>SUM(M27,M33,M39,R9,R15,R21,R27,R33,R39)</f>
        <v>3860</v>
      </c>
      <c r="X15" s="18">
        <f t="shared" si="0"/>
        <v>6083</v>
      </c>
      <c r="Z15" s="4" t="s">
        <v>7</v>
      </c>
      <c r="AA15" s="10">
        <v>283</v>
      </c>
      <c r="AB15" s="10">
        <v>442</v>
      </c>
      <c r="AC15" s="10">
        <v>725</v>
      </c>
    </row>
    <row r="16" spans="1:29" ht="15" customHeight="1" x14ac:dyDescent="0.15">
      <c r="A16" s="7">
        <v>10</v>
      </c>
      <c r="B16" s="10">
        <v>75</v>
      </c>
      <c r="C16" s="10">
        <v>69</v>
      </c>
      <c r="D16" s="10">
        <v>144</v>
      </c>
      <c r="E16" s="3"/>
      <c r="F16" s="7">
        <v>40</v>
      </c>
      <c r="G16" s="10">
        <v>129</v>
      </c>
      <c r="H16" s="10">
        <v>87</v>
      </c>
      <c r="I16" s="10">
        <v>216</v>
      </c>
      <c r="J16" s="3"/>
      <c r="K16" s="7">
        <v>70</v>
      </c>
      <c r="L16" s="10">
        <v>193</v>
      </c>
      <c r="M16" s="10">
        <v>159</v>
      </c>
      <c r="N16" s="10">
        <v>352</v>
      </c>
      <c r="O16" s="3"/>
      <c r="P16" s="7">
        <v>100</v>
      </c>
      <c r="Q16" s="10">
        <v>2</v>
      </c>
      <c r="R16" s="10">
        <v>7</v>
      </c>
      <c r="S16" s="10">
        <v>9</v>
      </c>
      <c r="U16" s="4" t="s">
        <v>15</v>
      </c>
      <c r="V16" s="15">
        <f>SUM(L33,L39,Q9,Q15,Q21,Q27,Q33,Q39)</f>
        <v>1493</v>
      </c>
      <c r="W16" s="15">
        <f>SUM(M33,M39,R9,R15,R21,R27,R33,R39)</f>
        <v>2812</v>
      </c>
      <c r="X16" s="18">
        <f t="shared" si="0"/>
        <v>4305</v>
      </c>
      <c r="Z16" s="9" t="s">
        <v>24</v>
      </c>
      <c r="AA16" s="11">
        <f t="shared" ref="AA16:AB16" si="2">SUM(AA12:AA15)</f>
        <v>1373</v>
      </c>
      <c r="AB16" s="11">
        <f t="shared" si="2"/>
        <v>1561</v>
      </c>
      <c r="AC16" s="11">
        <f>SUM(AC12:AC15)</f>
        <v>2934</v>
      </c>
    </row>
    <row r="17" spans="1:29" ht="15" customHeight="1" x14ac:dyDescent="0.15">
      <c r="A17" s="7">
        <v>11</v>
      </c>
      <c r="B17" s="10">
        <v>74</v>
      </c>
      <c r="C17" s="10">
        <v>73</v>
      </c>
      <c r="D17" s="10">
        <v>147</v>
      </c>
      <c r="E17" s="3"/>
      <c r="F17" s="7">
        <v>41</v>
      </c>
      <c r="G17" s="10">
        <v>100</v>
      </c>
      <c r="H17" s="10">
        <v>100</v>
      </c>
      <c r="I17" s="10">
        <v>200</v>
      </c>
      <c r="J17" s="3"/>
      <c r="K17" s="7">
        <v>71</v>
      </c>
      <c r="L17" s="10">
        <v>84</v>
      </c>
      <c r="M17" s="10">
        <v>129</v>
      </c>
      <c r="N17" s="10">
        <v>213</v>
      </c>
      <c r="O17" s="3"/>
      <c r="P17" s="7">
        <v>101</v>
      </c>
      <c r="Q17" s="10">
        <v>1</v>
      </c>
      <c r="R17" s="10">
        <v>17</v>
      </c>
      <c r="S17" s="10">
        <v>18</v>
      </c>
      <c r="U17" s="4" t="s">
        <v>16</v>
      </c>
      <c r="V17" s="15">
        <f>SUM(L39,Q9,Q15,Q21,Q27,Q33,Q39)</f>
        <v>767</v>
      </c>
      <c r="W17" s="15">
        <f>SUM(M39,R9,R15,R21,R27,R33,R39)</f>
        <v>1689</v>
      </c>
      <c r="X17" s="18">
        <f t="shared" si="0"/>
        <v>2456</v>
      </c>
      <c r="Z17" s="6" t="s">
        <v>29</v>
      </c>
    </row>
    <row r="18" spans="1:29" ht="15" customHeight="1" x14ac:dyDescent="0.15">
      <c r="A18" s="7">
        <v>12</v>
      </c>
      <c r="B18" s="10">
        <v>68</v>
      </c>
      <c r="C18" s="10">
        <v>59</v>
      </c>
      <c r="D18" s="10">
        <v>127</v>
      </c>
      <c r="E18" s="3"/>
      <c r="F18" s="7">
        <v>42</v>
      </c>
      <c r="G18" s="10">
        <v>111</v>
      </c>
      <c r="H18" s="10">
        <v>91</v>
      </c>
      <c r="I18" s="10">
        <v>202</v>
      </c>
      <c r="J18" s="3"/>
      <c r="K18" s="7">
        <v>72</v>
      </c>
      <c r="L18" s="10">
        <v>125</v>
      </c>
      <c r="M18" s="10">
        <v>168</v>
      </c>
      <c r="N18" s="13">
        <v>293</v>
      </c>
      <c r="O18" s="3"/>
      <c r="P18" s="7">
        <v>102</v>
      </c>
      <c r="Q18" s="10">
        <v>2</v>
      </c>
      <c r="R18" s="10">
        <v>4</v>
      </c>
      <c r="S18" s="10">
        <v>6</v>
      </c>
      <c r="U18" s="4" t="s">
        <v>17</v>
      </c>
      <c r="V18" s="15">
        <f>SUM(Q9,Q15,Q21,Q27,Q33,Q39)</f>
        <v>246</v>
      </c>
      <c r="W18" s="15">
        <f>SUM(R9,R15,R21,R27,R33,R39)</f>
        <v>720</v>
      </c>
      <c r="X18" s="18">
        <f t="shared" si="0"/>
        <v>966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76</v>
      </c>
      <c r="C19" s="10">
        <v>75</v>
      </c>
      <c r="D19" s="10">
        <v>151</v>
      </c>
      <c r="E19" s="3"/>
      <c r="F19" s="7">
        <v>43</v>
      </c>
      <c r="G19" s="10">
        <v>99</v>
      </c>
      <c r="H19" s="10">
        <v>102</v>
      </c>
      <c r="I19" s="10">
        <v>201</v>
      </c>
      <c r="J19" s="3"/>
      <c r="K19" s="7">
        <v>73</v>
      </c>
      <c r="L19" s="10">
        <v>150</v>
      </c>
      <c r="M19" s="10">
        <v>193</v>
      </c>
      <c r="N19" s="10">
        <v>343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54</v>
      </c>
      <c r="W19" s="15">
        <f>SUM(R15,R21,R27,R33,R39)</f>
        <v>192</v>
      </c>
      <c r="X19" s="18">
        <f t="shared" si="0"/>
        <v>246</v>
      </c>
      <c r="Z19" s="4" t="s">
        <v>25</v>
      </c>
      <c r="AA19" s="10">
        <v>159</v>
      </c>
      <c r="AB19" s="10">
        <v>170</v>
      </c>
      <c r="AC19" s="10">
        <v>329</v>
      </c>
    </row>
    <row r="20" spans="1:29" ht="15" customHeight="1" x14ac:dyDescent="0.15">
      <c r="A20" s="7">
        <v>14</v>
      </c>
      <c r="B20" s="10">
        <v>71</v>
      </c>
      <c r="C20" s="10">
        <v>79</v>
      </c>
      <c r="D20" s="10">
        <v>150</v>
      </c>
      <c r="E20" s="3"/>
      <c r="F20" s="7">
        <v>44</v>
      </c>
      <c r="G20" s="10">
        <v>95</v>
      </c>
      <c r="H20" s="10">
        <v>109</v>
      </c>
      <c r="I20" s="10">
        <v>204</v>
      </c>
      <c r="J20" s="3"/>
      <c r="K20" s="7">
        <v>74</v>
      </c>
      <c r="L20" s="10">
        <v>144</v>
      </c>
      <c r="M20" s="10">
        <v>181</v>
      </c>
      <c r="N20" s="10">
        <v>325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6</v>
      </c>
      <c r="W20" s="15">
        <f>SUM(R21,R27,R33,R39)</f>
        <v>34</v>
      </c>
      <c r="X20" s="18">
        <f t="shared" si="0"/>
        <v>40</v>
      </c>
      <c r="Z20" s="26" t="s">
        <v>26</v>
      </c>
      <c r="AA20" s="10">
        <v>1015</v>
      </c>
      <c r="AB20" s="10">
        <v>931</v>
      </c>
      <c r="AC20" s="10">
        <v>1946</v>
      </c>
    </row>
    <row r="21" spans="1:29" ht="15" customHeight="1" x14ac:dyDescent="0.15">
      <c r="A21" s="7"/>
      <c r="B21" s="11">
        <v>364</v>
      </c>
      <c r="C21" s="11">
        <v>355</v>
      </c>
      <c r="D21" s="11">
        <v>719</v>
      </c>
      <c r="E21" s="3"/>
      <c r="F21" s="7"/>
      <c r="G21" s="11">
        <v>534</v>
      </c>
      <c r="H21" s="11">
        <v>489</v>
      </c>
      <c r="I21" s="11">
        <v>1023</v>
      </c>
      <c r="J21" s="3"/>
      <c r="K21" s="7"/>
      <c r="L21" s="12">
        <v>696</v>
      </c>
      <c r="M21" s="12">
        <v>830</v>
      </c>
      <c r="N21" s="12">
        <v>1526</v>
      </c>
      <c r="O21" s="24"/>
      <c r="P21" s="7"/>
      <c r="Q21" s="11">
        <v>5</v>
      </c>
      <c r="R21" s="11">
        <v>32</v>
      </c>
      <c r="S21" s="11">
        <v>37</v>
      </c>
      <c r="Z21" s="4" t="s">
        <v>31</v>
      </c>
      <c r="AA21" s="10">
        <v>334</v>
      </c>
      <c r="AB21" s="10">
        <v>296</v>
      </c>
      <c r="AC21" s="10">
        <v>630</v>
      </c>
    </row>
    <row r="22" spans="1:29" ht="15" customHeight="1" x14ac:dyDescent="0.15">
      <c r="A22" s="7">
        <v>15</v>
      </c>
      <c r="B22" s="10">
        <v>73</v>
      </c>
      <c r="C22" s="10">
        <v>74</v>
      </c>
      <c r="D22" s="10">
        <v>147</v>
      </c>
      <c r="E22" s="3"/>
      <c r="F22" s="7">
        <v>45</v>
      </c>
      <c r="G22" s="10">
        <v>108</v>
      </c>
      <c r="H22" s="10">
        <v>90</v>
      </c>
      <c r="I22" s="10">
        <v>198</v>
      </c>
      <c r="J22" s="3"/>
      <c r="K22" s="7">
        <v>75</v>
      </c>
      <c r="L22" s="10">
        <v>146</v>
      </c>
      <c r="M22" s="10">
        <v>218</v>
      </c>
      <c r="N22" s="10">
        <v>364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373</v>
      </c>
      <c r="AB22" s="10">
        <v>697</v>
      </c>
      <c r="AC22" s="10">
        <v>1070</v>
      </c>
    </row>
    <row r="23" spans="1:29" ht="15" customHeight="1" x14ac:dyDescent="0.15">
      <c r="A23" s="7">
        <v>16</v>
      </c>
      <c r="B23" s="10">
        <v>79</v>
      </c>
      <c r="C23" s="10">
        <v>96</v>
      </c>
      <c r="D23" s="10">
        <v>175</v>
      </c>
      <c r="E23" s="3"/>
      <c r="F23" s="7">
        <v>46</v>
      </c>
      <c r="G23" s="10">
        <v>99</v>
      </c>
      <c r="H23" s="10">
        <v>96</v>
      </c>
      <c r="I23" s="10">
        <v>195</v>
      </c>
      <c r="J23" s="3"/>
      <c r="K23" s="7">
        <v>76</v>
      </c>
      <c r="L23" s="10">
        <v>144</v>
      </c>
      <c r="M23" s="10">
        <v>216</v>
      </c>
      <c r="N23" s="10">
        <v>360</v>
      </c>
      <c r="O23" s="3"/>
      <c r="P23" s="7">
        <v>106</v>
      </c>
      <c r="Q23" s="10">
        <v>1</v>
      </c>
      <c r="R23" s="10">
        <v>1</v>
      </c>
      <c r="S23" s="10">
        <v>2</v>
      </c>
      <c r="U23" s="4" t="s">
        <v>4</v>
      </c>
      <c r="V23" s="19">
        <f>V4/$V$8*100</f>
        <v>9.7487247307764981</v>
      </c>
      <c r="W23" s="19">
        <f>W4/$W$8*100</f>
        <v>8.1573498964803317</v>
      </c>
      <c r="X23" s="19">
        <f>X4/$X$8*100</f>
        <v>8.9007546004148086</v>
      </c>
      <c r="Z23" s="9" t="s">
        <v>24</v>
      </c>
      <c r="AA23" s="11">
        <f t="shared" ref="AA23:AB23" si="3">SUM(AA19:AA22)</f>
        <v>1881</v>
      </c>
      <c r="AB23" s="11">
        <f t="shared" si="3"/>
        <v>2094</v>
      </c>
      <c r="AC23" s="11">
        <f>SUM(AC19:AC22)</f>
        <v>3975</v>
      </c>
    </row>
    <row r="24" spans="1:29" ht="15" customHeight="1" x14ac:dyDescent="0.15">
      <c r="A24" s="7">
        <v>17</v>
      </c>
      <c r="B24" s="10">
        <v>103</v>
      </c>
      <c r="C24" s="10">
        <v>80</v>
      </c>
      <c r="D24" s="10">
        <v>183</v>
      </c>
      <c r="E24" s="3"/>
      <c r="F24" s="7">
        <v>47</v>
      </c>
      <c r="G24" s="10">
        <v>99</v>
      </c>
      <c r="H24" s="10">
        <v>94</v>
      </c>
      <c r="I24" s="10">
        <v>193</v>
      </c>
      <c r="J24" s="3"/>
      <c r="K24" s="7">
        <v>77</v>
      </c>
      <c r="L24" s="10">
        <v>140</v>
      </c>
      <c r="M24" s="10">
        <v>201</v>
      </c>
      <c r="N24" s="10">
        <v>341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50.727375779331197</v>
      </c>
      <c r="W24" s="19">
        <f>W5/$W$8*100</f>
        <v>43.378881987577635</v>
      </c>
      <c r="X24" s="19">
        <f>X5/$X$8*100</f>
        <v>46.811702925731439</v>
      </c>
      <c r="Z24" s="6" t="s">
        <v>30</v>
      </c>
    </row>
    <row r="25" spans="1:29" ht="15" customHeight="1" x14ac:dyDescent="0.15">
      <c r="A25" s="7">
        <v>18</v>
      </c>
      <c r="B25" s="10">
        <v>61</v>
      </c>
      <c r="C25" s="10">
        <v>64</v>
      </c>
      <c r="D25" s="10">
        <v>125</v>
      </c>
      <c r="E25" s="3"/>
      <c r="F25" s="7">
        <v>48</v>
      </c>
      <c r="G25" s="10">
        <v>92</v>
      </c>
      <c r="H25" s="10">
        <v>94</v>
      </c>
      <c r="I25" s="10">
        <v>186</v>
      </c>
      <c r="J25" s="3"/>
      <c r="K25" s="7">
        <v>78</v>
      </c>
      <c r="L25" s="10">
        <v>131</v>
      </c>
      <c r="M25" s="10">
        <v>200</v>
      </c>
      <c r="N25" s="10">
        <v>331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18.524466276213865</v>
      </c>
      <c r="W25" s="19">
        <f>W6/$W$8*100</f>
        <v>16.496894409937887</v>
      </c>
      <c r="X25" s="19">
        <f>X6/$X$8*100</f>
        <v>17.444066899077708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73</v>
      </c>
      <c r="C26" s="10">
        <v>84</v>
      </c>
      <c r="D26" s="10">
        <v>157</v>
      </c>
      <c r="E26" s="3"/>
      <c r="F26" s="7">
        <v>49</v>
      </c>
      <c r="G26" s="10">
        <v>96</v>
      </c>
      <c r="H26" s="10">
        <v>118</v>
      </c>
      <c r="I26" s="10">
        <v>214</v>
      </c>
      <c r="J26" s="3"/>
      <c r="K26" s="7">
        <v>79</v>
      </c>
      <c r="L26" s="10">
        <v>169</v>
      </c>
      <c r="M26" s="10">
        <v>213</v>
      </c>
      <c r="N26" s="10">
        <v>382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20.999433213678444</v>
      </c>
      <c r="W26" s="19">
        <f>W7/$W$8*100</f>
        <v>31.96687370600414</v>
      </c>
      <c r="X26" s="19">
        <f>X7/$X$8*100</f>
        <v>26.843475574776051</v>
      </c>
      <c r="Z26" s="4" t="s">
        <v>25</v>
      </c>
      <c r="AA26" s="10">
        <v>113</v>
      </c>
      <c r="AB26" s="10">
        <v>98</v>
      </c>
      <c r="AC26" s="10">
        <v>211</v>
      </c>
    </row>
    <row r="27" spans="1:29" ht="15" customHeight="1" x14ac:dyDescent="0.15">
      <c r="A27" s="7"/>
      <c r="B27" s="11">
        <v>389</v>
      </c>
      <c r="C27" s="11">
        <v>398</v>
      </c>
      <c r="D27" s="11">
        <v>787</v>
      </c>
      <c r="E27" s="3"/>
      <c r="F27" s="7"/>
      <c r="G27" s="11">
        <v>494</v>
      </c>
      <c r="H27" s="11">
        <v>492</v>
      </c>
      <c r="I27" s="11">
        <v>986</v>
      </c>
      <c r="J27" s="3"/>
      <c r="K27" s="7"/>
      <c r="L27" s="11">
        <v>730</v>
      </c>
      <c r="M27" s="11">
        <v>1048</v>
      </c>
      <c r="N27" s="11">
        <v>1778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100.00000000000001</v>
      </c>
      <c r="W27" s="20">
        <f>SUM(W23:W26)</f>
        <v>99.999999999999986</v>
      </c>
      <c r="X27" s="20">
        <f>SUM(X23:X26)</f>
        <v>100</v>
      </c>
      <c r="Z27" s="26" t="s">
        <v>26</v>
      </c>
      <c r="AA27" s="10">
        <v>553</v>
      </c>
      <c r="AB27" s="10">
        <v>519</v>
      </c>
      <c r="AC27" s="10">
        <v>1072</v>
      </c>
    </row>
    <row r="28" spans="1:29" ht="15" customHeight="1" x14ac:dyDescent="0.15">
      <c r="A28" s="7">
        <v>20</v>
      </c>
      <c r="B28" s="10">
        <v>84</v>
      </c>
      <c r="C28" s="10">
        <v>71</v>
      </c>
      <c r="D28" s="10">
        <v>155</v>
      </c>
      <c r="E28" s="3"/>
      <c r="F28" s="7">
        <v>50</v>
      </c>
      <c r="G28" s="10">
        <v>98</v>
      </c>
      <c r="H28" s="10">
        <v>94</v>
      </c>
      <c r="I28" s="10">
        <v>192</v>
      </c>
      <c r="J28" s="3"/>
      <c r="K28" s="7">
        <v>80</v>
      </c>
      <c r="L28" s="10">
        <v>139</v>
      </c>
      <c r="M28" s="10">
        <v>226</v>
      </c>
      <c r="N28" s="10">
        <v>365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31.03155110523333</v>
      </c>
      <c r="W28" s="19">
        <f t="shared" ref="W28:W39" si="5">W9/$W$8*100</f>
        <v>26.741200828157353</v>
      </c>
      <c r="X28" s="19">
        <f t="shared" ref="X28:X39" si="6">X9/$X$8*100</f>
        <v>28.74542164953003</v>
      </c>
      <c r="Z28" s="4" t="s">
        <v>31</v>
      </c>
      <c r="AA28" s="10">
        <v>189</v>
      </c>
      <c r="AB28" s="10">
        <v>198</v>
      </c>
      <c r="AC28" s="10">
        <v>387</v>
      </c>
    </row>
    <row r="29" spans="1:29" ht="15" customHeight="1" x14ac:dyDescent="0.15">
      <c r="A29" s="7">
        <v>21</v>
      </c>
      <c r="B29" s="10">
        <v>77</v>
      </c>
      <c r="C29" s="10">
        <v>83</v>
      </c>
      <c r="D29" s="10">
        <v>160</v>
      </c>
      <c r="E29" s="3"/>
      <c r="F29" s="7">
        <v>51</v>
      </c>
      <c r="G29" s="10">
        <v>88</v>
      </c>
      <c r="H29" s="10">
        <v>77</v>
      </c>
      <c r="I29" s="10">
        <v>165</v>
      </c>
      <c r="J29" s="3"/>
      <c r="K29" s="7">
        <v>81</v>
      </c>
      <c r="L29" s="10">
        <v>162</v>
      </c>
      <c r="M29" s="10">
        <v>218</v>
      </c>
      <c r="N29" s="10">
        <v>380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70.555450595125635</v>
      </c>
      <c r="W29" s="19">
        <f t="shared" si="5"/>
        <v>75.204968944099377</v>
      </c>
      <c r="X29" s="19">
        <f t="shared" si="6"/>
        <v>73.032964123383792</v>
      </c>
      <c r="Z29" s="4" t="s">
        <v>7</v>
      </c>
      <c r="AA29" s="10">
        <v>241</v>
      </c>
      <c r="AB29" s="10">
        <v>391</v>
      </c>
      <c r="AC29" s="10">
        <v>632</v>
      </c>
    </row>
    <row r="30" spans="1:29" ht="15" customHeight="1" x14ac:dyDescent="0.15">
      <c r="A30" s="7">
        <v>22</v>
      </c>
      <c r="B30" s="10">
        <v>82</v>
      </c>
      <c r="C30" s="10">
        <v>80</v>
      </c>
      <c r="D30" s="10">
        <v>162</v>
      </c>
      <c r="E30" s="3"/>
      <c r="F30" s="7">
        <v>52</v>
      </c>
      <c r="G30" s="10">
        <v>113</v>
      </c>
      <c r="H30" s="10">
        <v>128</v>
      </c>
      <c r="I30" s="10">
        <v>241</v>
      </c>
      <c r="J30" s="3"/>
      <c r="K30" s="7">
        <v>82</v>
      </c>
      <c r="L30" s="10">
        <v>135</v>
      </c>
      <c r="M30" s="10">
        <v>240</v>
      </c>
      <c r="N30" s="10">
        <v>375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60.844511619119586</v>
      </c>
      <c r="W30" s="19">
        <f t="shared" si="5"/>
        <v>67.080745341614914</v>
      </c>
      <c r="X30" s="19">
        <f t="shared" si="6"/>
        <v>64.16751246635188</v>
      </c>
      <c r="Z30" s="9" t="s">
        <v>24</v>
      </c>
      <c r="AA30" s="11">
        <f t="shared" ref="AA30:AB30" si="7">SUM(AA26:AA29)</f>
        <v>1096</v>
      </c>
      <c r="AB30" s="11">
        <f t="shared" si="7"/>
        <v>1206</v>
      </c>
      <c r="AC30" s="11">
        <f>SUM(AC26:AC29)</f>
        <v>2302</v>
      </c>
    </row>
    <row r="31" spans="1:29" ht="15" customHeight="1" x14ac:dyDescent="0.15">
      <c r="A31" s="7">
        <v>23</v>
      </c>
      <c r="B31" s="10">
        <v>103</v>
      </c>
      <c r="C31" s="10">
        <v>72</v>
      </c>
      <c r="D31" s="10">
        <v>175</v>
      </c>
      <c r="E31" s="3"/>
      <c r="F31" s="7">
        <v>53</v>
      </c>
      <c r="G31" s="10">
        <v>109</v>
      </c>
      <c r="H31" s="10">
        <v>124</v>
      </c>
      <c r="I31" s="10">
        <v>233</v>
      </c>
      <c r="J31" s="3"/>
      <c r="K31" s="7">
        <v>83</v>
      </c>
      <c r="L31" s="10">
        <v>147</v>
      </c>
      <c r="M31" s="10">
        <v>234</v>
      </c>
      <c r="N31" s="10">
        <v>381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48.63971282826374</v>
      </c>
      <c r="W31" s="19">
        <f t="shared" si="5"/>
        <v>56.265010351966872</v>
      </c>
      <c r="X31" s="19">
        <f t="shared" si="6"/>
        <v>52.702881602753628</v>
      </c>
      <c r="Z31" s="6"/>
    </row>
    <row r="32" spans="1:29" ht="15" customHeight="1" x14ac:dyDescent="0.15">
      <c r="A32" s="7">
        <v>24</v>
      </c>
      <c r="B32" s="10">
        <v>62</v>
      </c>
      <c r="C32" s="10">
        <v>64</v>
      </c>
      <c r="D32" s="10">
        <v>126</v>
      </c>
      <c r="E32" s="3"/>
      <c r="F32" s="7">
        <v>54</v>
      </c>
      <c r="G32" s="10">
        <v>122</v>
      </c>
      <c r="H32" s="10">
        <v>107</v>
      </c>
      <c r="I32" s="10">
        <v>229</v>
      </c>
      <c r="J32" s="3"/>
      <c r="K32" s="7">
        <v>84</v>
      </c>
      <c r="L32" s="10">
        <v>143</v>
      </c>
      <c r="M32" s="10">
        <v>205</v>
      </c>
      <c r="N32" s="10">
        <v>348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39.523899489892308</v>
      </c>
      <c r="W32" s="20">
        <f t="shared" si="5"/>
        <v>48.463768115942031</v>
      </c>
      <c r="X32" s="20">
        <f t="shared" si="6"/>
        <v>44.287542473853762</v>
      </c>
      <c r="Z32" s="6"/>
      <c r="AA32" s="28"/>
      <c r="AB32" s="27"/>
      <c r="AC32" s="27"/>
    </row>
    <row r="33" spans="1:29" ht="15" customHeight="1" x14ac:dyDescent="0.15">
      <c r="A33" s="7"/>
      <c r="B33" s="11">
        <v>408</v>
      </c>
      <c r="C33" s="11">
        <v>370</v>
      </c>
      <c r="D33" s="11">
        <v>778</v>
      </c>
      <c r="E33" s="3"/>
      <c r="F33" s="7"/>
      <c r="G33" s="11">
        <v>530</v>
      </c>
      <c r="H33" s="11">
        <v>530</v>
      </c>
      <c r="I33" s="11">
        <v>1060</v>
      </c>
      <c r="J33" s="3"/>
      <c r="K33" s="7"/>
      <c r="L33" s="11">
        <v>726</v>
      </c>
      <c r="M33" s="11">
        <v>1123</v>
      </c>
      <c r="N33" s="11">
        <v>1849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27.574154543737013</v>
      </c>
      <c r="W33" s="19">
        <f t="shared" si="5"/>
        <v>38.840579710144929</v>
      </c>
      <c r="X33" s="19">
        <f t="shared" si="6"/>
        <v>33.57751202506509</v>
      </c>
      <c r="Z33" s="6" t="s">
        <v>3</v>
      </c>
    </row>
    <row r="34" spans="1:29" ht="15" customHeight="1" x14ac:dyDescent="0.15">
      <c r="A34" s="7">
        <v>25</v>
      </c>
      <c r="B34" s="10">
        <v>68</v>
      </c>
      <c r="C34" s="10">
        <v>64</v>
      </c>
      <c r="D34" s="10">
        <v>132</v>
      </c>
      <c r="E34" s="3"/>
      <c r="F34" s="7">
        <v>55</v>
      </c>
      <c r="G34" s="10">
        <v>124</v>
      </c>
      <c r="H34" s="10">
        <v>142</v>
      </c>
      <c r="I34" s="10">
        <v>266</v>
      </c>
      <c r="J34" s="3"/>
      <c r="K34" s="7">
        <v>85</v>
      </c>
      <c r="L34" s="10">
        <v>133</v>
      </c>
      <c r="M34" s="10">
        <v>212</v>
      </c>
      <c r="N34" s="10">
        <v>345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20.999433213678444</v>
      </c>
      <c r="W34" s="19">
        <f t="shared" si="5"/>
        <v>31.96687370600414</v>
      </c>
      <c r="X34" s="19">
        <f t="shared" si="6"/>
        <v>26.843475574776051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67</v>
      </c>
      <c r="C35" s="10">
        <v>58</v>
      </c>
      <c r="D35" s="10">
        <v>125</v>
      </c>
      <c r="E35" s="3"/>
      <c r="F35" s="7">
        <v>56</v>
      </c>
      <c r="G35" s="10">
        <v>145</v>
      </c>
      <c r="H35" s="10">
        <v>148</v>
      </c>
      <c r="I35" s="10">
        <v>293</v>
      </c>
      <c r="J35" s="3"/>
      <c r="K35" s="7">
        <v>86</v>
      </c>
      <c r="L35" s="10">
        <v>141</v>
      </c>
      <c r="M35" s="10">
        <v>233</v>
      </c>
      <c r="N35" s="10">
        <v>374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14.103532968071036</v>
      </c>
      <c r="W35" s="19">
        <f t="shared" si="5"/>
        <v>23.287784679089025</v>
      </c>
      <c r="X35" s="19">
        <f t="shared" si="6"/>
        <v>18.99739640792551</v>
      </c>
      <c r="Z35" s="4" t="s">
        <v>25</v>
      </c>
      <c r="AA35" s="10">
        <f>SUM(AA5,AA12,AA19,AA26)</f>
        <v>1032</v>
      </c>
      <c r="AB35" s="10">
        <f t="shared" ref="AA35:AB38" si="8">SUM(AB5,AB12,AB19,AB26)</f>
        <v>985</v>
      </c>
      <c r="AC35" s="10">
        <f>SUM(AA35:AB35)</f>
        <v>2017</v>
      </c>
    </row>
    <row r="36" spans="1:29" ht="15" customHeight="1" x14ac:dyDescent="0.15">
      <c r="A36" s="7">
        <v>27</v>
      </c>
      <c r="B36" s="10">
        <v>71</v>
      </c>
      <c r="C36" s="10">
        <v>45</v>
      </c>
      <c r="D36" s="10">
        <v>116</v>
      </c>
      <c r="E36" s="3"/>
      <c r="F36" s="7">
        <v>57</v>
      </c>
      <c r="G36" s="10">
        <v>156</v>
      </c>
      <c r="H36" s="10">
        <v>146</v>
      </c>
      <c r="I36" s="10">
        <v>302</v>
      </c>
      <c r="J36" s="3"/>
      <c r="K36" s="7">
        <v>87</v>
      </c>
      <c r="L36" s="10">
        <v>92</v>
      </c>
      <c r="M36" s="10">
        <v>183</v>
      </c>
      <c r="N36" s="10">
        <v>275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7.2454184772340824</v>
      </c>
      <c r="W36" s="19">
        <f t="shared" si="5"/>
        <v>13.987577639751553</v>
      </c>
      <c r="X36" s="19">
        <f t="shared" si="6"/>
        <v>10.838003618551696</v>
      </c>
      <c r="Z36" s="26" t="s">
        <v>26</v>
      </c>
      <c r="AA36" s="10">
        <f t="shared" si="8"/>
        <v>5370</v>
      </c>
      <c r="AB36" s="10">
        <f t="shared" si="8"/>
        <v>5238</v>
      </c>
      <c r="AC36" s="13">
        <f>SUM(AA36:AB36)</f>
        <v>10608</v>
      </c>
    </row>
    <row r="37" spans="1:29" ht="15" customHeight="1" x14ac:dyDescent="0.15">
      <c r="A37" s="7">
        <v>28</v>
      </c>
      <c r="B37" s="10">
        <v>64</v>
      </c>
      <c r="C37" s="10">
        <v>64</v>
      </c>
      <c r="D37" s="10">
        <v>128</v>
      </c>
      <c r="E37" s="3"/>
      <c r="F37" s="7">
        <v>58</v>
      </c>
      <c r="G37" s="10">
        <v>170</v>
      </c>
      <c r="H37" s="10">
        <v>169</v>
      </c>
      <c r="I37" s="10">
        <v>339</v>
      </c>
      <c r="J37" s="3"/>
      <c r="K37" s="7">
        <v>88</v>
      </c>
      <c r="L37" s="10">
        <v>89</v>
      </c>
      <c r="M37" s="10">
        <v>181</v>
      </c>
      <c r="N37" s="10">
        <v>270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2.3238239183827698</v>
      </c>
      <c r="W37" s="19">
        <f t="shared" si="5"/>
        <v>5.9627329192546581</v>
      </c>
      <c r="X37" s="19">
        <f t="shared" si="6"/>
        <v>4.262830413485724</v>
      </c>
      <c r="Z37" s="4" t="s">
        <v>31</v>
      </c>
      <c r="AA37" s="10">
        <f t="shared" si="8"/>
        <v>1961</v>
      </c>
      <c r="AB37" s="10">
        <f t="shared" si="8"/>
        <v>1992</v>
      </c>
      <c r="AC37" s="13">
        <f>SUM(AA37:AB37)</f>
        <v>3953</v>
      </c>
    </row>
    <row r="38" spans="1:29" ht="15" customHeight="1" x14ac:dyDescent="0.15">
      <c r="A38" s="7">
        <v>29</v>
      </c>
      <c r="B38" s="10">
        <v>86</v>
      </c>
      <c r="C38" s="10">
        <v>100</v>
      </c>
      <c r="D38" s="10">
        <v>186</v>
      </c>
      <c r="E38" s="3"/>
      <c r="F38" s="7">
        <v>59</v>
      </c>
      <c r="G38" s="10">
        <v>167</v>
      </c>
      <c r="H38" s="10">
        <v>171</v>
      </c>
      <c r="I38" s="10">
        <v>338</v>
      </c>
      <c r="J38" s="3"/>
      <c r="K38" s="7">
        <v>89</v>
      </c>
      <c r="L38" s="10">
        <v>66</v>
      </c>
      <c r="M38" s="10">
        <v>160</v>
      </c>
      <c r="N38" s="10">
        <v>226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0.51010768940109574</v>
      </c>
      <c r="W38" s="19">
        <f t="shared" si="5"/>
        <v>1.5900621118012424</v>
      </c>
      <c r="X38" s="19">
        <f t="shared" si="6"/>
        <v>1.0855655090243148</v>
      </c>
      <c r="Z38" s="4" t="s">
        <v>7</v>
      </c>
      <c r="AA38" s="10">
        <f t="shared" si="8"/>
        <v>2223</v>
      </c>
      <c r="AB38" s="10">
        <f t="shared" si="8"/>
        <v>3860</v>
      </c>
      <c r="AC38" s="13">
        <f>SUM(AA38:AB38)</f>
        <v>6083</v>
      </c>
    </row>
    <row r="39" spans="1:29" ht="15" customHeight="1" x14ac:dyDescent="0.15">
      <c r="A39" s="7"/>
      <c r="B39" s="11">
        <v>356</v>
      </c>
      <c r="C39" s="11">
        <v>331</v>
      </c>
      <c r="D39" s="11">
        <v>687</v>
      </c>
      <c r="E39" s="3"/>
      <c r="F39" s="7"/>
      <c r="G39" s="11">
        <v>762</v>
      </c>
      <c r="H39" s="11">
        <v>776</v>
      </c>
      <c r="I39" s="11">
        <v>1538</v>
      </c>
      <c r="J39" s="3"/>
      <c r="K39" s="7"/>
      <c r="L39" s="11">
        <v>521</v>
      </c>
      <c r="M39" s="11">
        <v>969</v>
      </c>
      <c r="N39" s="11">
        <v>1490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5.6678632155677311E-2</v>
      </c>
      <c r="W39" s="19">
        <f t="shared" si="5"/>
        <v>0.28157349896480333</v>
      </c>
      <c r="X39" s="19">
        <f t="shared" si="6"/>
        <v>0.17651471691452275</v>
      </c>
      <c r="Z39" s="9" t="s">
        <v>24</v>
      </c>
      <c r="AA39" s="11">
        <f>SUM(AA35:AA38)</f>
        <v>10586</v>
      </c>
      <c r="AB39" s="11">
        <f>SUM(AB35:AB38)</f>
        <v>12075</v>
      </c>
      <c r="AC39" s="11">
        <f>SUM(AC35:AC38)</f>
        <v>22661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9" t="s">
        <v>32</v>
      </c>
      <c r="X1" s="29"/>
    </row>
    <row r="2" spans="1:29" ht="13.5" customHeight="1" x14ac:dyDescent="0.15">
      <c r="X2" s="22" t="s">
        <v>35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52</v>
      </c>
      <c r="C4" s="10">
        <v>45</v>
      </c>
      <c r="D4" s="10">
        <v>97</v>
      </c>
      <c r="E4" s="3"/>
      <c r="F4" s="7">
        <v>30</v>
      </c>
      <c r="G4" s="10">
        <v>74</v>
      </c>
      <c r="H4" s="10">
        <v>90</v>
      </c>
      <c r="I4" s="10">
        <v>164</v>
      </c>
      <c r="J4" s="3"/>
      <c r="K4" s="7">
        <v>60</v>
      </c>
      <c r="L4" s="10">
        <v>182</v>
      </c>
      <c r="M4" s="10">
        <v>203</v>
      </c>
      <c r="N4" s="10">
        <v>385</v>
      </c>
      <c r="O4" s="3"/>
      <c r="P4" s="7">
        <v>90</v>
      </c>
      <c r="Q4" s="10">
        <v>66</v>
      </c>
      <c r="R4" s="10">
        <v>157</v>
      </c>
      <c r="S4" s="10">
        <v>223</v>
      </c>
      <c r="U4" s="4" t="s">
        <v>4</v>
      </c>
      <c r="V4" s="15">
        <f>SUM(B9,B15,B21)</f>
        <v>1042</v>
      </c>
      <c r="W4" s="15">
        <f>SUM(C9,C15,C21)</f>
        <v>992</v>
      </c>
      <c r="X4" s="15">
        <f>SUM(V4:W4)</f>
        <v>2034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71</v>
      </c>
      <c r="C5" s="10">
        <v>63</v>
      </c>
      <c r="D5" s="10">
        <v>134</v>
      </c>
      <c r="E5" s="3"/>
      <c r="F5" s="7">
        <v>31</v>
      </c>
      <c r="G5" s="10">
        <v>99</v>
      </c>
      <c r="H5" s="10">
        <v>83</v>
      </c>
      <c r="I5" s="10">
        <v>182</v>
      </c>
      <c r="J5" s="3"/>
      <c r="K5" s="7">
        <v>61</v>
      </c>
      <c r="L5" s="10">
        <v>187</v>
      </c>
      <c r="M5" s="10">
        <v>187</v>
      </c>
      <c r="N5" s="10">
        <v>374</v>
      </c>
      <c r="O5" s="3"/>
      <c r="P5" s="7">
        <v>91</v>
      </c>
      <c r="Q5" s="10">
        <v>47</v>
      </c>
      <c r="R5" s="10">
        <v>129</v>
      </c>
      <c r="S5" s="10">
        <v>176</v>
      </c>
      <c r="U5" s="4" t="s">
        <v>5</v>
      </c>
      <c r="V5" s="15">
        <f>SUM(B27,B33,B39,G9,G15,G21,G27,G33,G39,L9)</f>
        <v>5544</v>
      </c>
      <c r="W5" s="15">
        <f>SUM(C27,C33,C39,H9,H15,H21,H27,H33,H39,M9)</f>
        <v>5417</v>
      </c>
      <c r="X5" s="15">
        <f>SUM(V5:W5)</f>
        <v>10961</v>
      </c>
      <c r="Y5" s="2"/>
      <c r="Z5" s="4" t="s">
        <v>25</v>
      </c>
      <c r="AA5" s="10">
        <v>598</v>
      </c>
      <c r="AB5" s="10">
        <v>578</v>
      </c>
      <c r="AC5" s="10">
        <v>1176</v>
      </c>
    </row>
    <row r="6" spans="1:29" ht="15" customHeight="1" x14ac:dyDescent="0.15">
      <c r="A6" s="7">
        <v>2</v>
      </c>
      <c r="B6" s="10">
        <v>58</v>
      </c>
      <c r="C6" s="10">
        <v>57</v>
      </c>
      <c r="D6" s="10">
        <v>115</v>
      </c>
      <c r="E6" s="3"/>
      <c r="F6" s="7">
        <v>32</v>
      </c>
      <c r="G6" s="10">
        <v>101</v>
      </c>
      <c r="H6" s="10">
        <v>99</v>
      </c>
      <c r="I6" s="10">
        <v>200</v>
      </c>
      <c r="J6" s="3"/>
      <c r="K6" s="7">
        <v>62</v>
      </c>
      <c r="L6" s="10">
        <v>226</v>
      </c>
      <c r="M6" s="10">
        <v>165</v>
      </c>
      <c r="N6" s="10">
        <v>391</v>
      </c>
      <c r="O6" s="3"/>
      <c r="P6" s="7">
        <v>92</v>
      </c>
      <c r="Q6" s="10">
        <v>29</v>
      </c>
      <c r="R6" s="10">
        <v>86</v>
      </c>
      <c r="S6" s="10">
        <v>115</v>
      </c>
      <c r="U6" s="8" t="s">
        <v>6</v>
      </c>
      <c r="V6" s="15">
        <f>SUM(L15,L21)</f>
        <v>1930</v>
      </c>
      <c r="W6" s="15">
        <f>SUM(M15,M21)</f>
        <v>2026</v>
      </c>
      <c r="X6" s="15">
        <f>SUM(V6:W6)</f>
        <v>3956</v>
      </c>
      <c r="Z6" s="26" t="s">
        <v>26</v>
      </c>
      <c r="AA6" s="10">
        <v>3199</v>
      </c>
      <c r="AB6" s="10">
        <v>3186</v>
      </c>
      <c r="AC6" s="10">
        <v>6385</v>
      </c>
    </row>
    <row r="7" spans="1:29" ht="15" customHeight="1" x14ac:dyDescent="0.15">
      <c r="A7" s="7">
        <v>3</v>
      </c>
      <c r="B7" s="10">
        <v>66</v>
      </c>
      <c r="C7" s="10">
        <v>62</v>
      </c>
      <c r="D7" s="10">
        <v>128</v>
      </c>
      <c r="E7" s="3"/>
      <c r="F7" s="7">
        <v>33</v>
      </c>
      <c r="G7" s="10">
        <v>80</v>
      </c>
      <c r="H7" s="10">
        <v>89</v>
      </c>
      <c r="I7" s="10">
        <v>169</v>
      </c>
      <c r="J7" s="3"/>
      <c r="K7" s="7">
        <v>63</v>
      </c>
      <c r="L7" s="10">
        <v>204</v>
      </c>
      <c r="M7" s="10">
        <v>217</v>
      </c>
      <c r="N7" s="10">
        <v>421</v>
      </c>
      <c r="O7" s="3"/>
      <c r="P7" s="7">
        <v>93</v>
      </c>
      <c r="Q7" s="10">
        <v>19</v>
      </c>
      <c r="R7" s="10">
        <v>83</v>
      </c>
      <c r="S7" s="10">
        <v>102</v>
      </c>
      <c r="U7" s="4" t="s">
        <v>7</v>
      </c>
      <c r="V7" s="15">
        <f>SUM(L27,L33,L39,Q9,Q15,Q21,Q27,Q33,Q39)</f>
        <v>2243</v>
      </c>
      <c r="W7" s="15">
        <f>SUM(M27,M33,M39,R9,R15,R21,R27,R33,R39)</f>
        <v>3882</v>
      </c>
      <c r="X7" s="15">
        <f>SUM(V7:W7)</f>
        <v>6125</v>
      </c>
      <c r="Z7" s="4" t="s">
        <v>31</v>
      </c>
      <c r="AA7" s="10">
        <v>1184</v>
      </c>
      <c r="AB7" s="10">
        <v>1244</v>
      </c>
      <c r="AC7" s="10">
        <v>2428</v>
      </c>
    </row>
    <row r="8" spans="1:29" ht="15" customHeight="1" x14ac:dyDescent="0.15">
      <c r="A8" s="7">
        <v>4</v>
      </c>
      <c r="B8" s="10">
        <v>69</v>
      </c>
      <c r="C8" s="10">
        <v>50</v>
      </c>
      <c r="D8" s="10">
        <v>119</v>
      </c>
      <c r="E8" s="3"/>
      <c r="F8" s="7">
        <v>34</v>
      </c>
      <c r="G8" s="10">
        <v>100</v>
      </c>
      <c r="H8" s="10">
        <v>93</v>
      </c>
      <c r="I8" s="10">
        <v>193</v>
      </c>
      <c r="J8" s="3"/>
      <c r="K8" s="7">
        <v>64</v>
      </c>
      <c r="L8" s="10">
        <v>211</v>
      </c>
      <c r="M8" s="10">
        <v>196</v>
      </c>
      <c r="N8" s="10">
        <v>407</v>
      </c>
      <c r="O8" s="3"/>
      <c r="P8" s="7">
        <v>94</v>
      </c>
      <c r="Q8" s="10">
        <v>15</v>
      </c>
      <c r="R8" s="10">
        <v>70</v>
      </c>
      <c r="S8" s="10">
        <v>85</v>
      </c>
      <c r="U8" s="17" t="s">
        <v>3</v>
      </c>
      <c r="V8" s="12">
        <f>SUM(V4:V7)</f>
        <v>10759</v>
      </c>
      <c r="W8" s="12">
        <f>SUM(W4:W7)</f>
        <v>12317</v>
      </c>
      <c r="X8" s="12">
        <f>SUM(X4:X7)</f>
        <v>23076</v>
      </c>
      <c r="Z8" s="4" t="s">
        <v>7</v>
      </c>
      <c r="AA8" s="10">
        <v>1339</v>
      </c>
      <c r="AB8" s="10">
        <v>2330</v>
      </c>
      <c r="AC8" s="10">
        <v>3669</v>
      </c>
    </row>
    <row r="9" spans="1:29" ht="15" customHeight="1" x14ac:dyDescent="0.15">
      <c r="A9" s="7"/>
      <c r="B9" s="11">
        <v>316</v>
      </c>
      <c r="C9" s="11">
        <v>277</v>
      </c>
      <c r="D9" s="11">
        <v>593</v>
      </c>
      <c r="E9" s="3"/>
      <c r="F9" s="7"/>
      <c r="G9" s="11">
        <v>454</v>
      </c>
      <c r="H9" s="11">
        <v>454</v>
      </c>
      <c r="I9" s="11">
        <v>908</v>
      </c>
      <c r="J9" s="3"/>
      <c r="K9" s="7"/>
      <c r="L9" s="12">
        <v>1010</v>
      </c>
      <c r="M9" s="12">
        <v>968</v>
      </c>
      <c r="N9" s="12">
        <v>1978</v>
      </c>
      <c r="O9" s="3"/>
      <c r="P9" s="7"/>
      <c r="Q9" s="11">
        <v>176</v>
      </c>
      <c r="R9" s="11">
        <v>525</v>
      </c>
      <c r="S9" s="11">
        <v>701</v>
      </c>
      <c r="U9" s="4" t="s">
        <v>8</v>
      </c>
      <c r="V9" s="15">
        <f>SUM(G21,G27,G33,G39,L9)</f>
        <v>3374</v>
      </c>
      <c r="W9" s="15">
        <f>SUM(H21,H27,H33,H39,M9)</f>
        <v>3322</v>
      </c>
      <c r="X9" s="18">
        <f t="shared" ref="X9:X20" si="0">SUM(V9:W9)</f>
        <v>6696</v>
      </c>
      <c r="Z9" s="9" t="s">
        <v>24</v>
      </c>
      <c r="AA9" s="11">
        <f t="shared" ref="AA9:AB9" si="1">SUM(AA5:AA8)</f>
        <v>6320</v>
      </c>
      <c r="AB9" s="11">
        <f t="shared" si="1"/>
        <v>7338</v>
      </c>
      <c r="AC9" s="11">
        <f>SUM(AC5:AC8)</f>
        <v>13658</v>
      </c>
    </row>
    <row r="10" spans="1:29" ht="15" customHeight="1" x14ac:dyDescent="0.15">
      <c r="A10" s="7">
        <v>5</v>
      </c>
      <c r="B10" s="10">
        <v>73</v>
      </c>
      <c r="C10" s="10">
        <v>71</v>
      </c>
      <c r="D10" s="10">
        <v>144</v>
      </c>
      <c r="E10" s="3"/>
      <c r="F10" s="7">
        <v>35</v>
      </c>
      <c r="G10" s="10">
        <v>80</v>
      </c>
      <c r="H10" s="10">
        <v>93</v>
      </c>
      <c r="I10" s="10">
        <v>173</v>
      </c>
      <c r="J10" s="3"/>
      <c r="K10" s="7">
        <v>65</v>
      </c>
      <c r="L10" s="10">
        <v>259</v>
      </c>
      <c r="M10" s="10">
        <v>204</v>
      </c>
      <c r="N10" s="10">
        <v>463</v>
      </c>
      <c r="O10" s="3"/>
      <c r="P10" s="7">
        <v>95</v>
      </c>
      <c r="Q10" s="10">
        <v>13</v>
      </c>
      <c r="R10" s="10">
        <v>56</v>
      </c>
      <c r="S10" s="10">
        <v>69</v>
      </c>
      <c r="U10" s="4" t="s">
        <v>9</v>
      </c>
      <c r="V10" s="15">
        <f>SUM(G21,G27,G33,G39,L9,L15,L21,L27,L33,L39,Q9,Q15,Q21,Q27,Q33,Q39)</f>
        <v>7547</v>
      </c>
      <c r="W10" s="15">
        <f>SUM(H21,H27,H33,H39,M9,M15,M21,M27,M33,M39,R9,R15,R21,R27,R33,R39)</f>
        <v>9230</v>
      </c>
      <c r="X10" s="18">
        <f t="shared" si="0"/>
        <v>16777</v>
      </c>
      <c r="Z10" s="6" t="s">
        <v>28</v>
      </c>
    </row>
    <row r="11" spans="1:29" ht="15" customHeight="1" x14ac:dyDescent="0.15">
      <c r="A11" s="7">
        <v>6</v>
      </c>
      <c r="B11" s="10">
        <v>77</v>
      </c>
      <c r="C11" s="10">
        <v>64</v>
      </c>
      <c r="D11" s="10">
        <v>141</v>
      </c>
      <c r="E11" s="3"/>
      <c r="F11" s="7">
        <v>36</v>
      </c>
      <c r="G11" s="10">
        <v>91</v>
      </c>
      <c r="H11" s="10">
        <v>89</v>
      </c>
      <c r="I11" s="10">
        <v>180</v>
      </c>
      <c r="J11" s="3"/>
      <c r="K11" s="7">
        <v>66</v>
      </c>
      <c r="L11" s="10">
        <v>253</v>
      </c>
      <c r="M11" s="10">
        <v>251</v>
      </c>
      <c r="N11" s="10">
        <v>504</v>
      </c>
      <c r="O11" s="3"/>
      <c r="P11" s="7">
        <v>96</v>
      </c>
      <c r="Q11" s="10">
        <v>12</v>
      </c>
      <c r="R11" s="10">
        <v>29</v>
      </c>
      <c r="S11" s="10">
        <v>41</v>
      </c>
      <c r="U11" s="4" t="s">
        <v>10</v>
      </c>
      <c r="V11" s="15">
        <f>SUM(,G33,G39,L9,L15,L21,L27,L33,L39,Q9,Q15,Q21,Q27,Q33,Q39)</f>
        <v>6542</v>
      </c>
      <c r="W11" s="15">
        <f>SUM(,H33,H39,M9,M15,M21,M27,M33,M39,R9,R15,R21,R27,R33,R39)</f>
        <v>8242</v>
      </c>
      <c r="X11" s="18">
        <f t="shared" si="0"/>
        <v>14784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74</v>
      </c>
      <c r="C12" s="10">
        <v>67</v>
      </c>
      <c r="D12" s="10">
        <v>141</v>
      </c>
      <c r="E12" s="3"/>
      <c r="F12" s="7">
        <v>37</v>
      </c>
      <c r="G12" s="10">
        <v>106</v>
      </c>
      <c r="H12" s="10">
        <v>103</v>
      </c>
      <c r="I12" s="10">
        <v>209</v>
      </c>
      <c r="J12" s="3"/>
      <c r="K12" s="7">
        <v>67</v>
      </c>
      <c r="L12" s="10">
        <v>279</v>
      </c>
      <c r="M12" s="10">
        <v>247</v>
      </c>
      <c r="N12" s="10">
        <v>526</v>
      </c>
      <c r="O12" s="3"/>
      <c r="P12" s="7">
        <v>97</v>
      </c>
      <c r="Q12" s="10">
        <v>16</v>
      </c>
      <c r="R12" s="10">
        <v>29</v>
      </c>
      <c r="S12" s="10">
        <v>45</v>
      </c>
      <c r="U12" s="4" t="s">
        <v>11</v>
      </c>
      <c r="V12" s="15">
        <f>SUM(L9,L15,L21,L27,L33,L39,Q9,Q15,Q21,Q27,Q33,Q39)</f>
        <v>5183</v>
      </c>
      <c r="W12" s="15">
        <f>SUM(M9,M15,M21,M27,M33,M39,R9,R15,R21,R27,R33,R39)</f>
        <v>6876</v>
      </c>
      <c r="X12" s="18">
        <f t="shared" si="0"/>
        <v>12059</v>
      </c>
      <c r="Z12" s="4" t="s">
        <v>25</v>
      </c>
      <c r="AA12" s="10">
        <v>159</v>
      </c>
      <c r="AB12" s="10">
        <v>145</v>
      </c>
      <c r="AC12" s="10">
        <v>304</v>
      </c>
    </row>
    <row r="13" spans="1:29" ht="15" customHeight="1" x14ac:dyDescent="0.15">
      <c r="A13" s="7">
        <v>8</v>
      </c>
      <c r="B13" s="10">
        <v>66</v>
      </c>
      <c r="C13" s="10">
        <v>82</v>
      </c>
      <c r="D13" s="10">
        <v>148</v>
      </c>
      <c r="E13" s="3"/>
      <c r="F13" s="7">
        <v>38</v>
      </c>
      <c r="G13" s="10">
        <v>115</v>
      </c>
      <c r="H13" s="10">
        <v>102</v>
      </c>
      <c r="I13" s="10">
        <v>217</v>
      </c>
      <c r="J13" s="3"/>
      <c r="K13" s="7">
        <v>68</v>
      </c>
      <c r="L13" s="10">
        <v>268</v>
      </c>
      <c r="M13" s="10">
        <v>250</v>
      </c>
      <c r="N13" s="10">
        <v>518</v>
      </c>
      <c r="O13" s="3"/>
      <c r="P13" s="7">
        <v>98</v>
      </c>
      <c r="Q13" s="10">
        <v>7</v>
      </c>
      <c r="R13" s="10">
        <v>19</v>
      </c>
      <c r="S13" s="10">
        <v>26</v>
      </c>
      <c r="U13" s="9" t="s">
        <v>12</v>
      </c>
      <c r="V13" s="12">
        <f>SUM(L15,L21,L27,L33,L39,Q9,Q15,Q21,Q27,Q33,Q39)</f>
        <v>4173</v>
      </c>
      <c r="W13" s="12">
        <f>SUM(M15,M21,M27,M33,M39,R9,R15,R21,R27,R33,R39)</f>
        <v>5908</v>
      </c>
      <c r="X13" s="12">
        <f t="shared" si="0"/>
        <v>10081</v>
      </c>
      <c r="Z13" s="26" t="s">
        <v>26</v>
      </c>
      <c r="AA13" s="10">
        <v>710</v>
      </c>
      <c r="AB13" s="10">
        <v>723</v>
      </c>
      <c r="AC13" s="10">
        <v>1433</v>
      </c>
    </row>
    <row r="14" spans="1:29" ht="15" customHeight="1" x14ac:dyDescent="0.15">
      <c r="A14" s="7">
        <v>9</v>
      </c>
      <c r="B14" s="10">
        <v>77</v>
      </c>
      <c r="C14" s="10">
        <v>68</v>
      </c>
      <c r="D14" s="10">
        <v>145</v>
      </c>
      <c r="E14" s="3"/>
      <c r="F14" s="7">
        <v>39</v>
      </c>
      <c r="G14" s="10">
        <v>114</v>
      </c>
      <c r="H14" s="10">
        <v>92</v>
      </c>
      <c r="I14" s="10">
        <v>206</v>
      </c>
      <c r="J14" s="3"/>
      <c r="K14" s="7">
        <v>69</v>
      </c>
      <c r="L14" s="10">
        <v>207</v>
      </c>
      <c r="M14" s="10">
        <v>191</v>
      </c>
      <c r="N14" s="10">
        <v>398</v>
      </c>
      <c r="O14" s="3"/>
      <c r="P14" s="7">
        <v>99</v>
      </c>
      <c r="Q14" s="10">
        <v>3</v>
      </c>
      <c r="R14" s="10">
        <v>13</v>
      </c>
      <c r="S14" s="10">
        <v>16</v>
      </c>
      <c r="U14" s="4" t="s">
        <v>13</v>
      </c>
      <c r="V14" s="15">
        <f>SUM(L21,L27,L33,L39,Q9,Q15,Q21,Q27,Q33,Q39)</f>
        <v>2907</v>
      </c>
      <c r="W14" s="15">
        <f>SUM(M21,M27,M33,M39,R9,R15,R21,R27,R33,R39)</f>
        <v>4765</v>
      </c>
      <c r="X14" s="18">
        <f t="shared" si="0"/>
        <v>7672</v>
      </c>
      <c r="Z14" s="4" t="s">
        <v>31</v>
      </c>
      <c r="AA14" s="10">
        <v>244</v>
      </c>
      <c r="AB14" s="10">
        <v>287</v>
      </c>
      <c r="AC14" s="10">
        <v>531</v>
      </c>
    </row>
    <row r="15" spans="1:29" ht="15" customHeight="1" x14ac:dyDescent="0.15">
      <c r="A15" s="7"/>
      <c r="B15" s="11">
        <v>367</v>
      </c>
      <c r="C15" s="11">
        <v>352</v>
      </c>
      <c r="D15" s="11">
        <v>719</v>
      </c>
      <c r="E15" s="3"/>
      <c r="F15" s="7"/>
      <c r="G15" s="11">
        <v>506</v>
      </c>
      <c r="H15" s="11">
        <v>479</v>
      </c>
      <c r="I15" s="11">
        <v>985</v>
      </c>
      <c r="J15" s="3"/>
      <c r="K15" s="7"/>
      <c r="L15" s="11">
        <v>1266</v>
      </c>
      <c r="M15" s="11">
        <v>1143</v>
      </c>
      <c r="N15" s="11">
        <v>2409</v>
      </c>
      <c r="O15" s="3"/>
      <c r="P15" s="7"/>
      <c r="Q15" s="11">
        <v>51</v>
      </c>
      <c r="R15" s="11">
        <v>146</v>
      </c>
      <c r="S15" s="11">
        <v>197</v>
      </c>
      <c r="U15" s="4" t="s">
        <v>14</v>
      </c>
      <c r="V15" s="15">
        <f>SUM(L27,L33,L39,Q9,Q15,Q21,Q27,Q33,Q39)</f>
        <v>2243</v>
      </c>
      <c r="W15" s="15">
        <f>SUM(M27,M33,M39,R9,R15,R21,R27,R33,R39)</f>
        <v>3882</v>
      </c>
      <c r="X15" s="18">
        <f t="shared" si="0"/>
        <v>6125</v>
      </c>
      <c r="Z15" s="4" t="s">
        <v>7</v>
      </c>
      <c r="AA15" s="10">
        <v>284</v>
      </c>
      <c r="AB15" s="10">
        <v>445</v>
      </c>
      <c r="AC15" s="10">
        <v>729</v>
      </c>
    </row>
    <row r="16" spans="1:29" ht="15" customHeight="1" x14ac:dyDescent="0.15">
      <c r="A16" s="7">
        <v>10</v>
      </c>
      <c r="B16" s="10">
        <v>70</v>
      </c>
      <c r="C16" s="10">
        <v>80</v>
      </c>
      <c r="D16" s="10">
        <v>150</v>
      </c>
      <c r="E16" s="3"/>
      <c r="F16" s="7">
        <v>40</v>
      </c>
      <c r="G16" s="10">
        <v>116</v>
      </c>
      <c r="H16" s="10">
        <v>89</v>
      </c>
      <c r="I16" s="10">
        <v>205</v>
      </c>
      <c r="J16" s="3"/>
      <c r="K16" s="7">
        <v>70</v>
      </c>
      <c r="L16" s="10">
        <v>87</v>
      </c>
      <c r="M16" s="10">
        <v>105</v>
      </c>
      <c r="N16" s="10">
        <v>192</v>
      </c>
      <c r="O16" s="3"/>
      <c r="P16" s="7">
        <v>100</v>
      </c>
      <c r="Q16" s="10">
        <v>2</v>
      </c>
      <c r="R16" s="10">
        <v>16</v>
      </c>
      <c r="S16" s="10">
        <v>18</v>
      </c>
      <c r="U16" s="4" t="s">
        <v>15</v>
      </c>
      <c r="V16" s="15">
        <f>SUM(L33,L39,Q9,Q15,Q21,Q27,Q33,Q39)</f>
        <v>1508</v>
      </c>
      <c r="W16" s="15">
        <f>SUM(M33,M39,R9,R15,R21,R27,R33,R39)</f>
        <v>2826</v>
      </c>
      <c r="X16" s="18">
        <f t="shared" si="0"/>
        <v>4334</v>
      </c>
      <c r="Z16" s="9" t="s">
        <v>24</v>
      </c>
      <c r="AA16" s="11">
        <f t="shared" ref="AA16:AB16" si="2">SUM(AA12:AA15)</f>
        <v>1397</v>
      </c>
      <c r="AB16" s="11">
        <f t="shared" si="2"/>
        <v>1600</v>
      </c>
      <c r="AC16" s="11">
        <f>SUM(AC12:AC15)</f>
        <v>2997</v>
      </c>
    </row>
    <row r="17" spans="1:29" ht="15" customHeight="1" x14ac:dyDescent="0.15">
      <c r="A17" s="7">
        <v>11</v>
      </c>
      <c r="B17" s="10">
        <v>72</v>
      </c>
      <c r="C17" s="10">
        <v>61</v>
      </c>
      <c r="D17" s="10">
        <v>133</v>
      </c>
      <c r="E17" s="3"/>
      <c r="F17" s="7">
        <v>41</v>
      </c>
      <c r="G17" s="10">
        <v>108</v>
      </c>
      <c r="H17" s="10">
        <v>94</v>
      </c>
      <c r="I17" s="10">
        <v>202</v>
      </c>
      <c r="J17" s="3"/>
      <c r="K17" s="7">
        <v>71</v>
      </c>
      <c r="L17" s="10">
        <v>123</v>
      </c>
      <c r="M17" s="10">
        <v>165</v>
      </c>
      <c r="N17" s="10">
        <v>288</v>
      </c>
      <c r="O17" s="3"/>
      <c r="P17" s="7">
        <v>101</v>
      </c>
      <c r="Q17" s="10">
        <v>2</v>
      </c>
      <c r="R17" s="10">
        <v>12</v>
      </c>
      <c r="S17" s="10">
        <v>14</v>
      </c>
      <c r="U17" s="4" t="s">
        <v>16</v>
      </c>
      <c r="V17" s="15">
        <f>SUM(L39,Q9,Q15,Q21,Q27,Q33,Q39)</f>
        <v>738</v>
      </c>
      <c r="W17" s="15">
        <f>SUM(M39,R9,R15,R21,R27,R33,R39)</f>
        <v>1658</v>
      </c>
      <c r="X17" s="18">
        <f t="shared" si="0"/>
        <v>2396</v>
      </c>
      <c r="Z17" s="6" t="s">
        <v>29</v>
      </c>
    </row>
    <row r="18" spans="1:29" ht="15" customHeight="1" x14ac:dyDescent="0.15">
      <c r="A18" s="7">
        <v>12</v>
      </c>
      <c r="B18" s="10">
        <v>78</v>
      </c>
      <c r="C18" s="10">
        <v>70</v>
      </c>
      <c r="D18" s="10">
        <v>148</v>
      </c>
      <c r="E18" s="3"/>
      <c r="F18" s="7">
        <v>42</v>
      </c>
      <c r="G18" s="10">
        <v>110</v>
      </c>
      <c r="H18" s="10">
        <v>109</v>
      </c>
      <c r="I18" s="10">
        <v>219</v>
      </c>
      <c r="J18" s="3"/>
      <c r="K18" s="7">
        <v>72</v>
      </c>
      <c r="L18" s="10">
        <v>150</v>
      </c>
      <c r="M18" s="10">
        <v>210</v>
      </c>
      <c r="N18" s="13">
        <v>360</v>
      </c>
      <c r="O18" s="3"/>
      <c r="P18" s="7">
        <v>102</v>
      </c>
      <c r="Q18" s="10">
        <v>1</v>
      </c>
      <c r="R18" s="10">
        <v>4</v>
      </c>
      <c r="S18" s="10">
        <v>5</v>
      </c>
      <c r="U18" s="4" t="s">
        <v>17</v>
      </c>
      <c r="V18" s="15">
        <f>SUM(Q9,Q15,Q21,Q27,Q33,Q39)</f>
        <v>233</v>
      </c>
      <c r="W18" s="15">
        <f>SUM(R9,R15,R21,R27,R33,R39)</f>
        <v>710</v>
      </c>
      <c r="X18" s="18">
        <f t="shared" si="0"/>
        <v>943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68</v>
      </c>
      <c r="C19" s="10">
        <v>79</v>
      </c>
      <c r="D19" s="10">
        <v>147</v>
      </c>
      <c r="E19" s="3"/>
      <c r="F19" s="7">
        <v>43</v>
      </c>
      <c r="G19" s="10">
        <v>95</v>
      </c>
      <c r="H19" s="10">
        <v>96</v>
      </c>
      <c r="I19" s="10">
        <v>191</v>
      </c>
      <c r="J19" s="3"/>
      <c r="K19" s="7">
        <v>73</v>
      </c>
      <c r="L19" s="10">
        <v>155</v>
      </c>
      <c r="M19" s="10">
        <v>178</v>
      </c>
      <c r="N19" s="10">
        <v>333</v>
      </c>
      <c r="O19" s="3"/>
      <c r="P19" s="7">
        <v>103</v>
      </c>
      <c r="Q19" s="10">
        <v>0</v>
      </c>
      <c r="R19" s="10">
        <v>4</v>
      </c>
      <c r="S19" s="10">
        <v>4</v>
      </c>
      <c r="U19" s="4" t="s">
        <v>18</v>
      </c>
      <c r="V19" s="15">
        <f>SUM(Q15,Q21,Q27,Q33,Q39)</f>
        <v>57</v>
      </c>
      <c r="W19" s="15">
        <f>SUM(R15,R21,R27,R33,R39)</f>
        <v>185</v>
      </c>
      <c r="X19" s="18">
        <f t="shared" si="0"/>
        <v>242</v>
      </c>
      <c r="Z19" s="4" t="s">
        <v>25</v>
      </c>
      <c r="AA19" s="10">
        <v>170</v>
      </c>
      <c r="AB19" s="10">
        <v>170</v>
      </c>
      <c r="AC19" s="10">
        <v>340</v>
      </c>
    </row>
    <row r="20" spans="1:29" ht="15" customHeight="1" x14ac:dyDescent="0.15">
      <c r="A20" s="7">
        <v>14</v>
      </c>
      <c r="B20" s="10">
        <v>71</v>
      </c>
      <c r="C20" s="10">
        <v>73</v>
      </c>
      <c r="D20" s="10">
        <v>144</v>
      </c>
      <c r="E20" s="3"/>
      <c r="F20" s="7">
        <v>44</v>
      </c>
      <c r="G20" s="10">
        <v>104</v>
      </c>
      <c r="H20" s="10">
        <v>100</v>
      </c>
      <c r="I20" s="10">
        <v>204</v>
      </c>
      <c r="J20" s="3"/>
      <c r="K20" s="7">
        <v>74</v>
      </c>
      <c r="L20" s="10">
        <v>149</v>
      </c>
      <c r="M20" s="10">
        <v>225</v>
      </c>
      <c r="N20" s="10">
        <v>374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6</v>
      </c>
      <c r="W20" s="15">
        <f>SUM(R21,R27,R33,R39)</f>
        <v>39</v>
      </c>
      <c r="X20" s="18">
        <f t="shared" si="0"/>
        <v>45</v>
      </c>
      <c r="Z20" s="26" t="s">
        <v>26</v>
      </c>
      <c r="AA20" s="10">
        <v>1066</v>
      </c>
      <c r="AB20" s="10">
        <v>974</v>
      </c>
      <c r="AC20" s="10">
        <v>2040</v>
      </c>
    </row>
    <row r="21" spans="1:29" ht="15" customHeight="1" x14ac:dyDescent="0.15">
      <c r="A21" s="7"/>
      <c r="B21" s="11">
        <v>359</v>
      </c>
      <c r="C21" s="11">
        <v>363</v>
      </c>
      <c r="D21" s="11">
        <v>722</v>
      </c>
      <c r="E21" s="3"/>
      <c r="F21" s="7"/>
      <c r="G21" s="11">
        <v>533</v>
      </c>
      <c r="H21" s="11">
        <v>488</v>
      </c>
      <c r="I21" s="11">
        <v>1021</v>
      </c>
      <c r="J21" s="3"/>
      <c r="K21" s="7"/>
      <c r="L21" s="12">
        <v>664</v>
      </c>
      <c r="M21" s="12">
        <v>883</v>
      </c>
      <c r="N21" s="12">
        <v>1547</v>
      </c>
      <c r="O21" s="24"/>
      <c r="P21" s="7"/>
      <c r="Q21" s="11">
        <v>5</v>
      </c>
      <c r="R21" s="11">
        <v>37</v>
      </c>
      <c r="S21" s="11">
        <v>42</v>
      </c>
      <c r="Z21" s="4" t="s">
        <v>31</v>
      </c>
      <c r="AA21" s="10">
        <v>319</v>
      </c>
      <c r="AB21" s="10">
        <v>297</v>
      </c>
      <c r="AC21" s="10">
        <v>616</v>
      </c>
    </row>
    <row r="22" spans="1:29" ht="15" customHeight="1" x14ac:dyDescent="0.15">
      <c r="A22" s="7">
        <v>15</v>
      </c>
      <c r="B22" s="10">
        <v>82</v>
      </c>
      <c r="C22" s="10">
        <v>92</v>
      </c>
      <c r="D22" s="10">
        <v>174</v>
      </c>
      <c r="E22" s="3"/>
      <c r="F22" s="7">
        <v>45</v>
      </c>
      <c r="G22" s="10">
        <v>98</v>
      </c>
      <c r="H22" s="10">
        <v>94</v>
      </c>
      <c r="I22" s="10">
        <v>192</v>
      </c>
      <c r="J22" s="3"/>
      <c r="K22" s="7">
        <v>75</v>
      </c>
      <c r="L22" s="10">
        <v>145</v>
      </c>
      <c r="M22" s="10">
        <v>206</v>
      </c>
      <c r="N22" s="10">
        <v>351</v>
      </c>
      <c r="O22" s="3"/>
      <c r="P22" s="7">
        <v>105</v>
      </c>
      <c r="Q22" s="10">
        <v>1</v>
      </c>
      <c r="R22" s="10">
        <v>1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383</v>
      </c>
      <c r="AB22" s="10">
        <v>706</v>
      </c>
      <c r="AC22" s="10">
        <v>1089</v>
      </c>
    </row>
    <row r="23" spans="1:29" ht="15" customHeight="1" x14ac:dyDescent="0.15">
      <c r="A23" s="7">
        <v>16</v>
      </c>
      <c r="B23" s="10">
        <v>102</v>
      </c>
      <c r="C23" s="10">
        <v>82</v>
      </c>
      <c r="D23" s="10">
        <v>184</v>
      </c>
      <c r="E23" s="3"/>
      <c r="F23" s="7">
        <v>46</v>
      </c>
      <c r="G23" s="10">
        <v>99</v>
      </c>
      <c r="H23" s="10">
        <v>94</v>
      </c>
      <c r="I23" s="10">
        <v>193</v>
      </c>
      <c r="J23" s="3"/>
      <c r="K23" s="7">
        <v>76</v>
      </c>
      <c r="L23" s="10">
        <v>137</v>
      </c>
      <c r="M23" s="10">
        <v>211</v>
      </c>
      <c r="N23" s="10">
        <v>348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9.6849149549214619</v>
      </c>
      <c r="W23" s="19">
        <f>W4/$W$8*100</f>
        <v>8.0539092311439475</v>
      </c>
      <c r="X23" s="19">
        <f>X4/$X$8*100</f>
        <v>8.8143525741029638</v>
      </c>
      <c r="Z23" s="9" t="s">
        <v>24</v>
      </c>
      <c r="AA23" s="11">
        <f t="shared" ref="AA23:AB23" si="3">SUM(AA19:AA22)</f>
        <v>1938</v>
      </c>
      <c r="AB23" s="11">
        <f t="shared" si="3"/>
        <v>2147</v>
      </c>
      <c r="AC23" s="11">
        <f>SUM(AC19:AC22)</f>
        <v>4085</v>
      </c>
    </row>
    <row r="24" spans="1:29" ht="15" customHeight="1" x14ac:dyDescent="0.15">
      <c r="A24" s="7">
        <v>17</v>
      </c>
      <c r="B24" s="10">
        <v>83</v>
      </c>
      <c r="C24" s="10">
        <v>73</v>
      </c>
      <c r="D24" s="10">
        <v>156</v>
      </c>
      <c r="E24" s="3"/>
      <c r="F24" s="7">
        <v>47</v>
      </c>
      <c r="G24" s="10">
        <v>90</v>
      </c>
      <c r="H24" s="10">
        <v>91</v>
      </c>
      <c r="I24" s="10">
        <v>181</v>
      </c>
      <c r="J24" s="3"/>
      <c r="K24" s="7">
        <v>77</v>
      </c>
      <c r="L24" s="10">
        <v>129</v>
      </c>
      <c r="M24" s="10">
        <v>190</v>
      </c>
      <c r="N24" s="10">
        <v>319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51.528952504879634</v>
      </c>
      <c r="W24" s="19">
        <f>W5/$W$8*100</f>
        <v>43.979865226922136</v>
      </c>
      <c r="X24" s="19">
        <f>X5/$X$8*100</f>
        <v>47.499566649332642</v>
      </c>
      <c r="Z24" s="6" t="s">
        <v>30</v>
      </c>
    </row>
    <row r="25" spans="1:29" ht="15" customHeight="1" x14ac:dyDescent="0.15">
      <c r="A25" s="7">
        <v>18</v>
      </c>
      <c r="B25" s="10">
        <v>67</v>
      </c>
      <c r="C25" s="10">
        <v>76</v>
      </c>
      <c r="D25" s="10">
        <v>143</v>
      </c>
      <c r="E25" s="3"/>
      <c r="F25" s="7">
        <v>48</v>
      </c>
      <c r="G25" s="10">
        <v>93</v>
      </c>
      <c r="H25" s="10">
        <v>115</v>
      </c>
      <c r="I25" s="10">
        <v>208</v>
      </c>
      <c r="J25" s="3"/>
      <c r="K25" s="7">
        <v>78</v>
      </c>
      <c r="L25" s="10">
        <v>174</v>
      </c>
      <c r="M25" s="10">
        <v>210</v>
      </c>
      <c r="N25" s="10">
        <v>384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17.938470118040712</v>
      </c>
      <c r="W25" s="19">
        <f>W6/$W$8*100</f>
        <v>16.448810586993588</v>
      </c>
      <c r="X25" s="19">
        <f>X6/$X$8*100</f>
        <v>17.143352400762694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75</v>
      </c>
      <c r="C26" s="10">
        <v>91</v>
      </c>
      <c r="D26" s="10">
        <v>166</v>
      </c>
      <c r="E26" s="3"/>
      <c r="F26" s="7">
        <v>49</v>
      </c>
      <c r="G26" s="10">
        <v>92</v>
      </c>
      <c r="H26" s="10">
        <v>106</v>
      </c>
      <c r="I26" s="10">
        <v>198</v>
      </c>
      <c r="J26" s="3"/>
      <c r="K26" s="7">
        <v>79</v>
      </c>
      <c r="L26" s="10">
        <v>150</v>
      </c>
      <c r="M26" s="10">
        <v>239</v>
      </c>
      <c r="N26" s="10">
        <v>389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20.847662422158191</v>
      </c>
      <c r="W26" s="19">
        <f>W7/$W$8*100</f>
        <v>31.517414954940325</v>
      </c>
      <c r="X26" s="19">
        <f>X7/$X$8*100</f>
        <v>26.542728375801701</v>
      </c>
      <c r="Z26" s="4" t="s">
        <v>25</v>
      </c>
      <c r="AA26" s="10">
        <v>115</v>
      </c>
      <c r="AB26" s="10">
        <v>99</v>
      </c>
      <c r="AC26" s="10">
        <v>214</v>
      </c>
    </row>
    <row r="27" spans="1:29" ht="15" customHeight="1" x14ac:dyDescent="0.15">
      <c r="A27" s="7"/>
      <c r="B27" s="11">
        <v>409</v>
      </c>
      <c r="C27" s="11">
        <v>414</v>
      </c>
      <c r="D27" s="11">
        <v>823</v>
      </c>
      <c r="E27" s="3"/>
      <c r="F27" s="7"/>
      <c r="G27" s="11">
        <v>472</v>
      </c>
      <c r="H27" s="11">
        <v>500</v>
      </c>
      <c r="I27" s="11">
        <v>972</v>
      </c>
      <c r="J27" s="3"/>
      <c r="K27" s="7"/>
      <c r="L27" s="11">
        <v>735</v>
      </c>
      <c r="M27" s="11">
        <v>1056</v>
      </c>
      <c r="N27" s="11">
        <v>1791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</v>
      </c>
      <c r="W27" s="20">
        <f>SUM(W23:W26)</f>
        <v>99.999999999999986</v>
      </c>
      <c r="X27" s="20">
        <f>SUM(X23:X26)</f>
        <v>100</v>
      </c>
      <c r="Z27" s="26" t="s">
        <v>26</v>
      </c>
      <c r="AA27" s="10">
        <v>569</v>
      </c>
      <c r="AB27" s="10">
        <v>534</v>
      </c>
      <c r="AC27" s="10">
        <v>1103</v>
      </c>
    </row>
    <row r="28" spans="1:29" ht="15" customHeight="1" x14ac:dyDescent="0.15">
      <c r="A28" s="7">
        <v>20</v>
      </c>
      <c r="B28" s="10">
        <v>84</v>
      </c>
      <c r="C28" s="10">
        <v>83</v>
      </c>
      <c r="D28" s="10">
        <v>167</v>
      </c>
      <c r="E28" s="3"/>
      <c r="F28" s="7">
        <v>50</v>
      </c>
      <c r="G28" s="10">
        <v>94</v>
      </c>
      <c r="H28" s="10">
        <v>73</v>
      </c>
      <c r="I28" s="10">
        <v>167</v>
      </c>
      <c r="J28" s="3"/>
      <c r="K28" s="7">
        <v>80</v>
      </c>
      <c r="L28" s="10">
        <v>168</v>
      </c>
      <c r="M28" s="10">
        <v>231</v>
      </c>
      <c r="N28" s="10">
        <v>399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31.359791802212101</v>
      </c>
      <c r="W28" s="19">
        <f t="shared" ref="W28:W39" si="5">W9/$W$8*100</f>
        <v>26.970853292197777</v>
      </c>
      <c r="X28" s="19">
        <f t="shared" ref="X28:X39" si="6">X9/$X$8*100</f>
        <v>29.017160686427456</v>
      </c>
      <c r="Z28" s="4" t="s">
        <v>31</v>
      </c>
      <c r="AA28" s="10">
        <v>183</v>
      </c>
      <c r="AB28" s="10">
        <v>198</v>
      </c>
      <c r="AC28" s="10">
        <v>381</v>
      </c>
    </row>
    <row r="29" spans="1:29" ht="15" customHeight="1" x14ac:dyDescent="0.15">
      <c r="A29" s="7">
        <v>21</v>
      </c>
      <c r="B29" s="10">
        <v>99</v>
      </c>
      <c r="C29" s="10">
        <v>90</v>
      </c>
      <c r="D29" s="10">
        <v>189</v>
      </c>
      <c r="E29" s="3"/>
      <c r="F29" s="7">
        <v>51</v>
      </c>
      <c r="G29" s="10">
        <v>109</v>
      </c>
      <c r="H29" s="10">
        <v>116</v>
      </c>
      <c r="I29" s="10">
        <v>225</v>
      </c>
      <c r="J29" s="3"/>
      <c r="K29" s="7">
        <v>81</v>
      </c>
      <c r="L29" s="10">
        <v>149</v>
      </c>
      <c r="M29" s="10">
        <v>242</v>
      </c>
      <c r="N29" s="10">
        <v>391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70.145924342411007</v>
      </c>
      <c r="W29" s="19">
        <f t="shared" si="5"/>
        <v>74.937078834131682</v>
      </c>
      <c r="X29" s="19">
        <f t="shared" si="6"/>
        <v>72.703241462991855</v>
      </c>
      <c r="Z29" s="4" t="s">
        <v>7</v>
      </c>
      <c r="AA29" s="10">
        <v>237</v>
      </c>
      <c r="AB29" s="10">
        <v>401</v>
      </c>
      <c r="AC29" s="10">
        <v>638</v>
      </c>
    </row>
    <row r="30" spans="1:29" ht="15" customHeight="1" x14ac:dyDescent="0.15">
      <c r="A30" s="7">
        <v>22</v>
      </c>
      <c r="B30" s="10">
        <v>107</v>
      </c>
      <c r="C30" s="10">
        <v>77</v>
      </c>
      <c r="D30" s="10">
        <v>184</v>
      </c>
      <c r="E30" s="3"/>
      <c r="F30" s="7">
        <v>52</v>
      </c>
      <c r="G30" s="10">
        <v>108</v>
      </c>
      <c r="H30" s="10">
        <v>122</v>
      </c>
      <c r="I30" s="10">
        <v>230</v>
      </c>
      <c r="J30" s="3"/>
      <c r="K30" s="7">
        <v>82</v>
      </c>
      <c r="L30" s="10">
        <v>148</v>
      </c>
      <c r="M30" s="10">
        <v>249</v>
      </c>
      <c r="N30" s="10">
        <v>397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60.804907519286175</v>
      </c>
      <c r="W30" s="19">
        <f t="shared" si="5"/>
        <v>66.915645043435902</v>
      </c>
      <c r="X30" s="19">
        <f t="shared" si="6"/>
        <v>64.066562662506499</v>
      </c>
      <c r="Z30" s="9" t="s">
        <v>24</v>
      </c>
      <c r="AA30" s="11">
        <f t="shared" ref="AA30:AB30" si="7">SUM(AA26:AA29)</f>
        <v>1104</v>
      </c>
      <c r="AB30" s="11">
        <f t="shared" si="7"/>
        <v>1232</v>
      </c>
      <c r="AC30" s="11">
        <f>SUM(AC26:AC29)</f>
        <v>2336</v>
      </c>
    </row>
    <row r="31" spans="1:29" ht="15" customHeight="1" x14ac:dyDescent="0.15">
      <c r="A31" s="7">
        <v>23</v>
      </c>
      <c r="B31" s="10">
        <v>64</v>
      </c>
      <c r="C31" s="10">
        <v>73</v>
      </c>
      <c r="D31" s="10">
        <v>137</v>
      </c>
      <c r="E31" s="3"/>
      <c r="F31" s="7">
        <v>53</v>
      </c>
      <c r="G31" s="10">
        <v>116</v>
      </c>
      <c r="H31" s="10">
        <v>112</v>
      </c>
      <c r="I31" s="10">
        <v>228</v>
      </c>
      <c r="J31" s="3"/>
      <c r="K31" s="7">
        <v>83</v>
      </c>
      <c r="L31" s="10">
        <v>164</v>
      </c>
      <c r="M31" s="10">
        <v>219</v>
      </c>
      <c r="N31" s="10">
        <v>383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48.17362208383679</v>
      </c>
      <c r="W31" s="19">
        <f t="shared" si="5"/>
        <v>55.825282130388899</v>
      </c>
      <c r="X31" s="19">
        <f t="shared" si="6"/>
        <v>52.257756976945743</v>
      </c>
      <c r="Z31" s="6"/>
    </row>
    <row r="32" spans="1:29" ht="15" customHeight="1" x14ac:dyDescent="0.15">
      <c r="A32" s="7">
        <v>24</v>
      </c>
      <c r="B32" s="10">
        <v>70</v>
      </c>
      <c r="C32" s="10">
        <v>71</v>
      </c>
      <c r="D32" s="10">
        <v>141</v>
      </c>
      <c r="E32" s="3"/>
      <c r="F32" s="7">
        <v>54</v>
      </c>
      <c r="G32" s="10">
        <v>131</v>
      </c>
      <c r="H32" s="10">
        <v>134</v>
      </c>
      <c r="I32" s="10">
        <v>265</v>
      </c>
      <c r="J32" s="3"/>
      <c r="K32" s="7">
        <v>84</v>
      </c>
      <c r="L32" s="10">
        <v>141</v>
      </c>
      <c r="M32" s="10">
        <v>227</v>
      </c>
      <c r="N32" s="10">
        <v>368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38.786132540198906</v>
      </c>
      <c r="W32" s="20">
        <f t="shared" si="5"/>
        <v>47.966225541933909</v>
      </c>
      <c r="X32" s="20">
        <f t="shared" si="6"/>
        <v>43.686080776564395</v>
      </c>
      <c r="Z32" s="6"/>
      <c r="AA32" s="28"/>
      <c r="AB32" s="27"/>
      <c r="AC32" s="27"/>
    </row>
    <row r="33" spans="1:29" ht="15" customHeight="1" x14ac:dyDescent="0.15">
      <c r="A33" s="7"/>
      <c r="B33" s="11">
        <v>424</v>
      </c>
      <c r="C33" s="11">
        <v>394</v>
      </c>
      <c r="D33" s="11">
        <v>818</v>
      </c>
      <c r="E33" s="3"/>
      <c r="F33" s="7"/>
      <c r="G33" s="11">
        <v>558</v>
      </c>
      <c r="H33" s="11">
        <v>557</v>
      </c>
      <c r="I33" s="11">
        <v>1115</v>
      </c>
      <c r="J33" s="3"/>
      <c r="K33" s="7"/>
      <c r="L33" s="11">
        <v>770</v>
      </c>
      <c r="M33" s="11">
        <v>1168</v>
      </c>
      <c r="N33" s="11">
        <v>1938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27.01923970629241</v>
      </c>
      <c r="W33" s="19">
        <f t="shared" si="5"/>
        <v>38.686368433871884</v>
      </c>
      <c r="X33" s="19">
        <f t="shared" si="6"/>
        <v>33.246663199861324</v>
      </c>
      <c r="Z33" s="6" t="s">
        <v>3</v>
      </c>
    </row>
    <row r="34" spans="1:29" ht="15" customHeight="1" x14ac:dyDescent="0.15">
      <c r="A34" s="7">
        <v>25</v>
      </c>
      <c r="B34" s="10">
        <v>74</v>
      </c>
      <c r="C34" s="10">
        <v>65</v>
      </c>
      <c r="D34" s="10">
        <v>139</v>
      </c>
      <c r="E34" s="3"/>
      <c r="F34" s="7">
        <v>55</v>
      </c>
      <c r="G34" s="10">
        <v>133</v>
      </c>
      <c r="H34" s="10">
        <v>151</v>
      </c>
      <c r="I34" s="10">
        <v>284</v>
      </c>
      <c r="J34" s="3"/>
      <c r="K34" s="7">
        <v>85</v>
      </c>
      <c r="L34" s="10">
        <v>144</v>
      </c>
      <c r="M34" s="10">
        <v>248</v>
      </c>
      <c r="N34" s="10">
        <v>392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20.847662422158191</v>
      </c>
      <c r="W34" s="19">
        <f t="shared" si="5"/>
        <v>31.517414954940325</v>
      </c>
      <c r="X34" s="19">
        <f t="shared" si="6"/>
        <v>26.542728375801701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70</v>
      </c>
      <c r="C35" s="10">
        <v>41</v>
      </c>
      <c r="D35" s="10">
        <v>111</v>
      </c>
      <c r="E35" s="3"/>
      <c r="F35" s="7">
        <v>56</v>
      </c>
      <c r="G35" s="10">
        <v>156</v>
      </c>
      <c r="H35" s="10">
        <v>148</v>
      </c>
      <c r="I35" s="10">
        <v>304</v>
      </c>
      <c r="J35" s="3"/>
      <c r="K35" s="7">
        <v>86</v>
      </c>
      <c r="L35" s="10">
        <v>113</v>
      </c>
      <c r="M35" s="10">
        <v>185</v>
      </c>
      <c r="N35" s="10">
        <v>298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14.016172506738545</v>
      </c>
      <c r="W35" s="19">
        <f t="shared" si="5"/>
        <v>22.9438986766258</v>
      </c>
      <c r="X35" s="19">
        <f t="shared" si="6"/>
        <v>18.781417923383604</v>
      </c>
      <c r="Z35" s="4" t="s">
        <v>25</v>
      </c>
      <c r="AA35" s="10">
        <f>SUM(AA5,AA12,AA19,AA26)</f>
        <v>1042</v>
      </c>
      <c r="AB35" s="10">
        <f t="shared" ref="AA35:AB38" si="8">SUM(AB5,AB12,AB19,AB26)</f>
        <v>992</v>
      </c>
      <c r="AC35" s="10">
        <f>SUM(AA35:AB35)</f>
        <v>2034</v>
      </c>
    </row>
    <row r="36" spans="1:29" ht="15" customHeight="1" x14ac:dyDescent="0.15">
      <c r="A36" s="7">
        <v>27</v>
      </c>
      <c r="B36" s="10">
        <v>73</v>
      </c>
      <c r="C36" s="10">
        <v>68</v>
      </c>
      <c r="D36" s="10">
        <v>141</v>
      </c>
      <c r="E36" s="3"/>
      <c r="F36" s="7">
        <v>57</v>
      </c>
      <c r="G36" s="10">
        <v>180</v>
      </c>
      <c r="H36" s="10">
        <v>172</v>
      </c>
      <c r="I36" s="10">
        <v>352</v>
      </c>
      <c r="J36" s="3"/>
      <c r="K36" s="7">
        <v>87</v>
      </c>
      <c r="L36" s="10">
        <v>104</v>
      </c>
      <c r="M36" s="10">
        <v>198</v>
      </c>
      <c r="N36" s="10">
        <v>302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6.8593735477274835</v>
      </c>
      <c r="W36" s="19">
        <f t="shared" si="5"/>
        <v>13.461070065762767</v>
      </c>
      <c r="X36" s="19">
        <f t="shared" si="6"/>
        <v>10.383081989946264</v>
      </c>
      <c r="Z36" s="26" t="s">
        <v>26</v>
      </c>
      <c r="AA36" s="10">
        <f t="shared" si="8"/>
        <v>5544</v>
      </c>
      <c r="AB36" s="10">
        <f t="shared" si="8"/>
        <v>5417</v>
      </c>
      <c r="AC36" s="13">
        <f>SUM(AA36:AB36)</f>
        <v>10961</v>
      </c>
    </row>
    <row r="37" spans="1:29" ht="15" customHeight="1" x14ac:dyDescent="0.15">
      <c r="A37" s="7">
        <v>28</v>
      </c>
      <c r="B37" s="10">
        <v>78</v>
      </c>
      <c r="C37" s="10">
        <v>89</v>
      </c>
      <c r="D37" s="10">
        <v>167</v>
      </c>
      <c r="E37" s="3"/>
      <c r="F37" s="7">
        <v>58</v>
      </c>
      <c r="G37" s="10">
        <v>164</v>
      </c>
      <c r="H37" s="10">
        <v>171</v>
      </c>
      <c r="I37" s="10">
        <v>335</v>
      </c>
      <c r="J37" s="3"/>
      <c r="K37" s="7">
        <v>88</v>
      </c>
      <c r="L37" s="10">
        <v>70</v>
      </c>
      <c r="M37" s="10">
        <v>171</v>
      </c>
      <c r="N37" s="10">
        <v>241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2.1656287759085417</v>
      </c>
      <c r="W37" s="19">
        <f t="shared" si="5"/>
        <v>5.7643906795485913</v>
      </c>
      <c r="X37" s="19">
        <f t="shared" si="6"/>
        <v>4.0864967932050611</v>
      </c>
      <c r="Z37" s="4" t="s">
        <v>31</v>
      </c>
      <c r="AA37" s="10">
        <f t="shared" si="8"/>
        <v>1930</v>
      </c>
      <c r="AB37" s="10">
        <f t="shared" si="8"/>
        <v>2026</v>
      </c>
      <c r="AC37" s="13">
        <f>SUM(AA37:AB37)</f>
        <v>3956</v>
      </c>
    </row>
    <row r="38" spans="1:29" ht="15" customHeight="1" x14ac:dyDescent="0.15">
      <c r="A38" s="7">
        <v>29</v>
      </c>
      <c r="B38" s="10">
        <v>82</v>
      </c>
      <c r="C38" s="10">
        <v>91</v>
      </c>
      <c r="D38" s="10">
        <v>173</v>
      </c>
      <c r="E38" s="3"/>
      <c r="F38" s="7">
        <v>59</v>
      </c>
      <c r="G38" s="10">
        <v>168</v>
      </c>
      <c r="H38" s="10">
        <v>167</v>
      </c>
      <c r="I38" s="10">
        <v>335</v>
      </c>
      <c r="J38" s="3"/>
      <c r="K38" s="7">
        <v>89</v>
      </c>
      <c r="L38" s="10">
        <v>74</v>
      </c>
      <c r="M38" s="10">
        <v>146</v>
      </c>
      <c r="N38" s="10">
        <v>220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0.52978901384887067</v>
      </c>
      <c r="W38" s="19">
        <f t="shared" si="5"/>
        <v>1.5019891207274498</v>
      </c>
      <c r="X38" s="19">
        <f t="shared" si="6"/>
        <v>1.0487086150112672</v>
      </c>
      <c r="Z38" s="4" t="s">
        <v>7</v>
      </c>
      <c r="AA38" s="10">
        <f t="shared" si="8"/>
        <v>2243</v>
      </c>
      <c r="AB38" s="10">
        <f t="shared" si="8"/>
        <v>3882</v>
      </c>
      <c r="AC38" s="13">
        <f>SUM(AA38:AB38)</f>
        <v>6125</v>
      </c>
    </row>
    <row r="39" spans="1:29" ht="15" customHeight="1" x14ac:dyDescent="0.15">
      <c r="A39" s="7"/>
      <c r="B39" s="11">
        <v>377</v>
      </c>
      <c r="C39" s="11">
        <v>354</v>
      </c>
      <c r="D39" s="11">
        <v>731</v>
      </c>
      <c r="E39" s="3"/>
      <c r="F39" s="7"/>
      <c r="G39" s="11">
        <v>801</v>
      </c>
      <c r="H39" s="11">
        <v>809</v>
      </c>
      <c r="I39" s="11">
        <v>1610</v>
      </c>
      <c r="J39" s="3"/>
      <c r="K39" s="7"/>
      <c r="L39" s="11">
        <v>505</v>
      </c>
      <c r="M39" s="11">
        <v>948</v>
      </c>
      <c r="N39" s="11">
        <v>1453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5.5767264615670602E-2</v>
      </c>
      <c r="W39" s="19">
        <f t="shared" si="5"/>
        <v>0.31663554436957053</v>
      </c>
      <c r="X39" s="19">
        <f t="shared" si="6"/>
        <v>0.19500780031201248</v>
      </c>
      <c r="Z39" s="9" t="s">
        <v>24</v>
      </c>
      <c r="AA39" s="11">
        <f>SUM(AA35:AA38)</f>
        <v>10759</v>
      </c>
      <c r="AB39" s="11">
        <f>SUM(AB35:AB38)</f>
        <v>12317</v>
      </c>
      <c r="AC39" s="11">
        <f>SUM(AC35:AC38)</f>
        <v>23076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9" t="s">
        <v>32</v>
      </c>
      <c r="X1" s="29"/>
    </row>
    <row r="2" spans="1:29" ht="13.5" customHeight="1" x14ac:dyDescent="0.15">
      <c r="X2" s="22" t="s">
        <v>36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47</v>
      </c>
      <c r="C4" s="10">
        <v>43</v>
      </c>
      <c r="D4" s="10">
        <v>90</v>
      </c>
      <c r="E4" s="3"/>
      <c r="F4" s="7">
        <v>30</v>
      </c>
      <c r="G4" s="10">
        <v>74</v>
      </c>
      <c r="H4" s="10">
        <v>85</v>
      </c>
      <c r="I4" s="10">
        <v>159</v>
      </c>
      <c r="J4" s="3"/>
      <c r="K4" s="7">
        <v>60</v>
      </c>
      <c r="L4" s="10">
        <v>180</v>
      </c>
      <c r="M4" s="10">
        <v>205</v>
      </c>
      <c r="N4" s="10">
        <v>385</v>
      </c>
      <c r="O4" s="3"/>
      <c r="P4" s="7">
        <v>90</v>
      </c>
      <c r="Q4" s="10">
        <v>68</v>
      </c>
      <c r="R4" s="10">
        <v>158</v>
      </c>
      <c r="S4" s="10">
        <v>226</v>
      </c>
      <c r="U4" s="4" t="s">
        <v>4</v>
      </c>
      <c r="V4" s="15">
        <f>SUM(B9,B15,B21)</f>
        <v>1030</v>
      </c>
      <c r="W4" s="15">
        <f>SUM(C9,C15,C21)</f>
        <v>987</v>
      </c>
      <c r="X4" s="15">
        <f>SUM(V4:W4)</f>
        <v>2017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66</v>
      </c>
      <c r="C5" s="10">
        <v>64</v>
      </c>
      <c r="D5" s="10">
        <v>130</v>
      </c>
      <c r="E5" s="3"/>
      <c r="F5" s="7">
        <v>31</v>
      </c>
      <c r="G5" s="10">
        <v>101</v>
      </c>
      <c r="H5" s="10">
        <v>85</v>
      </c>
      <c r="I5" s="10">
        <v>186</v>
      </c>
      <c r="J5" s="3"/>
      <c r="K5" s="7">
        <v>61</v>
      </c>
      <c r="L5" s="10">
        <v>188</v>
      </c>
      <c r="M5" s="10">
        <v>188</v>
      </c>
      <c r="N5" s="10">
        <v>376</v>
      </c>
      <c r="O5" s="3"/>
      <c r="P5" s="7">
        <v>91</v>
      </c>
      <c r="Q5" s="10">
        <v>48</v>
      </c>
      <c r="R5" s="10">
        <v>130</v>
      </c>
      <c r="S5" s="10">
        <v>178</v>
      </c>
      <c r="U5" s="4" t="s">
        <v>5</v>
      </c>
      <c r="V5" s="15">
        <f>SUM(B27,B33,B39,G9,G15,G21,G27,G33,G39,L9)</f>
        <v>5522</v>
      </c>
      <c r="W5" s="15">
        <f>SUM(C27,C33,C39,H9,H15,H21,H27,H33,H39,M9)</f>
        <v>5391</v>
      </c>
      <c r="X5" s="15">
        <f>SUM(V5:W5)</f>
        <v>10913</v>
      </c>
      <c r="Y5" s="2"/>
      <c r="Z5" s="4" t="s">
        <v>25</v>
      </c>
      <c r="AA5" s="10">
        <v>592</v>
      </c>
      <c r="AB5" s="10">
        <v>573</v>
      </c>
      <c r="AC5" s="10">
        <v>1165</v>
      </c>
    </row>
    <row r="6" spans="1:29" ht="15" customHeight="1" x14ac:dyDescent="0.15">
      <c r="A6" s="7">
        <v>2</v>
      </c>
      <c r="B6" s="10">
        <v>61</v>
      </c>
      <c r="C6" s="10">
        <v>54</v>
      </c>
      <c r="D6" s="10">
        <v>115</v>
      </c>
      <c r="E6" s="3"/>
      <c r="F6" s="7">
        <v>32</v>
      </c>
      <c r="G6" s="10">
        <v>103</v>
      </c>
      <c r="H6" s="10">
        <v>98</v>
      </c>
      <c r="I6" s="10">
        <v>201</v>
      </c>
      <c r="J6" s="3"/>
      <c r="K6" s="7">
        <v>62</v>
      </c>
      <c r="L6" s="10">
        <v>215</v>
      </c>
      <c r="M6" s="10">
        <v>164</v>
      </c>
      <c r="N6" s="10">
        <v>379</v>
      </c>
      <c r="O6" s="3"/>
      <c r="P6" s="7">
        <v>92</v>
      </c>
      <c r="Q6" s="10">
        <v>28</v>
      </c>
      <c r="R6" s="10">
        <v>86</v>
      </c>
      <c r="S6" s="10">
        <v>114</v>
      </c>
      <c r="U6" s="8" t="s">
        <v>6</v>
      </c>
      <c r="V6" s="15">
        <f>SUM(L15,L21)</f>
        <v>1936</v>
      </c>
      <c r="W6" s="15">
        <f>SUM(M15,M21)</f>
        <v>2026</v>
      </c>
      <c r="X6" s="15">
        <f>SUM(V6:W6)</f>
        <v>3962</v>
      </c>
      <c r="Z6" s="26" t="s">
        <v>26</v>
      </c>
      <c r="AA6" s="10">
        <v>3186</v>
      </c>
      <c r="AB6" s="10">
        <v>3170</v>
      </c>
      <c r="AC6" s="10">
        <v>6356</v>
      </c>
    </row>
    <row r="7" spans="1:29" ht="15" customHeight="1" x14ac:dyDescent="0.15">
      <c r="A7" s="7">
        <v>3</v>
      </c>
      <c r="B7" s="10">
        <v>67</v>
      </c>
      <c r="C7" s="10">
        <v>62</v>
      </c>
      <c r="D7" s="10">
        <v>129</v>
      </c>
      <c r="E7" s="3"/>
      <c r="F7" s="7">
        <v>33</v>
      </c>
      <c r="G7" s="10">
        <v>80</v>
      </c>
      <c r="H7" s="10">
        <v>90</v>
      </c>
      <c r="I7" s="10">
        <v>170</v>
      </c>
      <c r="J7" s="3"/>
      <c r="K7" s="7">
        <v>63</v>
      </c>
      <c r="L7" s="10">
        <v>211</v>
      </c>
      <c r="M7" s="10">
        <v>218</v>
      </c>
      <c r="N7" s="10">
        <v>429</v>
      </c>
      <c r="O7" s="3"/>
      <c r="P7" s="7">
        <v>93</v>
      </c>
      <c r="Q7" s="10">
        <v>20</v>
      </c>
      <c r="R7" s="10">
        <v>82</v>
      </c>
      <c r="S7" s="10">
        <v>102</v>
      </c>
      <c r="U7" s="4" t="s">
        <v>7</v>
      </c>
      <c r="V7" s="15">
        <f>SUM(L27,L33,L39,Q9,Q15,Q21,Q27,Q33,Q39)</f>
        <v>2230</v>
      </c>
      <c r="W7" s="15">
        <f>SUM(M27,M33,M39,R9,R15,R21,R27,R33,R39)</f>
        <v>3880</v>
      </c>
      <c r="X7" s="15">
        <f>SUM(V7:W7)</f>
        <v>6110</v>
      </c>
      <c r="Z7" s="4" t="s">
        <v>31</v>
      </c>
      <c r="AA7" s="10">
        <v>1190</v>
      </c>
      <c r="AB7" s="10">
        <v>1244</v>
      </c>
      <c r="AC7" s="10">
        <v>2434</v>
      </c>
    </row>
    <row r="8" spans="1:29" ht="15" customHeight="1" x14ac:dyDescent="0.15">
      <c r="A8" s="7">
        <v>4</v>
      </c>
      <c r="B8" s="10">
        <v>68</v>
      </c>
      <c r="C8" s="10">
        <v>49</v>
      </c>
      <c r="D8" s="10">
        <v>117</v>
      </c>
      <c r="E8" s="3"/>
      <c r="F8" s="7">
        <v>34</v>
      </c>
      <c r="G8" s="10">
        <v>98</v>
      </c>
      <c r="H8" s="10">
        <v>96</v>
      </c>
      <c r="I8" s="10">
        <v>194</v>
      </c>
      <c r="J8" s="3"/>
      <c r="K8" s="7">
        <v>64</v>
      </c>
      <c r="L8" s="10">
        <v>210</v>
      </c>
      <c r="M8" s="10">
        <v>189</v>
      </c>
      <c r="N8" s="10">
        <v>399</v>
      </c>
      <c r="O8" s="3"/>
      <c r="P8" s="7">
        <v>94</v>
      </c>
      <c r="Q8" s="10">
        <v>13</v>
      </c>
      <c r="R8" s="10">
        <v>70</v>
      </c>
      <c r="S8" s="10">
        <v>83</v>
      </c>
      <c r="U8" s="17" t="s">
        <v>3</v>
      </c>
      <c r="V8" s="12">
        <f>SUM(V4:V7)</f>
        <v>10718</v>
      </c>
      <c r="W8" s="12">
        <f>SUM(W4:W7)</f>
        <v>12284</v>
      </c>
      <c r="X8" s="12">
        <f>SUM(X4:X7)</f>
        <v>23002</v>
      </c>
      <c r="Z8" s="4" t="s">
        <v>7</v>
      </c>
      <c r="AA8" s="10">
        <v>1327</v>
      </c>
      <c r="AB8" s="10">
        <v>2330</v>
      </c>
      <c r="AC8" s="10">
        <v>3657</v>
      </c>
    </row>
    <row r="9" spans="1:29" ht="15" customHeight="1" x14ac:dyDescent="0.15">
      <c r="A9" s="7"/>
      <c r="B9" s="11">
        <v>309</v>
      </c>
      <c r="C9" s="11">
        <v>272</v>
      </c>
      <c r="D9" s="11">
        <v>581</v>
      </c>
      <c r="E9" s="3"/>
      <c r="F9" s="7"/>
      <c r="G9" s="11">
        <v>456</v>
      </c>
      <c r="H9" s="11">
        <v>454</v>
      </c>
      <c r="I9" s="11">
        <v>910</v>
      </c>
      <c r="J9" s="3"/>
      <c r="K9" s="7"/>
      <c r="L9" s="12">
        <v>1004</v>
      </c>
      <c r="M9" s="12">
        <v>964</v>
      </c>
      <c r="N9" s="12">
        <v>1968</v>
      </c>
      <c r="O9" s="3"/>
      <c r="P9" s="7"/>
      <c r="Q9" s="11">
        <v>177</v>
      </c>
      <c r="R9" s="11">
        <v>526</v>
      </c>
      <c r="S9" s="11">
        <v>703</v>
      </c>
      <c r="U9" s="4" t="s">
        <v>8</v>
      </c>
      <c r="V9" s="15">
        <f>SUM(G21,G27,G33,G39,L9)</f>
        <v>3362</v>
      </c>
      <c r="W9" s="15">
        <f>SUM(H21,H27,H33,H39,M9)</f>
        <v>3310</v>
      </c>
      <c r="X9" s="18">
        <f t="shared" ref="X9:X20" si="0">SUM(V9:W9)</f>
        <v>6672</v>
      </c>
      <c r="Z9" s="9" t="s">
        <v>24</v>
      </c>
      <c r="AA9" s="11">
        <f t="shared" ref="AA9:AB9" si="1">SUM(AA5:AA8)</f>
        <v>6295</v>
      </c>
      <c r="AB9" s="11">
        <f t="shared" si="1"/>
        <v>7317</v>
      </c>
      <c r="AC9" s="11">
        <f>SUM(AC5:AC8)</f>
        <v>13612</v>
      </c>
    </row>
    <row r="10" spans="1:29" ht="15" customHeight="1" x14ac:dyDescent="0.15">
      <c r="A10" s="7">
        <v>5</v>
      </c>
      <c r="B10" s="10">
        <v>74</v>
      </c>
      <c r="C10" s="10">
        <v>73</v>
      </c>
      <c r="D10" s="10">
        <v>147</v>
      </c>
      <c r="E10" s="3"/>
      <c r="F10" s="7">
        <v>35</v>
      </c>
      <c r="G10" s="10">
        <v>79</v>
      </c>
      <c r="H10" s="10">
        <v>87</v>
      </c>
      <c r="I10" s="10">
        <v>166</v>
      </c>
      <c r="J10" s="3"/>
      <c r="K10" s="7">
        <v>65</v>
      </c>
      <c r="L10" s="10">
        <v>257</v>
      </c>
      <c r="M10" s="10">
        <v>205</v>
      </c>
      <c r="N10" s="10">
        <v>462</v>
      </c>
      <c r="O10" s="3"/>
      <c r="P10" s="7">
        <v>95</v>
      </c>
      <c r="Q10" s="10">
        <v>15</v>
      </c>
      <c r="R10" s="10">
        <v>55</v>
      </c>
      <c r="S10" s="10">
        <v>70</v>
      </c>
      <c r="U10" s="4" t="s">
        <v>9</v>
      </c>
      <c r="V10" s="15">
        <f>SUM(G21,G27,G33,G39,L9,L15,L21,L27,L33,L39,Q9,Q15,Q21,Q27,Q33,Q39)</f>
        <v>7528</v>
      </c>
      <c r="W10" s="15">
        <f>SUM(H21,H27,H33,H39,M9,M15,M21,M27,M33,M39,R9,R15,R21,R27,R33,R39)</f>
        <v>9216</v>
      </c>
      <c r="X10" s="18">
        <f t="shared" si="0"/>
        <v>16744</v>
      </c>
      <c r="Z10" s="6" t="s">
        <v>28</v>
      </c>
    </row>
    <row r="11" spans="1:29" ht="15" customHeight="1" x14ac:dyDescent="0.15">
      <c r="A11" s="7">
        <v>6</v>
      </c>
      <c r="B11" s="10">
        <v>76</v>
      </c>
      <c r="C11" s="10">
        <v>62</v>
      </c>
      <c r="D11" s="10">
        <v>138</v>
      </c>
      <c r="E11" s="3"/>
      <c r="F11" s="7">
        <v>36</v>
      </c>
      <c r="G11" s="10">
        <v>94</v>
      </c>
      <c r="H11" s="10">
        <v>98</v>
      </c>
      <c r="I11" s="10">
        <v>192</v>
      </c>
      <c r="J11" s="3"/>
      <c r="K11" s="7">
        <v>66</v>
      </c>
      <c r="L11" s="10">
        <v>250</v>
      </c>
      <c r="M11" s="10">
        <v>246</v>
      </c>
      <c r="N11" s="10">
        <v>496</v>
      </c>
      <c r="O11" s="3"/>
      <c r="P11" s="7">
        <v>96</v>
      </c>
      <c r="Q11" s="10">
        <v>12</v>
      </c>
      <c r="R11" s="10">
        <v>30</v>
      </c>
      <c r="S11" s="10">
        <v>42</v>
      </c>
      <c r="U11" s="4" t="s">
        <v>10</v>
      </c>
      <c r="V11" s="15">
        <f>SUM(,G33,G39,L9,L15,L21,L27,L33,L39,Q9,Q15,Q21,Q27,Q33,Q39)</f>
        <v>6519</v>
      </c>
      <c r="W11" s="15">
        <f>SUM(,H33,H39,M9,M15,M21,M27,M33,M39,R9,R15,R21,R27,R33,R39)</f>
        <v>8223</v>
      </c>
      <c r="X11" s="18">
        <f t="shared" si="0"/>
        <v>14742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73</v>
      </c>
      <c r="C12" s="10">
        <v>67</v>
      </c>
      <c r="D12" s="10">
        <v>140</v>
      </c>
      <c r="E12" s="3"/>
      <c r="F12" s="7">
        <v>37</v>
      </c>
      <c r="G12" s="10">
        <v>104</v>
      </c>
      <c r="H12" s="10">
        <v>95</v>
      </c>
      <c r="I12" s="10">
        <v>199</v>
      </c>
      <c r="J12" s="3"/>
      <c r="K12" s="7">
        <v>67</v>
      </c>
      <c r="L12" s="10">
        <v>284</v>
      </c>
      <c r="M12" s="10">
        <v>257</v>
      </c>
      <c r="N12" s="10">
        <v>541</v>
      </c>
      <c r="O12" s="3"/>
      <c r="P12" s="7">
        <v>97</v>
      </c>
      <c r="Q12" s="10">
        <v>15</v>
      </c>
      <c r="R12" s="10">
        <v>25</v>
      </c>
      <c r="S12" s="10">
        <v>40</v>
      </c>
      <c r="U12" s="4" t="s">
        <v>11</v>
      </c>
      <c r="V12" s="15">
        <f>SUM(L9,L15,L21,L27,L33,L39,Q9,Q15,Q21,Q27,Q33,Q39)</f>
        <v>5170</v>
      </c>
      <c r="W12" s="15">
        <f>SUM(M9,M15,M21,M27,M33,M39,R9,R15,R21,R27,R33,R39)</f>
        <v>6870</v>
      </c>
      <c r="X12" s="18">
        <f t="shared" si="0"/>
        <v>12040</v>
      </c>
      <c r="Z12" s="4" t="s">
        <v>25</v>
      </c>
      <c r="AA12" s="10">
        <v>159</v>
      </c>
      <c r="AB12" s="10">
        <v>145</v>
      </c>
      <c r="AC12" s="10">
        <v>304</v>
      </c>
    </row>
    <row r="13" spans="1:29" ht="15" customHeight="1" x14ac:dyDescent="0.15">
      <c r="A13" s="7">
        <v>8</v>
      </c>
      <c r="B13" s="10">
        <v>64</v>
      </c>
      <c r="C13" s="10">
        <v>81</v>
      </c>
      <c r="D13" s="10">
        <v>145</v>
      </c>
      <c r="E13" s="3"/>
      <c r="F13" s="7">
        <v>38</v>
      </c>
      <c r="G13" s="10">
        <v>111</v>
      </c>
      <c r="H13" s="10">
        <v>103</v>
      </c>
      <c r="I13" s="10">
        <v>214</v>
      </c>
      <c r="J13" s="3"/>
      <c r="K13" s="7">
        <v>68</v>
      </c>
      <c r="L13" s="10">
        <v>259</v>
      </c>
      <c r="M13" s="10">
        <v>246</v>
      </c>
      <c r="N13" s="10">
        <v>505</v>
      </c>
      <c r="O13" s="3"/>
      <c r="P13" s="7">
        <v>98</v>
      </c>
      <c r="Q13" s="10">
        <v>7</v>
      </c>
      <c r="R13" s="10">
        <v>20</v>
      </c>
      <c r="S13" s="10">
        <v>27</v>
      </c>
      <c r="U13" s="9" t="s">
        <v>12</v>
      </c>
      <c r="V13" s="12">
        <f>SUM(L15,L21,L27,L33,L39,Q9,Q15,Q21,Q27,Q33,Q39)</f>
        <v>4166</v>
      </c>
      <c r="W13" s="12">
        <f>SUM(M15,M21,M27,M33,M39,R9,R15,R21,R27,R33,R39)</f>
        <v>5906</v>
      </c>
      <c r="X13" s="12">
        <f t="shared" si="0"/>
        <v>10072</v>
      </c>
      <c r="Z13" s="26" t="s">
        <v>26</v>
      </c>
      <c r="AA13" s="10">
        <v>703</v>
      </c>
      <c r="AB13" s="10">
        <v>722</v>
      </c>
      <c r="AC13" s="10">
        <v>1425</v>
      </c>
    </row>
    <row r="14" spans="1:29" ht="15" customHeight="1" x14ac:dyDescent="0.15">
      <c r="A14" s="7">
        <v>9</v>
      </c>
      <c r="B14" s="10">
        <v>77</v>
      </c>
      <c r="C14" s="10">
        <v>69</v>
      </c>
      <c r="D14" s="10">
        <v>146</v>
      </c>
      <c r="E14" s="3"/>
      <c r="F14" s="7">
        <v>39</v>
      </c>
      <c r="G14" s="10">
        <v>114</v>
      </c>
      <c r="H14" s="10">
        <v>94</v>
      </c>
      <c r="I14" s="10">
        <v>208</v>
      </c>
      <c r="J14" s="3"/>
      <c r="K14" s="7">
        <v>69</v>
      </c>
      <c r="L14" s="10">
        <v>217</v>
      </c>
      <c r="M14" s="10">
        <v>203</v>
      </c>
      <c r="N14" s="10">
        <v>420</v>
      </c>
      <c r="O14" s="3"/>
      <c r="P14" s="7">
        <v>99</v>
      </c>
      <c r="Q14" s="10">
        <v>2</v>
      </c>
      <c r="R14" s="10">
        <v>12</v>
      </c>
      <c r="S14" s="10">
        <v>14</v>
      </c>
      <c r="U14" s="4" t="s">
        <v>13</v>
      </c>
      <c r="V14" s="15">
        <f>SUM(L21,L27,L33,L39,Q9,Q15,Q21,Q27,Q33,Q39)</f>
        <v>2899</v>
      </c>
      <c r="W14" s="15">
        <f>SUM(M21,M27,M33,M39,R9,R15,R21,R27,R33,R39)</f>
        <v>4749</v>
      </c>
      <c r="X14" s="18">
        <f t="shared" si="0"/>
        <v>7648</v>
      </c>
      <c r="Z14" s="4" t="s">
        <v>31</v>
      </c>
      <c r="AA14" s="10">
        <v>245</v>
      </c>
      <c r="AB14" s="10">
        <v>283</v>
      </c>
      <c r="AC14" s="10">
        <v>528</v>
      </c>
    </row>
    <row r="15" spans="1:29" ht="15" customHeight="1" x14ac:dyDescent="0.15">
      <c r="A15" s="7"/>
      <c r="B15" s="11">
        <v>364</v>
      </c>
      <c r="C15" s="11">
        <v>352</v>
      </c>
      <c r="D15" s="11">
        <v>716</v>
      </c>
      <c r="E15" s="3"/>
      <c r="F15" s="7"/>
      <c r="G15" s="11">
        <v>502</v>
      </c>
      <c r="H15" s="11">
        <v>477</v>
      </c>
      <c r="I15" s="11">
        <v>979</v>
      </c>
      <c r="J15" s="3"/>
      <c r="K15" s="7"/>
      <c r="L15" s="11">
        <v>1267</v>
      </c>
      <c r="M15" s="11">
        <v>1157</v>
      </c>
      <c r="N15" s="11">
        <v>2424</v>
      </c>
      <c r="O15" s="3"/>
      <c r="P15" s="7"/>
      <c r="Q15" s="11">
        <v>51</v>
      </c>
      <c r="R15" s="11">
        <v>142</v>
      </c>
      <c r="S15" s="11">
        <v>193</v>
      </c>
      <c r="U15" s="4" t="s">
        <v>14</v>
      </c>
      <c r="V15" s="15">
        <f>SUM(L27,L33,L39,Q9,Q15,Q21,Q27,Q33,Q39)</f>
        <v>2230</v>
      </c>
      <c r="W15" s="15">
        <f>SUM(M27,M33,M39,R9,R15,R21,R27,R33,R39)</f>
        <v>3880</v>
      </c>
      <c r="X15" s="18">
        <f t="shared" si="0"/>
        <v>6110</v>
      </c>
      <c r="Z15" s="4" t="s">
        <v>7</v>
      </c>
      <c r="AA15" s="10">
        <v>283</v>
      </c>
      <c r="AB15" s="10">
        <v>448</v>
      </c>
      <c r="AC15" s="10">
        <v>731</v>
      </c>
    </row>
    <row r="16" spans="1:29" ht="15" customHeight="1" x14ac:dyDescent="0.15">
      <c r="A16" s="7">
        <v>10</v>
      </c>
      <c r="B16" s="10">
        <v>74</v>
      </c>
      <c r="C16" s="10">
        <v>82</v>
      </c>
      <c r="D16" s="10">
        <v>156</v>
      </c>
      <c r="E16" s="3"/>
      <c r="F16" s="7">
        <v>40</v>
      </c>
      <c r="G16" s="10">
        <v>116</v>
      </c>
      <c r="H16" s="10">
        <v>90</v>
      </c>
      <c r="I16" s="10">
        <v>206</v>
      </c>
      <c r="J16" s="3"/>
      <c r="K16" s="7">
        <v>70</v>
      </c>
      <c r="L16" s="10">
        <v>92</v>
      </c>
      <c r="M16" s="10">
        <v>96</v>
      </c>
      <c r="N16" s="10">
        <v>188</v>
      </c>
      <c r="O16" s="3"/>
      <c r="P16" s="7">
        <v>100</v>
      </c>
      <c r="Q16" s="10">
        <v>1</v>
      </c>
      <c r="R16" s="10">
        <v>16</v>
      </c>
      <c r="S16" s="10">
        <v>17</v>
      </c>
      <c r="U16" s="4" t="s">
        <v>15</v>
      </c>
      <c r="V16" s="15">
        <f>SUM(L33,L39,Q9,Q15,Q21,Q27,Q33,Q39)</f>
        <v>1497</v>
      </c>
      <c r="W16" s="15">
        <f>SUM(M33,M39,R9,R15,R21,R27,R33,R39)</f>
        <v>2818</v>
      </c>
      <c r="X16" s="18">
        <f t="shared" si="0"/>
        <v>4315</v>
      </c>
      <c r="Z16" s="9" t="s">
        <v>24</v>
      </c>
      <c r="AA16" s="11">
        <f t="shared" ref="AA16:AB16" si="2">SUM(AA12:AA15)</f>
        <v>1390</v>
      </c>
      <c r="AB16" s="11">
        <f t="shared" si="2"/>
        <v>1598</v>
      </c>
      <c r="AC16" s="11">
        <f>SUM(AC12:AC15)</f>
        <v>2988</v>
      </c>
    </row>
    <row r="17" spans="1:29" ht="15" customHeight="1" x14ac:dyDescent="0.15">
      <c r="A17" s="7">
        <v>11</v>
      </c>
      <c r="B17" s="10">
        <v>72</v>
      </c>
      <c r="C17" s="10">
        <v>57</v>
      </c>
      <c r="D17" s="10">
        <v>129</v>
      </c>
      <c r="E17" s="3"/>
      <c r="F17" s="7">
        <v>41</v>
      </c>
      <c r="G17" s="10">
        <v>114</v>
      </c>
      <c r="H17" s="10">
        <v>89</v>
      </c>
      <c r="I17" s="10">
        <v>203</v>
      </c>
      <c r="J17" s="3"/>
      <c r="K17" s="7">
        <v>71</v>
      </c>
      <c r="L17" s="10">
        <v>124</v>
      </c>
      <c r="M17" s="10">
        <v>166</v>
      </c>
      <c r="N17" s="10">
        <v>290</v>
      </c>
      <c r="O17" s="3"/>
      <c r="P17" s="7">
        <v>101</v>
      </c>
      <c r="Q17" s="10">
        <v>2</v>
      </c>
      <c r="R17" s="10">
        <v>12</v>
      </c>
      <c r="S17" s="10">
        <v>14</v>
      </c>
      <c r="U17" s="4" t="s">
        <v>16</v>
      </c>
      <c r="V17" s="15">
        <f>SUM(L39,Q9,Q15,Q21,Q27,Q33,Q39)</f>
        <v>731</v>
      </c>
      <c r="W17" s="15">
        <f>SUM(M39,R9,R15,R21,R27,R33,R39)</f>
        <v>1650</v>
      </c>
      <c r="X17" s="18">
        <f t="shared" si="0"/>
        <v>2381</v>
      </c>
      <c r="Z17" s="6" t="s">
        <v>29</v>
      </c>
    </row>
    <row r="18" spans="1:29" ht="15" customHeight="1" x14ac:dyDescent="0.15">
      <c r="A18" s="7">
        <v>12</v>
      </c>
      <c r="B18" s="10">
        <v>77</v>
      </c>
      <c r="C18" s="10">
        <v>66</v>
      </c>
      <c r="D18" s="10">
        <v>143</v>
      </c>
      <c r="E18" s="3"/>
      <c r="F18" s="7">
        <v>42</v>
      </c>
      <c r="G18" s="10">
        <v>98</v>
      </c>
      <c r="H18" s="10">
        <v>115</v>
      </c>
      <c r="I18" s="10">
        <v>213</v>
      </c>
      <c r="J18" s="3"/>
      <c r="K18" s="7">
        <v>72</v>
      </c>
      <c r="L18" s="10">
        <v>144</v>
      </c>
      <c r="M18" s="10">
        <v>217</v>
      </c>
      <c r="N18" s="13">
        <v>361</v>
      </c>
      <c r="O18" s="3"/>
      <c r="P18" s="7">
        <v>102</v>
      </c>
      <c r="Q18" s="10">
        <v>1</v>
      </c>
      <c r="R18" s="10">
        <v>3</v>
      </c>
      <c r="S18" s="10">
        <v>4</v>
      </c>
      <c r="U18" s="4" t="s">
        <v>17</v>
      </c>
      <c r="V18" s="15">
        <f>SUM(Q9,Q15,Q21,Q27,Q33,Q39)</f>
        <v>233</v>
      </c>
      <c r="W18" s="15">
        <f>SUM(R9,R15,R21,R27,R33,R39)</f>
        <v>706</v>
      </c>
      <c r="X18" s="18">
        <f t="shared" si="0"/>
        <v>939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67</v>
      </c>
      <c r="C19" s="10">
        <v>82</v>
      </c>
      <c r="D19" s="10">
        <v>149</v>
      </c>
      <c r="E19" s="3"/>
      <c r="F19" s="7">
        <v>43</v>
      </c>
      <c r="G19" s="10">
        <v>96</v>
      </c>
      <c r="H19" s="10">
        <v>90</v>
      </c>
      <c r="I19" s="10">
        <v>186</v>
      </c>
      <c r="J19" s="3"/>
      <c r="K19" s="7">
        <v>73</v>
      </c>
      <c r="L19" s="10">
        <v>155</v>
      </c>
      <c r="M19" s="10">
        <v>172</v>
      </c>
      <c r="N19" s="10">
        <v>327</v>
      </c>
      <c r="O19" s="3"/>
      <c r="P19" s="7">
        <v>103</v>
      </c>
      <c r="Q19" s="10">
        <v>0</v>
      </c>
      <c r="R19" s="10">
        <v>4</v>
      </c>
      <c r="S19" s="10">
        <v>4</v>
      </c>
      <c r="U19" s="4" t="s">
        <v>18</v>
      </c>
      <c r="V19" s="15">
        <f>SUM(Q15,Q21,Q27,Q33,Q39)</f>
        <v>56</v>
      </c>
      <c r="W19" s="15">
        <f>SUM(R15,R21,R27,R33,R39)</f>
        <v>180</v>
      </c>
      <c r="X19" s="18">
        <f t="shared" si="0"/>
        <v>236</v>
      </c>
      <c r="Z19" s="4" t="s">
        <v>25</v>
      </c>
      <c r="AA19" s="10">
        <v>166</v>
      </c>
      <c r="AB19" s="10">
        <v>170</v>
      </c>
      <c r="AC19" s="10">
        <v>336</v>
      </c>
    </row>
    <row r="20" spans="1:29" ht="15" customHeight="1" x14ac:dyDescent="0.15">
      <c r="A20" s="7">
        <v>14</v>
      </c>
      <c r="B20" s="10">
        <v>67</v>
      </c>
      <c r="C20" s="10">
        <v>76</v>
      </c>
      <c r="D20" s="10">
        <v>143</v>
      </c>
      <c r="E20" s="3"/>
      <c r="F20" s="7">
        <v>44</v>
      </c>
      <c r="G20" s="10">
        <v>108</v>
      </c>
      <c r="H20" s="10">
        <v>108</v>
      </c>
      <c r="I20" s="10">
        <v>216</v>
      </c>
      <c r="J20" s="3"/>
      <c r="K20" s="7">
        <v>74</v>
      </c>
      <c r="L20" s="10">
        <v>154</v>
      </c>
      <c r="M20" s="10">
        <v>218</v>
      </c>
      <c r="N20" s="10">
        <v>372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5</v>
      </c>
      <c r="W20" s="15">
        <f>SUM(R21,R27,R33,R39)</f>
        <v>38</v>
      </c>
      <c r="X20" s="18">
        <f t="shared" si="0"/>
        <v>43</v>
      </c>
      <c r="Z20" s="26" t="s">
        <v>26</v>
      </c>
      <c r="AA20" s="10">
        <v>1067</v>
      </c>
      <c r="AB20" s="10">
        <v>968</v>
      </c>
      <c r="AC20" s="10">
        <v>2035</v>
      </c>
    </row>
    <row r="21" spans="1:29" ht="15" customHeight="1" x14ac:dyDescent="0.15">
      <c r="A21" s="7"/>
      <c r="B21" s="11">
        <v>357</v>
      </c>
      <c r="C21" s="11">
        <v>363</v>
      </c>
      <c r="D21" s="11">
        <v>720</v>
      </c>
      <c r="E21" s="3"/>
      <c r="F21" s="7"/>
      <c r="G21" s="11">
        <v>532</v>
      </c>
      <c r="H21" s="11">
        <v>492</v>
      </c>
      <c r="I21" s="11">
        <v>1024</v>
      </c>
      <c r="J21" s="3"/>
      <c r="K21" s="7"/>
      <c r="L21" s="12">
        <v>669</v>
      </c>
      <c r="M21" s="12">
        <v>869</v>
      </c>
      <c r="N21" s="12">
        <v>1538</v>
      </c>
      <c r="O21" s="24"/>
      <c r="P21" s="7"/>
      <c r="Q21" s="11">
        <v>4</v>
      </c>
      <c r="R21" s="11">
        <v>36</v>
      </c>
      <c r="S21" s="11">
        <v>40</v>
      </c>
      <c r="Z21" s="4" t="s">
        <v>31</v>
      </c>
      <c r="AA21" s="10">
        <v>319</v>
      </c>
      <c r="AB21" s="10">
        <v>300</v>
      </c>
      <c r="AC21" s="10">
        <v>619</v>
      </c>
    </row>
    <row r="22" spans="1:29" ht="15" customHeight="1" x14ac:dyDescent="0.15">
      <c r="A22" s="7">
        <v>15</v>
      </c>
      <c r="B22" s="10">
        <v>83</v>
      </c>
      <c r="C22" s="10">
        <v>86</v>
      </c>
      <c r="D22" s="10">
        <v>169</v>
      </c>
      <c r="E22" s="3"/>
      <c r="F22" s="7">
        <v>45</v>
      </c>
      <c r="G22" s="10">
        <v>96</v>
      </c>
      <c r="H22" s="10">
        <v>94</v>
      </c>
      <c r="I22" s="10">
        <v>190</v>
      </c>
      <c r="J22" s="3"/>
      <c r="K22" s="7">
        <v>75</v>
      </c>
      <c r="L22" s="10">
        <v>145</v>
      </c>
      <c r="M22" s="10">
        <v>214</v>
      </c>
      <c r="N22" s="10">
        <v>359</v>
      </c>
      <c r="O22" s="3"/>
      <c r="P22" s="7">
        <v>105</v>
      </c>
      <c r="Q22" s="10">
        <v>1</v>
      </c>
      <c r="R22" s="10">
        <v>1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383</v>
      </c>
      <c r="AB22" s="10">
        <v>702</v>
      </c>
      <c r="AC22" s="10">
        <v>1085</v>
      </c>
    </row>
    <row r="23" spans="1:29" ht="15" customHeight="1" x14ac:dyDescent="0.15">
      <c r="A23" s="7">
        <v>16</v>
      </c>
      <c r="B23" s="10">
        <v>103</v>
      </c>
      <c r="C23" s="10">
        <v>84</v>
      </c>
      <c r="D23" s="10">
        <v>187</v>
      </c>
      <c r="E23" s="3"/>
      <c r="F23" s="7">
        <v>46</v>
      </c>
      <c r="G23" s="10">
        <v>101</v>
      </c>
      <c r="H23" s="10">
        <v>83</v>
      </c>
      <c r="I23" s="10">
        <v>184</v>
      </c>
      <c r="J23" s="3"/>
      <c r="K23" s="7">
        <v>76</v>
      </c>
      <c r="L23" s="10">
        <v>136</v>
      </c>
      <c r="M23" s="10">
        <v>202</v>
      </c>
      <c r="N23" s="10">
        <v>338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9.610001866019779</v>
      </c>
      <c r="W23" s="19">
        <f>W4/$W$8*100</f>
        <v>8.0348420709866488</v>
      </c>
      <c r="X23" s="19">
        <f>X4/$X$8*100</f>
        <v>8.7688027128075809</v>
      </c>
      <c r="Z23" s="9" t="s">
        <v>24</v>
      </c>
      <c r="AA23" s="11">
        <f t="shared" ref="AA23:AB23" si="3">SUM(AA19:AA22)</f>
        <v>1935</v>
      </c>
      <c r="AB23" s="11">
        <f t="shared" si="3"/>
        <v>2140</v>
      </c>
      <c r="AC23" s="11">
        <f>SUM(AC19:AC22)</f>
        <v>4075</v>
      </c>
    </row>
    <row r="24" spans="1:29" ht="15" customHeight="1" x14ac:dyDescent="0.15">
      <c r="A24" s="7">
        <v>17</v>
      </c>
      <c r="B24" s="10">
        <v>81</v>
      </c>
      <c r="C24" s="10">
        <v>77</v>
      </c>
      <c r="D24" s="10">
        <v>158</v>
      </c>
      <c r="E24" s="3"/>
      <c r="F24" s="7">
        <v>47</v>
      </c>
      <c r="G24" s="10">
        <v>94</v>
      </c>
      <c r="H24" s="10">
        <v>101</v>
      </c>
      <c r="I24" s="10">
        <v>195</v>
      </c>
      <c r="J24" s="3"/>
      <c r="K24" s="7">
        <v>77</v>
      </c>
      <c r="L24" s="10">
        <v>132</v>
      </c>
      <c r="M24" s="10">
        <v>192</v>
      </c>
      <c r="N24" s="10">
        <v>324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51.520806120544883</v>
      </c>
      <c r="W24" s="19">
        <f>W5/$W$8*100</f>
        <v>43.886356235753823</v>
      </c>
      <c r="X24" s="19">
        <f>X5/$X$8*100</f>
        <v>47.443700547778455</v>
      </c>
      <c r="Z24" s="6" t="s">
        <v>30</v>
      </c>
    </row>
    <row r="25" spans="1:29" ht="15" customHeight="1" x14ac:dyDescent="0.15">
      <c r="A25" s="7">
        <v>18</v>
      </c>
      <c r="B25" s="10">
        <v>69</v>
      </c>
      <c r="C25" s="10">
        <v>77</v>
      </c>
      <c r="D25" s="10">
        <v>146</v>
      </c>
      <c r="E25" s="3"/>
      <c r="F25" s="7">
        <v>48</v>
      </c>
      <c r="G25" s="10">
        <v>90</v>
      </c>
      <c r="H25" s="10">
        <v>108</v>
      </c>
      <c r="I25" s="10">
        <v>198</v>
      </c>
      <c r="J25" s="3"/>
      <c r="K25" s="7">
        <v>78</v>
      </c>
      <c r="L25" s="10">
        <v>166</v>
      </c>
      <c r="M25" s="10">
        <v>213</v>
      </c>
      <c r="N25" s="10">
        <v>379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18.063071468557567</v>
      </c>
      <c r="W25" s="19">
        <f>W6/$W$8*100</f>
        <v>16.492999023119506</v>
      </c>
      <c r="X25" s="19">
        <f>X6/$X$8*100</f>
        <v>17.224589166159465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74</v>
      </c>
      <c r="C26" s="10">
        <v>85</v>
      </c>
      <c r="D26" s="10">
        <v>159</v>
      </c>
      <c r="E26" s="3"/>
      <c r="F26" s="7">
        <v>49</v>
      </c>
      <c r="G26" s="10">
        <v>96</v>
      </c>
      <c r="H26" s="10">
        <v>115</v>
      </c>
      <c r="I26" s="10">
        <v>211</v>
      </c>
      <c r="J26" s="3"/>
      <c r="K26" s="7">
        <v>79</v>
      </c>
      <c r="L26" s="10">
        <v>154</v>
      </c>
      <c r="M26" s="10">
        <v>241</v>
      </c>
      <c r="N26" s="10">
        <v>395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20.806120544877775</v>
      </c>
      <c r="W26" s="19">
        <f>W7/$W$8*100</f>
        <v>31.585802670140019</v>
      </c>
      <c r="X26" s="19">
        <f>X7/$X$8*100</f>
        <v>26.562907573254503</v>
      </c>
      <c r="Z26" s="4" t="s">
        <v>25</v>
      </c>
      <c r="AA26" s="10">
        <v>113</v>
      </c>
      <c r="AB26" s="10">
        <v>99</v>
      </c>
      <c r="AC26" s="10">
        <v>212</v>
      </c>
    </row>
    <row r="27" spans="1:29" ht="15" customHeight="1" x14ac:dyDescent="0.15">
      <c r="A27" s="7"/>
      <c r="B27" s="11">
        <v>410</v>
      </c>
      <c r="C27" s="11">
        <v>409</v>
      </c>
      <c r="D27" s="11">
        <v>819</v>
      </c>
      <c r="E27" s="3"/>
      <c r="F27" s="7"/>
      <c r="G27" s="11">
        <v>477</v>
      </c>
      <c r="H27" s="11">
        <v>501</v>
      </c>
      <c r="I27" s="11">
        <v>978</v>
      </c>
      <c r="J27" s="3"/>
      <c r="K27" s="7"/>
      <c r="L27" s="11">
        <v>733</v>
      </c>
      <c r="M27" s="11">
        <v>1062</v>
      </c>
      <c r="N27" s="11">
        <v>1795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566</v>
      </c>
      <c r="AB27" s="10">
        <v>531</v>
      </c>
      <c r="AC27" s="10">
        <v>1097</v>
      </c>
    </row>
    <row r="28" spans="1:29" ht="15" customHeight="1" x14ac:dyDescent="0.15">
      <c r="A28" s="7">
        <v>20</v>
      </c>
      <c r="B28" s="10">
        <v>82</v>
      </c>
      <c r="C28" s="10">
        <v>83</v>
      </c>
      <c r="D28" s="10">
        <v>165</v>
      </c>
      <c r="E28" s="3"/>
      <c r="F28" s="7">
        <v>50</v>
      </c>
      <c r="G28" s="10">
        <v>90</v>
      </c>
      <c r="H28" s="10">
        <v>66</v>
      </c>
      <c r="I28" s="10">
        <v>156</v>
      </c>
      <c r="J28" s="3"/>
      <c r="K28" s="7">
        <v>80</v>
      </c>
      <c r="L28" s="10">
        <v>165</v>
      </c>
      <c r="M28" s="10">
        <v>229</v>
      </c>
      <c r="N28" s="10">
        <v>394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31.367792498600483</v>
      </c>
      <c r="W28" s="19">
        <f t="shared" ref="W28:W39" si="5">W9/$W$8*100</f>
        <v>26.945620319114294</v>
      </c>
      <c r="X28" s="19">
        <f t="shared" ref="X28:X39" si="6">X9/$X$8*100</f>
        <v>29.006173376228155</v>
      </c>
      <c r="Z28" s="4" t="s">
        <v>31</v>
      </c>
      <c r="AA28" s="10">
        <v>182</v>
      </c>
      <c r="AB28" s="10">
        <v>199</v>
      </c>
      <c r="AC28" s="10">
        <v>381</v>
      </c>
    </row>
    <row r="29" spans="1:29" ht="15" customHeight="1" x14ac:dyDescent="0.15">
      <c r="A29" s="7">
        <v>21</v>
      </c>
      <c r="B29" s="10">
        <v>98</v>
      </c>
      <c r="C29" s="10">
        <v>88</v>
      </c>
      <c r="D29" s="10">
        <v>186</v>
      </c>
      <c r="E29" s="3"/>
      <c r="F29" s="7">
        <v>51</v>
      </c>
      <c r="G29" s="10">
        <v>103</v>
      </c>
      <c r="H29" s="10">
        <v>118</v>
      </c>
      <c r="I29" s="10">
        <v>221</v>
      </c>
      <c r="J29" s="3"/>
      <c r="K29" s="7">
        <v>81</v>
      </c>
      <c r="L29" s="10">
        <v>150</v>
      </c>
      <c r="M29" s="10">
        <v>237</v>
      </c>
      <c r="N29" s="10">
        <v>387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70.236984512035832</v>
      </c>
      <c r="W29" s="19">
        <f t="shared" si="5"/>
        <v>75.024422012373819</v>
      </c>
      <c r="X29" s="19">
        <f t="shared" si="6"/>
        <v>72.793670115642115</v>
      </c>
      <c r="Z29" s="4" t="s">
        <v>7</v>
      </c>
      <c r="AA29" s="10">
        <v>237</v>
      </c>
      <c r="AB29" s="10">
        <v>400</v>
      </c>
      <c r="AC29" s="10">
        <v>637</v>
      </c>
    </row>
    <row r="30" spans="1:29" ht="15" customHeight="1" x14ac:dyDescent="0.15">
      <c r="A30" s="7">
        <v>22</v>
      </c>
      <c r="B30" s="10">
        <v>106</v>
      </c>
      <c r="C30" s="10">
        <v>80</v>
      </c>
      <c r="D30" s="10">
        <v>186</v>
      </c>
      <c r="E30" s="3"/>
      <c r="F30" s="7">
        <v>52</v>
      </c>
      <c r="G30" s="10">
        <v>113</v>
      </c>
      <c r="H30" s="10">
        <v>120</v>
      </c>
      <c r="I30" s="10">
        <v>233</v>
      </c>
      <c r="J30" s="3"/>
      <c r="K30" s="7">
        <v>82</v>
      </c>
      <c r="L30" s="10">
        <v>146</v>
      </c>
      <c r="M30" s="10">
        <v>254</v>
      </c>
      <c r="N30" s="10">
        <v>400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60.822914722896058</v>
      </c>
      <c r="W30" s="19">
        <f t="shared" si="5"/>
        <v>66.940735916639525</v>
      </c>
      <c r="X30" s="19">
        <f t="shared" si="6"/>
        <v>64.090079123554474</v>
      </c>
      <c r="Z30" s="9" t="s">
        <v>24</v>
      </c>
      <c r="AA30" s="11">
        <f t="shared" ref="AA30:AB30" si="7">SUM(AA26:AA29)</f>
        <v>1098</v>
      </c>
      <c r="AB30" s="11">
        <f t="shared" si="7"/>
        <v>1229</v>
      </c>
      <c r="AC30" s="11">
        <f>SUM(AC26:AC29)</f>
        <v>2327</v>
      </c>
    </row>
    <row r="31" spans="1:29" ht="15" customHeight="1" x14ac:dyDescent="0.15">
      <c r="A31" s="7">
        <v>23</v>
      </c>
      <c r="B31" s="10">
        <v>63</v>
      </c>
      <c r="C31" s="10">
        <v>73</v>
      </c>
      <c r="D31" s="10">
        <v>136</v>
      </c>
      <c r="E31" s="3"/>
      <c r="F31" s="7">
        <v>53</v>
      </c>
      <c r="G31" s="10">
        <v>119</v>
      </c>
      <c r="H31" s="10">
        <v>117</v>
      </c>
      <c r="I31" s="10">
        <v>236</v>
      </c>
      <c r="J31" s="3"/>
      <c r="K31" s="7">
        <v>83</v>
      </c>
      <c r="L31" s="10">
        <v>158</v>
      </c>
      <c r="M31" s="10">
        <v>218</v>
      </c>
      <c r="N31" s="10">
        <v>376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48.236611308079866</v>
      </c>
      <c r="W31" s="19">
        <f t="shared" si="5"/>
        <v>55.926408336046897</v>
      </c>
      <c r="X31" s="19">
        <f t="shared" si="6"/>
        <v>52.34327449786975</v>
      </c>
      <c r="Z31" s="6"/>
    </row>
    <row r="32" spans="1:29" ht="15" customHeight="1" x14ac:dyDescent="0.15">
      <c r="A32" s="7">
        <v>24</v>
      </c>
      <c r="B32" s="10">
        <v>74</v>
      </c>
      <c r="C32" s="10">
        <v>65</v>
      </c>
      <c r="D32" s="10">
        <v>139</v>
      </c>
      <c r="E32" s="3"/>
      <c r="F32" s="7">
        <v>54</v>
      </c>
      <c r="G32" s="10">
        <v>122</v>
      </c>
      <c r="H32" s="10">
        <v>124</v>
      </c>
      <c r="I32" s="10">
        <v>246</v>
      </c>
      <c r="J32" s="3"/>
      <c r="K32" s="7">
        <v>84</v>
      </c>
      <c r="L32" s="10">
        <v>147</v>
      </c>
      <c r="M32" s="10">
        <v>230</v>
      </c>
      <c r="N32" s="10">
        <v>377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38.869192013435345</v>
      </c>
      <c r="W32" s="20">
        <f t="shared" si="5"/>
        <v>48.078801693259528</v>
      </c>
      <c r="X32" s="20">
        <f t="shared" si="6"/>
        <v>43.78749673941396</v>
      </c>
      <c r="Z32" s="6"/>
      <c r="AA32" s="28"/>
      <c r="AB32" s="27"/>
      <c r="AC32" s="27"/>
    </row>
    <row r="33" spans="1:29" ht="15" customHeight="1" x14ac:dyDescent="0.15">
      <c r="A33" s="7"/>
      <c r="B33" s="11">
        <v>423</v>
      </c>
      <c r="C33" s="11">
        <v>389</v>
      </c>
      <c r="D33" s="11">
        <v>812</v>
      </c>
      <c r="E33" s="3"/>
      <c r="F33" s="7"/>
      <c r="G33" s="11">
        <v>547</v>
      </c>
      <c r="H33" s="11">
        <v>545</v>
      </c>
      <c r="I33" s="11">
        <v>1092</v>
      </c>
      <c r="J33" s="3"/>
      <c r="K33" s="7"/>
      <c r="L33" s="11">
        <v>766</v>
      </c>
      <c r="M33" s="11">
        <v>1168</v>
      </c>
      <c r="N33" s="11">
        <v>1934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27.047956708341108</v>
      </c>
      <c r="W33" s="19">
        <f t="shared" si="5"/>
        <v>38.660045587756429</v>
      </c>
      <c r="X33" s="19">
        <f t="shared" si="6"/>
        <v>33.249282671072081</v>
      </c>
      <c r="Z33" s="6" t="s">
        <v>3</v>
      </c>
    </row>
    <row r="34" spans="1:29" ht="15" customHeight="1" x14ac:dyDescent="0.15">
      <c r="A34" s="7">
        <v>25</v>
      </c>
      <c r="B34" s="10">
        <v>69</v>
      </c>
      <c r="C34" s="10">
        <v>66</v>
      </c>
      <c r="D34" s="10">
        <v>135</v>
      </c>
      <c r="E34" s="3"/>
      <c r="F34" s="7">
        <v>55</v>
      </c>
      <c r="G34" s="10">
        <v>136</v>
      </c>
      <c r="H34" s="10">
        <v>150</v>
      </c>
      <c r="I34" s="10">
        <v>286</v>
      </c>
      <c r="J34" s="3"/>
      <c r="K34" s="7">
        <v>85</v>
      </c>
      <c r="L34" s="10">
        <v>135</v>
      </c>
      <c r="M34" s="10">
        <v>243</v>
      </c>
      <c r="N34" s="10">
        <v>378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20.806120544877775</v>
      </c>
      <c r="W34" s="19">
        <f t="shared" si="5"/>
        <v>31.585802670140019</v>
      </c>
      <c r="X34" s="19">
        <f t="shared" si="6"/>
        <v>26.562907573254503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71</v>
      </c>
      <c r="C35" s="10">
        <v>43</v>
      </c>
      <c r="D35" s="10">
        <v>114</v>
      </c>
      <c r="E35" s="3"/>
      <c r="F35" s="7">
        <v>56</v>
      </c>
      <c r="G35" s="10">
        <v>156</v>
      </c>
      <c r="H35" s="10">
        <v>148</v>
      </c>
      <c r="I35" s="10">
        <v>304</v>
      </c>
      <c r="J35" s="3"/>
      <c r="K35" s="7">
        <v>86</v>
      </c>
      <c r="L35" s="10">
        <v>118</v>
      </c>
      <c r="M35" s="10">
        <v>188</v>
      </c>
      <c r="N35" s="10">
        <v>306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13.96715805187535</v>
      </c>
      <c r="W35" s="19">
        <f t="shared" si="5"/>
        <v>22.940410289807879</v>
      </c>
      <c r="X35" s="19">
        <f t="shared" si="6"/>
        <v>18.75923832710199</v>
      </c>
      <c r="Z35" s="4" t="s">
        <v>25</v>
      </c>
      <c r="AA35" s="10">
        <f>SUM(AA5,AA12,AA19,AA26)</f>
        <v>1030</v>
      </c>
      <c r="AB35" s="10">
        <f t="shared" ref="AA35:AB38" si="8">SUM(AB5,AB12,AB19,AB26)</f>
        <v>987</v>
      </c>
      <c r="AC35" s="10">
        <f>SUM(AA35:AB35)</f>
        <v>2017</v>
      </c>
    </row>
    <row r="36" spans="1:29" ht="15" customHeight="1" x14ac:dyDescent="0.15">
      <c r="A36" s="7">
        <v>27</v>
      </c>
      <c r="B36" s="10">
        <v>69</v>
      </c>
      <c r="C36" s="10">
        <v>66</v>
      </c>
      <c r="D36" s="10">
        <v>135</v>
      </c>
      <c r="E36" s="3"/>
      <c r="F36" s="7">
        <v>57</v>
      </c>
      <c r="G36" s="10">
        <v>181</v>
      </c>
      <c r="H36" s="10">
        <v>174</v>
      </c>
      <c r="I36" s="10">
        <v>355</v>
      </c>
      <c r="J36" s="3"/>
      <c r="K36" s="7">
        <v>87</v>
      </c>
      <c r="L36" s="10">
        <v>103</v>
      </c>
      <c r="M36" s="10">
        <v>195</v>
      </c>
      <c r="N36" s="10">
        <v>298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6.8203022952043293</v>
      </c>
      <c r="W36" s="19">
        <f t="shared" si="5"/>
        <v>13.432106805600782</v>
      </c>
      <c r="X36" s="19">
        <f t="shared" si="6"/>
        <v>10.351273802278063</v>
      </c>
      <c r="Z36" s="26" t="s">
        <v>26</v>
      </c>
      <c r="AA36" s="10">
        <f t="shared" si="8"/>
        <v>5522</v>
      </c>
      <c r="AB36" s="10">
        <f t="shared" si="8"/>
        <v>5391</v>
      </c>
      <c r="AC36" s="13">
        <f>SUM(AA36:AB36)</f>
        <v>10913</v>
      </c>
    </row>
    <row r="37" spans="1:29" ht="15" customHeight="1" x14ac:dyDescent="0.15">
      <c r="A37" s="7">
        <v>28</v>
      </c>
      <c r="B37" s="10">
        <v>78</v>
      </c>
      <c r="C37" s="10">
        <v>85</v>
      </c>
      <c r="D37" s="10">
        <v>163</v>
      </c>
      <c r="E37" s="3"/>
      <c r="F37" s="7">
        <v>58</v>
      </c>
      <c r="G37" s="10">
        <v>158</v>
      </c>
      <c r="H37" s="10">
        <v>167</v>
      </c>
      <c r="I37" s="10">
        <v>325</v>
      </c>
      <c r="J37" s="3"/>
      <c r="K37" s="7">
        <v>88</v>
      </c>
      <c r="L37" s="10">
        <v>70</v>
      </c>
      <c r="M37" s="10">
        <v>173</v>
      </c>
      <c r="N37" s="10">
        <v>243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2.1739130434782608</v>
      </c>
      <c r="W37" s="19">
        <f t="shared" si="5"/>
        <v>5.7473135786388792</v>
      </c>
      <c r="X37" s="19">
        <f t="shared" si="6"/>
        <v>4.082253717068081</v>
      </c>
      <c r="Z37" s="4" t="s">
        <v>31</v>
      </c>
      <c r="AA37" s="10">
        <f t="shared" si="8"/>
        <v>1936</v>
      </c>
      <c r="AB37" s="10">
        <f t="shared" si="8"/>
        <v>2026</v>
      </c>
      <c r="AC37" s="13">
        <f>SUM(AA37:AB37)</f>
        <v>3962</v>
      </c>
    </row>
    <row r="38" spans="1:29" ht="15" customHeight="1" x14ac:dyDescent="0.15">
      <c r="A38" s="7">
        <v>29</v>
      </c>
      <c r="B38" s="10">
        <v>82</v>
      </c>
      <c r="C38" s="10">
        <v>92</v>
      </c>
      <c r="D38" s="10">
        <v>174</v>
      </c>
      <c r="E38" s="3"/>
      <c r="F38" s="7">
        <v>59</v>
      </c>
      <c r="G38" s="10">
        <v>171</v>
      </c>
      <c r="H38" s="10">
        <v>169</v>
      </c>
      <c r="I38" s="10">
        <v>340</v>
      </c>
      <c r="J38" s="3"/>
      <c r="K38" s="7">
        <v>89</v>
      </c>
      <c r="L38" s="10">
        <v>72</v>
      </c>
      <c r="M38" s="10">
        <v>145</v>
      </c>
      <c r="N38" s="10">
        <v>217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0.52248553834670652</v>
      </c>
      <c r="W38" s="19">
        <f t="shared" si="5"/>
        <v>1.4653207424291761</v>
      </c>
      <c r="X38" s="19">
        <f t="shared" si="6"/>
        <v>1.025997739327015</v>
      </c>
      <c r="Z38" s="4" t="s">
        <v>7</v>
      </c>
      <c r="AA38" s="10">
        <f t="shared" si="8"/>
        <v>2230</v>
      </c>
      <c r="AB38" s="10">
        <f t="shared" si="8"/>
        <v>3880</v>
      </c>
      <c r="AC38" s="13">
        <f>SUM(AA38:AB38)</f>
        <v>6110</v>
      </c>
    </row>
    <row r="39" spans="1:29" ht="15" customHeight="1" x14ac:dyDescent="0.15">
      <c r="A39" s="7"/>
      <c r="B39" s="11">
        <v>369</v>
      </c>
      <c r="C39" s="11">
        <v>352</v>
      </c>
      <c r="D39" s="11">
        <v>721</v>
      </c>
      <c r="E39" s="3"/>
      <c r="F39" s="7"/>
      <c r="G39" s="11">
        <v>802</v>
      </c>
      <c r="H39" s="11">
        <v>808</v>
      </c>
      <c r="I39" s="11">
        <v>1610</v>
      </c>
      <c r="J39" s="3"/>
      <c r="K39" s="7"/>
      <c r="L39" s="11">
        <v>498</v>
      </c>
      <c r="M39" s="11">
        <v>944</v>
      </c>
      <c r="N39" s="11">
        <v>1442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4.6650494495241654E-2</v>
      </c>
      <c r="W39" s="19">
        <f t="shared" si="5"/>
        <v>0.30934549006838163</v>
      </c>
      <c r="X39" s="19">
        <f t="shared" si="6"/>
        <v>0.18694026606382055</v>
      </c>
      <c r="Z39" s="9" t="s">
        <v>24</v>
      </c>
      <c r="AA39" s="11">
        <f>SUM(AA35:AA38)</f>
        <v>10718</v>
      </c>
      <c r="AB39" s="11">
        <f>SUM(AB35:AB38)</f>
        <v>12284</v>
      </c>
      <c r="AC39" s="11">
        <f>SUM(AC35:AC38)</f>
        <v>23002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9" t="s">
        <v>32</v>
      </c>
      <c r="X1" s="29"/>
    </row>
    <row r="2" spans="1:29" ht="13.5" customHeight="1" x14ac:dyDescent="0.15">
      <c r="X2" s="22" t="s">
        <v>37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44</v>
      </c>
      <c r="C4" s="10">
        <v>49</v>
      </c>
      <c r="D4" s="10">
        <v>93</v>
      </c>
      <c r="E4" s="3"/>
      <c r="F4" s="7">
        <v>30</v>
      </c>
      <c r="G4" s="10">
        <v>76</v>
      </c>
      <c r="H4" s="10">
        <v>85</v>
      </c>
      <c r="I4" s="10">
        <v>161</v>
      </c>
      <c r="J4" s="3"/>
      <c r="K4" s="7">
        <v>60</v>
      </c>
      <c r="L4" s="10">
        <v>177</v>
      </c>
      <c r="M4" s="10">
        <v>199</v>
      </c>
      <c r="N4" s="10">
        <v>376</v>
      </c>
      <c r="O4" s="3"/>
      <c r="P4" s="7">
        <v>90</v>
      </c>
      <c r="Q4" s="10">
        <v>59</v>
      </c>
      <c r="R4" s="10">
        <v>158</v>
      </c>
      <c r="S4" s="10">
        <v>217</v>
      </c>
      <c r="U4" s="4" t="s">
        <v>4</v>
      </c>
      <c r="V4" s="15">
        <f>SUM(B9,B15,B21)</f>
        <v>1032</v>
      </c>
      <c r="W4" s="15">
        <f>SUM(C9,C15,C21)</f>
        <v>996</v>
      </c>
      <c r="X4" s="15">
        <f>SUM(V4:W4)</f>
        <v>2028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65</v>
      </c>
      <c r="C5" s="10">
        <v>62</v>
      </c>
      <c r="D5" s="10">
        <v>127</v>
      </c>
      <c r="E5" s="3"/>
      <c r="F5" s="7">
        <v>31</v>
      </c>
      <c r="G5" s="10">
        <v>103</v>
      </c>
      <c r="H5" s="10">
        <v>84</v>
      </c>
      <c r="I5" s="10">
        <v>187</v>
      </c>
      <c r="J5" s="3"/>
      <c r="K5" s="7">
        <v>61</v>
      </c>
      <c r="L5" s="10">
        <v>190</v>
      </c>
      <c r="M5" s="10">
        <v>185</v>
      </c>
      <c r="N5" s="10">
        <v>375</v>
      </c>
      <c r="O5" s="3"/>
      <c r="P5" s="7">
        <v>91</v>
      </c>
      <c r="Q5" s="10">
        <v>51</v>
      </c>
      <c r="R5" s="10">
        <v>133</v>
      </c>
      <c r="S5" s="10">
        <v>184</v>
      </c>
      <c r="U5" s="4" t="s">
        <v>5</v>
      </c>
      <c r="V5" s="15">
        <f>SUM(B27,B33,B39,G9,G15,G21,G27,G33,G39,L9)</f>
        <v>5513</v>
      </c>
      <c r="W5" s="15">
        <f>SUM(C27,C33,C39,H9,H15,H21,H27,H33,H39,M9)</f>
        <v>5385</v>
      </c>
      <c r="X5" s="15">
        <f>SUM(V5:W5)</f>
        <v>10898</v>
      </c>
      <c r="Y5" s="2"/>
      <c r="Z5" s="4" t="s">
        <v>25</v>
      </c>
      <c r="AA5" s="10">
        <v>596</v>
      </c>
      <c r="AB5" s="10">
        <v>583</v>
      </c>
      <c r="AC5" s="10">
        <v>1179</v>
      </c>
    </row>
    <row r="6" spans="1:29" ht="15" customHeight="1" x14ac:dyDescent="0.15">
      <c r="A6" s="7">
        <v>2</v>
      </c>
      <c r="B6" s="10">
        <v>63</v>
      </c>
      <c r="C6" s="10">
        <v>51</v>
      </c>
      <c r="D6" s="10">
        <v>114</v>
      </c>
      <c r="E6" s="3"/>
      <c r="F6" s="7">
        <v>32</v>
      </c>
      <c r="G6" s="10">
        <v>99</v>
      </c>
      <c r="H6" s="10">
        <v>100</v>
      </c>
      <c r="I6" s="10">
        <v>199</v>
      </c>
      <c r="J6" s="3"/>
      <c r="K6" s="7">
        <v>62</v>
      </c>
      <c r="L6" s="10">
        <v>206</v>
      </c>
      <c r="M6" s="10">
        <v>168</v>
      </c>
      <c r="N6" s="10">
        <v>374</v>
      </c>
      <c r="O6" s="3"/>
      <c r="P6" s="7">
        <v>92</v>
      </c>
      <c r="Q6" s="10">
        <v>30</v>
      </c>
      <c r="R6" s="10">
        <v>86</v>
      </c>
      <c r="S6" s="10">
        <v>116</v>
      </c>
      <c r="U6" s="8" t="s">
        <v>6</v>
      </c>
      <c r="V6" s="15">
        <f>SUM(L15,L21)</f>
        <v>1939</v>
      </c>
      <c r="W6" s="15">
        <f>SUM(M15,M21)</f>
        <v>2025</v>
      </c>
      <c r="X6" s="15">
        <f>SUM(V6:W6)</f>
        <v>3964</v>
      </c>
      <c r="Z6" s="26" t="s">
        <v>26</v>
      </c>
      <c r="AA6" s="10">
        <v>3187</v>
      </c>
      <c r="AB6" s="10">
        <v>3170</v>
      </c>
      <c r="AC6" s="10">
        <v>6357</v>
      </c>
    </row>
    <row r="7" spans="1:29" ht="15" customHeight="1" x14ac:dyDescent="0.15">
      <c r="A7" s="7">
        <v>3</v>
      </c>
      <c r="B7" s="10">
        <v>67</v>
      </c>
      <c r="C7" s="10">
        <v>65</v>
      </c>
      <c r="D7" s="10">
        <v>132</v>
      </c>
      <c r="E7" s="3"/>
      <c r="F7" s="7">
        <v>33</v>
      </c>
      <c r="G7" s="10">
        <v>83</v>
      </c>
      <c r="H7" s="10">
        <v>96</v>
      </c>
      <c r="I7" s="10">
        <v>179</v>
      </c>
      <c r="J7" s="3"/>
      <c r="K7" s="7">
        <v>63</v>
      </c>
      <c r="L7" s="10">
        <v>217</v>
      </c>
      <c r="M7" s="10">
        <v>214</v>
      </c>
      <c r="N7" s="10">
        <v>431</v>
      </c>
      <c r="O7" s="3"/>
      <c r="P7" s="7">
        <v>93</v>
      </c>
      <c r="Q7" s="10">
        <v>20</v>
      </c>
      <c r="R7" s="10">
        <v>81</v>
      </c>
      <c r="S7" s="10">
        <v>101</v>
      </c>
      <c r="U7" s="4" t="s">
        <v>7</v>
      </c>
      <c r="V7" s="15">
        <f>SUM(L27,L33,L39,Q9,Q15,Q21,Q27,Q33,Q39)</f>
        <v>2234</v>
      </c>
      <c r="W7" s="15">
        <f>SUM(M27,M33,M39,R9,R15,R21,R27,R33,R39)</f>
        <v>3880</v>
      </c>
      <c r="X7" s="15">
        <f>SUM(V7:W7)</f>
        <v>6114</v>
      </c>
      <c r="Z7" s="4" t="s">
        <v>31</v>
      </c>
      <c r="AA7" s="10">
        <v>1191</v>
      </c>
      <c r="AB7" s="10">
        <v>1246</v>
      </c>
      <c r="AC7" s="10">
        <v>2437</v>
      </c>
    </row>
    <row r="8" spans="1:29" ht="15" customHeight="1" x14ac:dyDescent="0.15">
      <c r="A8" s="7">
        <v>4</v>
      </c>
      <c r="B8" s="10">
        <v>71</v>
      </c>
      <c r="C8" s="10">
        <v>48</v>
      </c>
      <c r="D8" s="10">
        <v>119</v>
      </c>
      <c r="E8" s="3"/>
      <c r="F8" s="7">
        <v>34</v>
      </c>
      <c r="G8" s="10">
        <v>92</v>
      </c>
      <c r="H8" s="10">
        <v>95</v>
      </c>
      <c r="I8" s="10">
        <v>187</v>
      </c>
      <c r="J8" s="3"/>
      <c r="K8" s="7">
        <v>64</v>
      </c>
      <c r="L8" s="10">
        <v>210</v>
      </c>
      <c r="M8" s="10">
        <v>197</v>
      </c>
      <c r="N8" s="10">
        <v>407</v>
      </c>
      <c r="O8" s="3"/>
      <c r="P8" s="7">
        <v>94</v>
      </c>
      <c r="Q8" s="10">
        <v>16</v>
      </c>
      <c r="R8" s="10">
        <v>68</v>
      </c>
      <c r="S8" s="10">
        <v>84</v>
      </c>
      <c r="U8" s="17" t="s">
        <v>3</v>
      </c>
      <c r="V8" s="12">
        <f>SUM(V4:V7)</f>
        <v>10718</v>
      </c>
      <c r="W8" s="12">
        <f>SUM(W4:W7)</f>
        <v>12286</v>
      </c>
      <c r="X8" s="12">
        <f>SUM(X4:X7)</f>
        <v>23004</v>
      </c>
      <c r="Z8" s="4" t="s">
        <v>7</v>
      </c>
      <c r="AA8" s="10">
        <v>1330</v>
      </c>
      <c r="AB8" s="10">
        <v>2326</v>
      </c>
      <c r="AC8" s="10">
        <v>3656</v>
      </c>
    </row>
    <row r="9" spans="1:29" ht="15" customHeight="1" x14ac:dyDescent="0.15">
      <c r="A9" s="7"/>
      <c r="B9" s="11">
        <v>310</v>
      </c>
      <c r="C9" s="11">
        <v>275</v>
      </c>
      <c r="D9" s="11">
        <v>585</v>
      </c>
      <c r="E9" s="3"/>
      <c r="F9" s="7"/>
      <c r="G9" s="11">
        <v>453</v>
      </c>
      <c r="H9" s="11">
        <v>460</v>
      </c>
      <c r="I9" s="11">
        <v>913</v>
      </c>
      <c r="J9" s="3"/>
      <c r="K9" s="7"/>
      <c r="L9" s="12">
        <v>1000</v>
      </c>
      <c r="M9" s="12">
        <v>963</v>
      </c>
      <c r="N9" s="12">
        <v>1963</v>
      </c>
      <c r="O9" s="3"/>
      <c r="P9" s="7"/>
      <c r="Q9" s="11">
        <v>176</v>
      </c>
      <c r="R9" s="11">
        <v>526</v>
      </c>
      <c r="S9" s="11">
        <v>702</v>
      </c>
      <c r="U9" s="4" t="s">
        <v>8</v>
      </c>
      <c r="V9" s="15">
        <f>SUM(G21,G27,G33,G39,L9)</f>
        <v>3359</v>
      </c>
      <c r="W9" s="15">
        <f>SUM(H21,H27,H33,H39,M9)</f>
        <v>3307</v>
      </c>
      <c r="X9" s="18">
        <f t="shared" ref="X9:X20" si="0">SUM(V9:W9)</f>
        <v>6666</v>
      </c>
      <c r="Z9" s="9" t="s">
        <v>24</v>
      </c>
      <c r="AA9" s="11">
        <f t="shared" ref="AA9:AB9" si="1">SUM(AA5:AA8)</f>
        <v>6304</v>
      </c>
      <c r="AB9" s="11">
        <f t="shared" si="1"/>
        <v>7325</v>
      </c>
      <c r="AC9" s="11">
        <f>SUM(AC5:AC8)</f>
        <v>13629</v>
      </c>
    </row>
    <row r="10" spans="1:29" ht="15" customHeight="1" x14ac:dyDescent="0.15">
      <c r="A10" s="7">
        <v>5</v>
      </c>
      <c r="B10" s="10">
        <v>76</v>
      </c>
      <c r="C10" s="10">
        <v>75</v>
      </c>
      <c r="D10" s="10">
        <v>151</v>
      </c>
      <c r="E10" s="3"/>
      <c r="F10" s="7">
        <v>35</v>
      </c>
      <c r="G10" s="10">
        <v>86</v>
      </c>
      <c r="H10" s="10">
        <v>87</v>
      </c>
      <c r="I10" s="10">
        <v>173</v>
      </c>
      <c r="J10" s="3"/>
      <c r="K10" s="7">
        <v>65</v>
      </c>
      <c r="L10" s="10">
        <v>244</v>
      </c>
      <c r="M10" s="10">
        <v>201</v>
      </c>
      <c r="N10" s="10">
        <v>445</v>
      </c>
      <c r="O10" s="3"/>
      <c r="P10" s="7">
        <v>95</v>
      </c>
      <c r="Q10" s="10">
        <v>14</v>
      </c>
      <c r="R10" s="10">
        <v>58</v>
      </c>
      <c r="S10" s="10">
        <v>72</v>
      </c>
      <c r="U10" s="4" t="s">
        <v>9</v>
      </c>
      <c r="V10" s="15">
        <f>SUM(G21,G27,G33,G39,L9,L15,L21,L27,L33,L39,Q9,Q15,Q21,Q27,Q33,Q39)</f>
        <v>7532</v>
      </c>
      <c r="W10" s="15">
        <f>SUM(H21,H27,H33,H39,M9,M15,M21,M27,M33,M39,R9,R15,R21,R27,R33,R39)</f>
        <v>9212</v>
      </c>
      <c r="X10" s="18">
        <f t="shared" si="0"/>
        <v>16744</v>
      </c>
      <c r="Z10" s="6" t="s">
        <v>28</v>
      </c>
    </row>
    <row r="11" spans="1:29" ht="15" customHeight="1" x14ac:dyDescent="0.15">
      <c r="A11" s="7">
        <v>6</v>
      </c>
      <c r="B11" s="10">
        <v>72</v>
      </c>
      <c r="C11" s="10">
        <v>61</v>
      </c>
      <c r="D11" s="10">
        <v>133</v>
      </c>
      <c r="E11" s="3"/>
      <c r="F11" s="7">
        <v>36</v>
      </c>
      <c r="G11" s="10">
        <v>93</v>
      </c>
      <c r="H11" s="10">
        <v>93</v>
      </c>
      <c r="I11" s="10">
        <v>186</v>
      </c>
      <c r="J11" s="3"/>
      <c r="K11" s="7">
        <v>66</v>
      </c>
      <c r="L11" s="10">
        <v>267</v>
      </c>
      <c r="M11" s="10">
        <v>230</v>
      </c>
      <c r="N11" s="10">
        <v>497</v>
      </c>
      <c r="O11" s="3"/>
      <c r="P11" s="7">
        <v>96</v>
      </c>
      <c r="Q11" s="10">
        <v>12</v>
      </c>
      <c r="R11" s="10">
        <v>32</v>
      </c>
      <c r="S11" s="10">
        <v>44</v>
      </c>
      <c r="U11" s="4" t="s">
        <v>10</v>
      </c>
      <c r="V11" s="15">
        <f>SUM(,G33,G39,L9,L15,L21,L27,L33,L39,Q9,Q15,Q21,Q27,Q33,Q39)</f>
        <v>6521</v>
      </c>
      <c r="W11" s="15">
        <f>SUM(,H33,H39,M9,M15,M21,M27,M33,M39,R9,R15,R21,R27,R33,R39)</f>
        <v>8214</v>
      </c>
      <c r="X11" s="18">
        <f t="shared" si="0"/>
        <v>14735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73</v>
      </c>
      <c r="C12" s="10">
        <v>71</v>
      </c>
      <c r="D12" s="10">
        <v>144</v>
      </c>
      <c r="E12" s="3"/>
      <c r="F12" s="7">
        <v>37</v>
      </c>
      <c r="G12" s="10">
        <v>102</v>
      </c>
      <c r="H12" s="10">
        <v>96</v>
      </c>
      <c r="I12" s="10">
        <v>198</v>
      </c>
      <c r="J12" s="3"/>
      <c r="K12" s="7">
        <v>67</v>
      </c>
      <c r="L12" s="10">
        <v>274</v>
      </c>
      <c r="M12" s="10">
        <v>271</v>
      </c>
      <c r="N12" s="10">
        <v>545</v>
      </c>
      <c r="O12" s="3"/>
      <c r="P12" s="7">
        <v>97</v>
      </c>
      <c r="Q12" s="10">
        <v>16</v>
      </c>
      <c r="R12" s="10">
        <v>22</v>
      </c>
      <c r="S12" s="10">
        <v>38</v>
      </c>
      <c r="U12" s="4" t="s">
        <v>11</v>
      </c>
      <c r="V12" s="15">
        <f>SUM(L9,L15,L21,L27,L33,L39,Q9,Q15,Q21,Q27,Q33,Q39)</f>
        <v>5173</v>
      </c>
      <c r="W12" s="15">
        <f>SUM(M9,M15,M21,M27,M33,M39,R9,R15,R21,R27,R33,R39)</f>
        <v>6868</v>
      </c>
      <c r="X12" s="18">
        <f t="shared" si="0"/>
        <v>12041</v>
      </c>
      <c r="Z12" s="4" t="s">
        <v>25</v>
      </c>
      <c r="AA12" s="10">
        <v>159</v>
      </c>
      <c r="AB12" s="10">
        <v>144</v>
      </c>
      <c r="AC12" s="10">
        <v>303</v>
      </c>
    </row>
    <row r="13" spans="1:29" ht="15" customHeight="1" x14ac:dyDescent="0.15">
      <c r="A13" s="7">
        <v>8</v>
      </c>
      <c r="B13" s="10">
        <v>66</v>
      </c>
      <c r="C13" s="10">
        <v>75</v>
      </c>
      <c r="D13" s="10">
        <v>141</v>
      </c>
      <c r="E13" s="3"/>
      <c r="F13" s="7">
        <v>38</v>
      </c>
      <c r="G13" s="10">
        <v>113</v>
      </c>
      <c r="H13" s="10">
        <v>105</v>
      </c>
      <c r="I13" s="10">
        <v>218</v>
      </c>
      <c r="J13" s="3"/>
      <c r="K13" s="7">
        <v>68</v>
      </c>
      <c r="L13" s="10">
        <v>256</v>
      </c>
      <c r="M13" s="10">
        <v>244</v>
      </c>
      <c r="N13" s="10">
        <v>500</v>
      </c>
      <c r="O13" s="3"/>
      <c r="P13" s="7">
        <v>98</v>
      </c>
      <c r="Q13" s="10">
        <v>6</v>
      </c>
      <c r="R13" s="10">
        <v>21</v>
      </c>
      <c r="S13" s="10">
        <v>27</v>
      </c>
      <c r="U13" s="9" t="s">
        <v>12</v>
      </c>
      <c r="V13" s="12">
        <f>SUM(L15,L21,L27,L33,L39,Q9,Q15,Q21,Q27,Q33,Q39)</f>
        <v>4173</v>
      </c>
      <c r="W13" s="12">
        <f>SUM(M15,M21,M27,M33,M39,R9,R15,R21,R27,R33,R39)</f>
        <v>5905</v>
      </c>
      <c r="X13" s="12">
        <f t="shared" si="0"/>
        <v>10078</v>
      </c>
      <c r="Z13" s="26" t="s">
        <v>26</v>
      </c>
      <c r="AA13" s="10">
        <v>703</v>
      </c>
      <c r="AB13" s="10">
        <v>719</v>
      </c>
      <c r="AC13" s="10">
        <v>1422</v>
      </c>
    </row>
    <row r="14" spans="1:29" ht="15" customHeight="1" x14ac:dyDescent="0.15">
      <c r="A14" s="7">
        <v>9</v>
      </c>
      <c r="B14" s="10">
        <v>71</v>
      </c>
      <c r="C14" s="10">
        <v>70</v>
      </c>
      <c r="D14" s="10">
        <v>141</v>
      </c>
      <c r="E14" s="3"/>
      <c r="F14" s="7">
        <v>39</v>
      </c>
      <c r="G14" s="10">
        <v>113</v>
      </c>
      <c r="H14" s="10">
        <v>95</v>
      </c>
      <c r="I14" s="10">
        <v>208</v>
      </c>
      <c r="J14" s="3"/>
      <c r="K14" s="7">
        <v>69</v>
      </c>
      <c r="L14" s="10">
        <v>230</v>
      </c>
      <c r="M14" s="10">
        <v>207</v>
      </c>
      <c r="N14" s="10">
        <v>437</v>
      </c>
      <c r="O14" s="3"/>
      <c r="P14" s="7">
        <v>99</v>
      </c>
      <c r="Q14" s="10">
        <v>3</v>
      </c>
      <c r="R14" s="10">
        <v>10</v>
      </c>
      <c r="S14" s="10">
        <v>13</v>
      </c>
      <c r="U14" s="4" t="s">
        <v>13</v>
      </c>
      <c r="V14" s="15">
        <f>SUM(L21,L27,L33,L39,Q9,Q15,Q21,Q27,Q33,Q39)</f>
        <v>2902</v>
      </c>
      <c r="W14" s="15">
        <f>SUM(M21,M27,M33,M39,R9,R15,R21,R27,R33,R39)</f>
        <v>4752</v>
      </c>
      <c r="X14" s="18">
        <f t="shared" si="0"/>
        <v>7654</v>
      </c>
      <c r="Z14" s="4" t="s">
        <v>31</v>
      </c>
      <c r="AA14" s="10">
        <v>247</v>
      </c>
      <c r="AB14" s="10">
        <v>282</v>
      </c>
      <c r="AC14" s="10">
        <v>529</v>
      </c>
    </row>
    <row r="15" spans="1:29" ht="15" customHeight="1" x14ac:dyDescent="0.15">
      <c r="A15" s="7"/>
      <c r="B15" s="11">
        <v>358</v>
      </c>
      <c r="C15" s="11">
        <v>352</v>
      </c>
      <c r="D15" s="11">
        <v>710</v>
      </c>
      <c r="E15" s="3"/>
      <c r="F15" s="7"/>
      <c r="G15" s="11">
        <v>507</v>
      </c>
      <c r="H15" s="11">
        <v>476</v>
      </c>
      <c r="I15" s="11">
        <v>983</v>
      </c>
      <c r="J15" s="3"/>
      <c r="K15" s="7"/>
      <c r="L15" s="11">
        <v>1271</v>
      </c>
      <c r="M15" s="11">
        <v>1153</v>
      </c>
      <c r="N15" s="11">
        <v>2424</v>
      </c>
      <c r="O15" s="3"/>
      <c r="P15" s="7"/>
      <c r="Q15" s="11">
        <v>51</v>
      </c>
      <c r="R15" s="11">
        <v>143</v>
      </c>
      <c r="S15" s="11">
        <v>194</v>
      </c>
      <c r="U15" s="4" t="s">
        <v>14</v>
      </c>
      <c r="V15" s="15">
        <f>SUM(L27,L33,L39,Q9,Q15,Q21,Q27,Q33,Q39)</f>
        <v>2234</v>
      </c>
      <c r="W15" s="15">
        <f>SUM(M27,M33,M39,R9,R15,R21,R27,R33,R39)</f>
        <v>3880</v>
      </c>
      <c r="X15" s="18">
        <f t="shared" si="0"/>
        <v>6114</v>
      </c>
      <c r="Z15" s="4" t="s">
        <v>7</v>
      </c>
      <c r="AA15" s="10">
        <v>283</v>
      </c>
      <c r="AB15" s="10">
        <v>450</v>
      </c>
      <c r="AC15" s="10">
        <v>733</v>
      </c>
    </row>
    <row r="16" spans="1:29" ht="15" customHeight="1" x14ac:dyDescent="0.15">
      <c r="A16" s="7">
        <v>10</v>
      </c>
      <c r="B16" s="10">
        <v>81</v>
      </c>
      <c r="C16" s="10">
        <v>86</v>
      </c>
      <c r="D16" s="10">
        <v>167</v>
      </c>
      <c r="E16" s="3"/>
      <c r="F16" s="7">
        <v>40</v>
      </c>
      <c r="G16" s="10">
        <v>110</v>
      </c>
      <c r="H16" s="10">
        <v>85</v>
      </c>
      <c r="I16" s="10">
        <v>195</v>
      </c>
      <c r="J16" s="3"/>
      <c r="K16" s="7">
        <v>70</v>
      </c>
      <c r="L16" s="10">
        <v>92</v>
      </c>
      <c r="M16" s="10">
        <v>101</v>
      </c>
      <c r="N16" s="10">
        <v>193</v>
      </c>
      <c r="O16" s="3"/>
      <c r="P16" s="7">
        <v>100</v>
      </c>
      <c r="Q16" s="10">
        <v>1</v>
      </c>
      <c r="R16" s="10">
        <v>18</v>
      </c>
      <c r="S16" s="10">
        <v>19</v>
      </c>
      <c r="U16" s="4" t="s">
        <v>15</v>
      </c>
      <c r="V16" s="15">
        <f>SUM(L33,L39,Q9,Q15,Q21,Q27,Q33,Q39)</f>
        <v>1495</v>
      </c>
      <c r="W16" s="15">
        <f>SUM(M33,M39,R9,R15,R21,R27,R33,R39)</f>
        <v>2824</v>
      </c>
      <c r="X16" s="18">
        <f t="shared" si="0"/>
        <v>4319</v>
      </c>
      <c r="Z16" s="9" t="s">
        <v>24</v>
      </c>
      <c r="AA16" s="11">
        <f t="shared" ref="AA16:AB16" si="2">SUM(AA12:AA15)</f>
        <v>1392</v>
      </c>
      <c r="AB16" s="11">
        <f t="shared" si="2"/>
        <v>1595</v>
      </c>
      <c r="AC16" s="11">
        <f>SUM(AC12:AC15)</f>
        <v>2987</v>
      </c>
    </row>
    <row r="17" spans="1:29" ht="15" customHeight="1" x14ac:dyDescent="0.15">
      <c r="A17" s="7">
        <v>11</v>
      </c>
      <c r="B17" s="10">
        <v>70</v>
      </c>
      <c r="C17" s="10">
        <v>57</v>
      </c>
      <c r="D17" s="10">
        <v>127</v>
      </c>
      <c r="E17" s="3"/>
      <c r="F17" s="7">
        <v>41</v>
      </c>
      <c r="G17" s="10">
        <v>115</v>
      </c>
      <c r="H17" s="10">
        <v>94</v>
      </c>
      <c r="I17" s="10">
        <v>209</v>
      </c>
      <c r="J17" s="3"/>
      <c r="K17" s="7">
        <v>71</v>
      </c>
      <c r="L17" s="10">
        <v>131</v>
      </c>
      <c r="M17" s="10">
        <v>161</v>
      </c>
      <c r="N17" s="10">
        <v>292</v>
      </c>
      <c r="O17" s="3"/>
      <c r="P17" s="7">
        <v>101</v>
      </c>
      <c r="Q17" s="10">
        <v>2</v>
      </c>
      <c r="R17" s="10">
        <v>12</v>
      </c>
      <c r="S17" s="10">
        <v>14</v>
      </c>
      <c r="U17" s="4" t="s">
        <v>16</v>
      </c>
      <c r="V17" s="15">
        <f>SUM(L39,Q9,Q15,Q21,Q27,Q33,Q39)</f>
        <v>734</v>
      </c>
      <c r="W17" s="15">
        <f>SUM(M39,R9,R15,R21,R27,R33,R39)</f>
        <v>1657</v>
      </c>
      <c r="X17" s="18">
        <f t="shared" si="0"/>
        <v>2391</v>
      </c>
      <c r="Z17" s="6" t="s">
        <v>29</v>
      </c>
    </row>
    <row r="18" spans="1:29" ht="15" customHeight="1" x14ac:dyDescent="0.15">
      <c r="A18" s="7">
        <v>12</v>
      </c>
      <c r="B18" s="10">
        <v>76</v>
      </c>
      <c r="C18" s="10">
        <v>65</v>
      </c>
      <c r="D18" s="10">
        <v>141</v>
      </c>
      <c r="E18" s="3"/>
      <c r="F18" s="7">
        <v>42</v>
      </c>
      <c r="G18" s="10">
        <v>99</v>
      </c>
      <c r="H18" s="10">
        <v>116</v>
      </c>
      <c r="I18" s="10">
        <v>215</v>
      </c>
      <c r="J18" s="3"/>
      <c r="K18" s="7">
        <v>72</v>
      </c>
      <c r="L18" s="10">
        <v>137</v>
      </c>
      <c r="M18" s="10">
        <v>211</v>
      </c>
      <c r="N18" s="13">
        <v>348</v>
      </c>
      <c r="O18" s="3"/>
      <c r="P18" s="7">
        <v>102</v>
      </c>
      <c r="Q18" s="10">
        <v>1</v>
      </c>
      <c r="R18" s="10">
        <v>2</v>
      </c>
      <c r="S18" s="10">
        <v>3</v>
      </c>
      <c r="U18" s="4" t="s">
        <v>17</v>
      </c>
      <c r="V18" s="15">
        <f>SUM(Q9,Q15,Q21,Q27,Q33,Q39)</f>
        <v>232</v>
      </c>
      <c r="W18" s="15">
        <f>SUM(R9,R15,R21,R27,R33,R39)</f>
        <v>708</v>
      </c>
      <c r="X18" s="18">
        <f t="shared" si="0"/>
        <v>940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68</v>
      </c>
      <c r="C19" s="10">
        <v>79</v>
      </c>
      <c r="D19" s="10">
        <v>147</v>
      </c>
      <c r="E19" s="3"/>
      <c r="F19" s="7">
        <v>43</v>
      </c>
      <c r="G19" s="10">
        <v>99</v>
      </c>
      <c r="H19" s="10">
        <v>88</v>
      </c>
      <c r="I19" s="10">
        <v>187</v>
      </c>
      <c r="J19" s="3"/>
      <c r="K19" s="7">
        <v>73</v>
      </c>
      <c r="L19" s="10">
        <v>153</v>
      </c>
      <c r="M19" s="10">
        <v>185</v>
      </c>
      <c r="N19" s="10">
        <v>338</v>
      </c>
      <c r="O19" s="3"/>
      <c r="P19" s="7">
        <v>103</v>
      </c>
      <c r="Q19" s="10">
        <v>0</v>
      </c>
      <c r="R19" s="10">
        <v>4</v>
      </c>
      <c r="S19" s="10">
        <v>4</v>
      </c>
      <c r="U19" s="4" t="s">
        <v>18</v>
      </c>
      <c r="V19" s="15">
        <f>SUM(Q15,Q21,Q27,Q33,Q39)</f>
        <v>56</v>
      </c>
      <c r="W19" s="15">
        <f>SUM(R15,R21,R27,R33,R39)</f>
        <v>182</v>
      </c>
      <c r="X19" s="18">
        <f t="shared" si="0"/>
        <v>238</v>
      </c>
      <c r="Z19" s="4" t="s">
        <v>25</v>
      </c>
      <c r="AA19" s="10">
        <v>164</v>
      </c>
      <c r="AB19" s="10">
        <v>171</v>
      </c>
      <c r="AC19" s="10">
        <v>335</v>
      </c>
    </row>
    <row r="20" spans="1:29" ht="15" customHeight="1" x14ac:dyDescent="0.15">
      <c r="A20" s="7">
        <v>14</v>
      </c>
      <c r="B20" s="10">
        <v>69</v>
      </c>
      <c r="C20" s="10">
        <v>82</v>
      </c>
      <c r="D20" s="10">
        <v>151</v>
      </c>
      <c r="E20" s="3"/>
      <c r="F20" s="7">
        <v>44</v>
      </c>
      <c r="G20" s="10">
        <v>108</v>
      </c>
      <c r="H20" s="10">
        <v>110</v>
      </c>
      <c r="I20" s="10">
        <v>218</v>
      </c>
      <c r="J20" s="3"/>
      <c r="K20" s="7">
        <v>74</v>
      </c>
      <c r="L20" s="10">
        <v>155</v>
      </c>
      <c r="M20" s="10">
        <v>214</v>
      </c>
      <c r="N20" s="10">
        <v>369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5</v>
      </c>
      <c r="W20" s="15">
        <f>SUM(R21,R27,R33,R39)</f>
        <v>39</v>
      </c>
      <c r="X20" s="18">
        <f t="shared" si="0"/>
        <v>44</v>
      </c>
      <c r="Z20" s="26" t="s">
        <v>26</v>
      </c>
      <c r="AA20" s="10">
        <v>1060</v>
      </c>
      <c r="AB20" s="10">
        <v>966</v>
      </c>
      <c r="AC20" s="10">
        <v>2026</v>
      </c>
    </row>
    <row r="21" spans="1:29" ht="15" customHeight="1" x14ac:dyDescent="0.15">
      <c r="A21" s="7"/>
      <c r="B21" s="11">
        <v>364</v>
      </c>
      <c r="C21" s="11">
        <v>369</v>
      </c>
      <c r="D21" s="11">
        <v>733</v>
      </c>
      <c r="E21" s="3"/>
      <c r="F21" s="7"/>
      <c r="G21" s="11">
        <v>531</v>
      </c>
      <c r="H21" s="11">
        <v>493</v>
      </c>
      <c r="I21" s="11">
        <v>1024</v>
      </c>
      <c r="J21" s="3"/>
      <c r="K21" s="7"/>
      <c r="L21" s="12">
        <v>668</v>
      </c>
      <c r="M21" s="12">
        <v>872</v>
      </c>
      <c r="N21" s="12">
        <v>1540</v>
      </c>
      <c r="O21" s="24"/>
      <c r="P21" s="7"/>
      <c r="Q21" s="11">
        <v>4</v>
      </c>
      <c r="R21" s="11">
        <v>37</v>
      </c>
      <c r="S21" s="11">
        <v>41</v>
      </c>
      <c r="Z21" s="4" t="s">
        <v>31</v>
      </c>
      <c r="AA21" s="10">
        <v>320</v>
      </c>
      <c r="AB21" s="10">
        <v>297</v>
      </c>
      <c r="AC21" s="10">
        <v>617</v>
      </c>
    </row>
    <row r="22" spans="1:29" ht="15" customHeight="1" x14ac:dyDescent="0.15">
      <c r="A22" s="7">
        <v>15</v>
      </c>
      <c r="B22" s="10">
        <v>80</v>
      </c>
      <c r="C22" s="10">
        <v>84</v>
      </c>
      <c r="D22" s="10">
        <v>164</v>
      </c>
      <c r="E22" s="3"/>
      <c r="F22" s="7">
        <v>45</v>
      </c>
      <c r="G22" s="10">
        <v>96</v>
      </c>
      <c r="H22" s="10">
        <v>89</v>
      </c>
      <c r="I22" s="10">
        <v>185</v>
      </c>
      <c r="J22" s="3"/>
      <c r="K22" s="7">
        <v>75</v>
      </c>
      <c r="L22" s="10">
        <v>147</v>
      </c>
      <c r="M22" s="10">
        <v>210</v>
      </c>
      <c r="N22" s="10">
        <v>357</v>
      </c>
      <c r="O22" s="3"/>
      <c r="P22" s="7">
        <v>105</v>
      </c>
      <c r="Q22" s="10">
        <v>1</v>
      </c>
      <c r="R22" s="10">
        <v>0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383</v>
      </c>
      <c r="AB22" s="10">
        <v>705</v>
      </c>
      <c r="AC22" s="10">
        <v>1088</v>
      </c>
    </row>
    <row r="23" spans="1:29" ht="15" customHeight="1" x14ac:dyDescent="0.15">
      <c r="A23" s="7">
        <v>16</v>
      </c>
      <c r="B23" s="10">
        <v>99</v>
      </c>
      <c r="C23" s="10">
        <v>88</v>
      </c>
      <c r="D23" s="10">
        <v>187</v>
      </c>
      <c r="E23" s="3"/>
      <c r="F23" s="7">
        <v>46</v>
      </c>
      <c r="G23" s="10">
        <v>98</v>
      </c>
      <c r="H23" s="10">
        <v>88</v>
      </c>
      <c r="I23" s="10">
        <v>186</v>
      </c>
      <c r="J23" s="3"/>
      <c r="K23" s="7">
        <v>76</v>
      </c>
      <c r="L23" s="10">
        <v>129</v>
      </c>
      <c r="M23" s="10">
        <v>199</v>
      </c>
      <c r="N23" s="10">
        <v>328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9.6286620638178757</v>
      </c>
      <c r="W23" s="19">
        <f>W4/$W$8*100</f>
        <v>8.106788214227576</v>
      </c>
      <c r="X23" s="19">
        <f>X4/$X$8*100</f>
        <v>8.8158581116327603</v>
      </c>
      <c r="Z23" s="9" t="s">
        <v>24</v>
      </c>
      <c r="AA23" s="11">
        <f t="shared" ref="AA23:AB23" si="3">SUM(AA19:AA22)</f>
        <v>1927</v>
      </c>
      <c r="AB23" s="11">
        <f t="shared" si="3"/>
        <v>2139</v>
      </c>
      <c r="AC23" s="11">
        <f>SUM(AC19:AC22)</f>
        <v>4066</v>
      </c>
    </row>
    <row r="24" spans="1:29" ht="15" customHeight="1" x14ac:dyDescent="0.15">
      <c r="A24" s="7">
        <v>17</v>
      </c>
      <c r="B24" s="10">
        <v>84</v>
      </c>
      <c r="C24" s="10">
        <v>77</v>
      </c>
      <c r="D24" s="10">
        <v>161</v>
      </c>
      <c r="E24" s="3"/>
      <c r="F24" s="7">
        <v>47</v>
      </c>
      <c r="G24" s="10">
        <v>97</v>
      </c>
      <c r="H24" s="10">
        <v>103</v>
      </c>
      <c r="I24" s="10">
        <v>200</v>
      </c>
      <c r="J24" s="3"/>
      <c r="K24" s="7">
        <v>77</v>
      </c>
      <c r="L24" s="10">
        <v>137</v>
      </c>
      <c r="M24" s="10">
        <v>200</v>
      </c>
      <c r="N24" s="10">
        <v>337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51.436835230453447</v>
      </c>
      <c r="W24" s="19">
        <f>W5/$W$8*100</f>
        <v>43.83037603776657</v>
      </c>
      <c r="X24" s="19">
        <f>X5/$X$8*100</f>
        <v>47.374369674839159</v>
      </c>
      <c r="Z24" s="6" t="s">
        <v>30</v>
      </c>
    </row>
    <row r="25" spans="1:29" ht="15" customHeight="1" x14ac:dyDescent="0.15">
      <c r="A25" s="7">
        <v>18</v>
      </c>
      <c r="B25" s="10">
        <v>68</v>
      </c>
      <c r="C25" s="10">
        <v>75</v>
      </c>
      <c r="D25" s="10">
        <v>143</v>
      </c>
      <c r="E25" s="3"/>
      <c r="F25" s="7">
        <v>48</v>
      </c>
      <c r="G25" s="10">
        <v>92</v>
      </c>
      <c r="H25" s="10">
        <v>105</v>
      </c>
      <c r="I25" s="10">
        <v>197</v>
      </c>
      <c r="J25" s="3"/>
      <c r="K25" s="7">
        <v>78</v>
      </c>
      <c r="L25" s="10">
        <v>166</v>
      </c>
      <c r="M25" s="10">
        <v>206</v>
      </c>
      <c r="N25" s="10">
        <v>372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18.091061765254711</v>
      </c>
      <c r="W25" s="19">
        <f>W6/$W$8*100</f>
        <v>16.482174833143414</v>
      </c>
      <c r="X25" s="19">
        <f>X6/$X$8*100</f>
        <v>17.231785776386715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78</v>
      </c>
      <c r="C26" s="10">
        <v>83</v>
      </c>
      <c r="D26" s="10">
        <v>161</v>
      </c>
      <c r="E26" s="3"/>
      <c r="F26" s="7">
        <v>49</v>
      </c>
      <c r="G26" s="10">
        <v>97</v>
      </c>
      <c r="H26" s="10">
        <v>120</v>
      </c>
      <c r="I26" s="10">
        <v>217</v>
      </c>
      <c r="J26" s="3"/>
      <c r="K26" s="7">
        <v>79</v>
      </c>
      <c r="L26" s="10">
        <v>160</v>
      </c>
      <c r="M26" s="10">
        <v>241</v>
      </c>
      <c r="N26" s="10">
        <v>401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20.843440940473972</v>
      </c>
      <c r="W26" s="19">
        <f>W7/$W$8*100</f>
        <v>31.580660914862445</v>
      </c>
      <c r="X26" s="19">
        <f>X7/$X$8*100</f>
        <v>26.577986437141366</v>
      </c>
      <c r="Z26" s="4" t="s">
        <v>25</v>
      </c>
      <c r="AA26" s="10">
        <v>113</v>
      </c>
      <c r="AB26" s="10">
        <v>98</v>
      </c>
      <c r="AC26" s="10">
        <v>211</v>
      </c>
    </row>
    <row r="27" spans="1:29" ht="15" customHeight="1" x14ac:dyDescent="0.15">
      <c r="A27" s="7"/>
      <c r="B27" s="11">
        <v>409</v>
      </c>
      <c r="C27" s="11">
        <v>407</v>
      </c>
      <c r="D27" s="11">
        <v>816</v>
      </c>
      <c r="E27" s="3"/>
      <c r="F27" s="7"/>
      <c r="G27" s="11">
        <v>480</v>
      </c>
      <c r="H27" s="11">
        <v>505</v>
      </c>
      <c r="I27" s="11">
        <v>985</v>
      </c>
      <c r="J27" s="3"/>
      <c r="K27" s="7"/>
      <c r="L27" s="11">
        <v>739</v>
      </c>
      <c r="M27" s="11">
        <v>1056</v>
      </c>
      <c r="N27" s="11">
        <v>1795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</v>
      </c>
      <c r="W27" s="20">
        <f>SUM(W23:W26)</f>
        <v>100.00000000000001</v>
      </c>
      <c r="X27" s="20">
        <f>SUM(X23:X26)</f>
        <v>100</v>
      </c>
      <c r="Z27" s="26" t="s">
        <v>26</v>
      </c>
      <c r="AA27" s="10">
        <v>563</v>
      </c>
      <c r="AB27" s="10">
        <v>530</v>
      </c>
      <c r="AC27" s="10">
        <v>1093</v>
      </c>
    </row>
    <row r="28" spans="1:29" ht="15" customHeight="1" x14ac:dyDescent="0.15">
      <c r="A28" s="7">
        <v>20</v>
      </c>
      <c r="B28" s="10">
        <v>77</v>
      </c>
      <c r="C28" s="10">
        <v>82</v>
      </c>
      <c r="D28" s="10">
        <v>159</v>
      </c>
      <c r="E28" s="3"/>
      <c r="F28" s="7">
        <v>50</v>
      </c>
      <c r="G28" s="10">
        <v>91</v>
      </c>
      <c r="H28" s="10">
        <v>65</v>
      </c>
      <c r="I28" s="10">
        <v>156</v>
      </c>
      <c r="J28" s="3"/>
      <c r="K28" s="7">
        <v>80</v>
      </c>
      <c r="L28" s="10">
        <v>155</v>
      </c>
      <c r="M28" s="10">
        <v>228</v>
      </c>
      <c r="N28" s="10">
        <v>383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31.339802201903339</v>
      </c>
      <c r="W28" s="19">
        <f t="shared" ref="W28:W39" si="5">W9/$W$8*100</f>
        <v>26.916815888002603</v>
      </c>
      <c r="X28" s="19">
        <f t="shared" ref="X28:X39" si="6">X9/$X$8*100</f>
        <v>28.977569118414188</v>
      </c>
      <c r="Z28" s="4" t="s">
        <v>31</v>
      </c>
      <c r="AA28" s="10">
        <v>181</v>
      </c>
      <c r="AB28" s="10">
        <v>200</v>
      </c>
      <c r="AC28" s="10">
        <v>381</v>
      </c>
    </row>
    <row r="29" spans="1:29" ht="15" customHeight="1" x14ac:dyDescent="0.15">
      <c r="A29" s="7">
        <v>21</v>
      </c>
      <c r="B29" s="10">
        <v>95</v>
      </c>
      <c r="C29" s="10">
        <v>84</v>
      </c>
      <c r="D29" s="10">
        <v>179</v>
      </c>
      <c r="E29" s="3"/>
      <c r="F29" s="7">
        <v>51</v>
      </c>
      <c r="G29" s="10">
        <v>102</v>
      </c>
      <c r="H29" s="10">
        <v>112</v>
      </c>
      <c r="I29" s="10">
        <v>214</v>
      </c>
      <c r="J29" s="3"/>
      <c r="K29" s="7">
        <v>81</v>
      </c>
      <c r="L29" s="10">
        <v>156</v>
      </c>
      <c r="M29" s="10">
        <v>238</v>
      </c>
      <c r="N29" s="10">
        <v>394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70.274304907632029</v>
      </c>
      <c r="W29" s="19">
        <f t="shared" si="5"/>
        <v>74.979651636008455</v>
      </c>
      <c r="X29" s="19">
        <f t="shared" si="6"/>
        <v>72.787341331942272</v>
      </c>
      <c r="Z29" s="4" t="s">
        <v>7</v>
      </c>
      <c r="AA29" s="10">
        <v>238</v>
      </c>
      <c r="AB29" s="10">
        <v>399</v>
      </c>
      <c r="AC29" s="10">
        <v>637</v>
      </c>
    </row>
    <row r="30" spans="1:29" ht="15" customHeight="1" x14ac:dyDescent="0.15">
      <c r="A30" s="7">
        <v>22</v>
      </c>
      <c r="B30" s="10">
        <v>102</v>
      </c>
      <c r="C30" s="10">
        <v>80</v>
      </c>
      <c r="D30" s="10">
        <v>182</v>
      </c>
      <c r="E30" s="3"/>
      <c r="F30" s="7">
        <v>52</v>
      </c>
      <c r="G30" s="10">
        <v>108</v>
      </c>
      <c r="H30" s="10">
        <v>126</v>
      </c>
      <c r="I30" s="10">
        <v>234</v>
      </c>
      <c r="J30" s="3"/>
      <c r="K30" s="7">
        <v>82</v>
      </c>
      <c r="L30" s="10">
        <v>144</v>
      </c>
      <c r="M30" s="10">
        <v>251</v>
      </c>
      <c r="N30" s="10">
        <v>395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60.841574920694164</v>
      </c>
      <c r="W30" s="19">
        <f t="shared" si="5"/>
        <v>66.85658473058767</v>
      </c>
      <c r="X30" s="19">
        <f t="shared" si="6"/>
        <v>64.054077551730131</v>
      </c>
      <c r="Z30" s="9" t="s">
        <v>24</v>
      </c>
      <c r="AA30" s="11">
        <f t="shared" ref="AA30:AB30" si="7">SUM(AA26:AA29)</f>
        <v>1095</v>
      </c>
      <c r="AB30" s="11">
        <f t="shared" si="7"/>
        <v>1227</v>
      </c>
      <c r="AC30" s="11">
        <f>SUM(AC26:AC29)</f>
        <v>2322</v>
      </c>
    </row>
    <row r="31" spans="1:29" ht="15" customHeight="1" x14ac:dyDescent="0.15">
      <c r="A31" s="7">
        <v>23</v>
      </c>
      <c r="B31" s="10">
        <v>73</v>
      </c>
      <c r="C31" s="10">
        <v>71</v>
      </c>
      <c r="D31" s="10">
        <v>144</v>
      </c>
      <c r="E31" s="3"/>
      <c r="F31" s="7">
        <v>53</v>
      </c>
      <c r="G31" s="10">
        <v>124</v>
      </c>
      <c r="H31" s="10">
        <v>118</v>
      </c>
      <c r="I31" s="10">
        <v>242</v>
      </c>
      <c r="J31" s="3"/>
      <c r="K31" s="7">
        <v>83</v>
      </c>
      <c r="L31" s="10">
        <v>155</v>
      </c>
      <c r="M31" s="10">
        <v>225</v>
      </c>
      <c r="N31" s="10">
        <v>380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48.264601604777013</v>
      </c>
      <c r="W31" s="19">
        <f t="shared" si="5"/>
        <v>55.901025557545168</v>
      </c>
      <c r="X31" s="19">
        <f t="shared" si="6"/>
        <v>52.343070770300812</v>
      </c>
      <c r="Z31" s="6"/>
    </row>
    <row r="32" spans="1:29" ht="15" customHeight="1" x14ac:dyDescent="0.15">
      <c r="A32" s="7">
        <v>24</v>
      </c>
      <c r="B32" s="10">
        <v>70</v>
      </c>
      <c r="C32" s="10">
        <v>69</v>
      </c>
      <c r="D32" s="10">
        <v>139</v>
      </c>
      <c r="E32" s="3"/>
      <c r="F32" s="7">
        <v>54</v>
      </c>
      <c r="G32" s="10">
        <v>121</v>
      </c>
      <c r="H32" s="10">
        <v>121</v>
      </c>
      <c r="I32" s="10">
        <v>242</v>
      </c>
      <c r="J32" s="3"/>
      <c r="K32" s="7">
        <v>84</v>
      </c>
      <c r="L32" s="10">
        <v>151</v>
      </c>
      <c r="M32" s="10">
        <v>225</v>
      </c>
      <c r="N32" s="10">
        <v>376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38.934502705728683</v>
      </c>
      <c r="W32" s="20">
        <f t="shared" si="5"/>
        <v>48.06283574800586</v>
      </c>
      <c r="X32" s="20">
        <f t="shared" si="6"/>
        <v>43.809772213528078</v>
      </c>
      <c r="Z32" s="6"/>
      <c r="AA32" s="28"/>
      <c r="AB32" s="27"/>
      <c r="AC32" s="27"/>
    </row>
    <row r="33" spans="1:29" ht="15" customHeight="1" x14ac:dyDescent="0.15">
      <c r="A33" s="7"/>
      <c r="B33" s="11">
        <v>417</v>
      </c>
      <c r="C33" s="11">
        <v>386</v>
      </c>
      <c r="D33" s="11">
        <v>803</v>
      </c>
      <c r="E33" s="3"/>
      <c r="F33" s="7"/>
      <c r="G33" s="11">
        <v>546</v>
      </c>
      <c r="H33" s="11">
        <v>542</v>
      </c>
      <c r="I33" s="11">
        <v>1088</v>
      </c>
      <c r="J33" s="3"/>
      <c r="K33" s="7"/>
      <c r="L33" s="11">
        <v>761</v>
      </c>
      <c r="M33" s="11">
        <v>1167</v>
      </c>
      <c r="N33" s="11">
        <v>1928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27.075947005038252</v>
      </c>
      <c r="W33" s="19">
        <f t="shared" si="5"/>
        <v>38.678170275109878</v>
      </c>
      <c r="X33" s="19">
        <f t="shared" si="6"/>
        <v>33.272474352286558</v>
      </c>
      <c r="Z33" s="6" t="s">
        <v>3</v>
      </c>
    </row>
    <row r="34" spans="1:29" ht="15" customHeight="1" x14ac:dyDescent="0.15">
      <c r="A34" s="7">
        <v>25</v>
      </c>
      <c r="B34" s="10">
        <v>77</v>
      </c>
      <c r="C34" s="10">
        <v>68</v>
      </c>
      <c r="D34" s="10">
        <v>145</v>
      </c>
      <c r="E34" s="3"/>
      <c r="F34" s="7">
        <v>55</v>
      </c>
      <c r="G34" s="10">
        <v>137</v>
      </c>
      <c r="H34" s="10">
        <v>146</v>
      </c>
      <c r="I34" s="10">
        <v>283</v>
      </c>
      <c r="J34" s="3"/>
      <c r="K34" s="7">
        <v>85</v>
      </c>
      <c r="L34" s="10">
        <v>131</v>
      </c>
      <c r="M34" s="10">
        <v>237</v>
      </c>
      <c r="N34" s="10">
        <v>368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20.843440940473972</v>
      </c>
      <c r="W34" s="19">
        <f t="shared" si="5"/>
        <v>31.580660914862445</v>
      </c>
      <c r="X34" s="19">
        <f t="shared" si="6"/>
        <v>26.577986437141366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67</v>
      </c>
      <c r="C35" s="10">
        <v>43</v>
      </c>
      <c r="D35" s="10">
        <v>110</v>
      </c>
      <c r="E35" s="3"/>
      <c r="F35" s="7">
        <v>56</v>
      </c>
      <c r="G35" s="10">
        <v>156</v>
      </c>
      <c r="H35" s="10">
        <v>149</v>
      </c>
      <c r="I35" s="10">
        <v>305</v>
      </c>
      <c r="J35" s="3"/>
      <c r="K35" s="7">
        <v>86</v>
      </c>
      <c r="L35" s="10">
        <v>124</v>
      </c>
      <c r="M35" s="10">
        <v>198</v>
      </c>
      <c r="N35" s="10">
        <v>322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13.948497854077251</v>
      </c>
      <c r="W35" s="19">
        <f t="shared" si="5"/>
        <v>22.985511964838025</v>
      </c>
      <c r="X35" s="19">
        <f t="shared" si="6"/>
        <v>18.774995652929924</v>
      </c>
      <c r="Z35" s="4" t="s">
        <v>25</v>
      </c>
      <c r="AA35" s="10">
        <f>SUM(AA5,AA12,AA19,AA26)</f>
        <v>1032</v>
      </c>
      <c r="AB35" s="10">
        <f t="shared" ref="AA35:AB38" si="8">SUM(AB5,AB12,AB19,AB26)</f>
        <v>996</v>
      </c>
      <c r="AC35" s="10">
        <f>SUM(AA35:AB35)</f>
        <v>2028</v>
      </c>
    </row>
    <row r="36" spans="1:29" ht="15" customHeight="1" x14ac:dyDescent="0.15">
      <c r="A36" s="7">
        <v>27</v>
      </c>
      <c r="B36" s="10">
        <v>70</v>
      </c>
      <c r="C36" s="10">
        <v>62</v>
      </c>
      <c r="D36" s="10">
        <v>132</v>
      </c>
      <c r="E36" s="3"/>
      <c r="F36" s="7">
        <v>57</v>
      </c>
      <c r="G36" s="10">
        <v>178</v>
      </c>
      <c r="H36" s="10">
        <v>172</v>
      </c>
      <c r="I36" s="10">
        <v>350</v>
      </c>
      <c r="J36" s="3"/>
      <c r="K36" s="7">
        <v>87</v>
      </c>
      <c r="L36" s="10">
        <v>100</v>
      </c>
      <c r="M36" s="10">
        <v>188</v>
      </c>
      <c r="N36" s="10">
        <v>288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6.8482925919014743</v>
      </c>
      <c r="W36" s="19">
        <f t="shared" si="5"/>
        <v>13.486895653589452</v>
      </c>
      <c r="X36" s="19">
        <f t="shared" si="6"/>
        <v>10.393844548774126</v>
      </c>
      <c r="Z36" s="26" t="s">
        <v>26</v>
      </c>
      <c r="AA36" s="10">
        <f t="shared" si="8"/>
        <v>5513</v>
      </c>
      <c r="AB36" s="10">
        <f t="shared" si="8"/>
        <v>5385</v>
      </c>
      <c r="AC36" s="13">
        <f>SUM(AA36:AB36)</f>
        <v>10898</v>
      </c>
    </row>
    <row r="37" spans="1:29" ht="15" customHeight="1" x14ac:dyDescent="0.15">
      <c r="A37" s="7">
        <v>28</v>
      </c>
      <c r="B37" s="10">
        <v>76</v>
      </c>
      <c r="C37" s="10">
        <v>84</v>
      </c>
      <c r="D37" s="10">
        <v>160</v>
      </c>
      <c r="E37" s="3"/>
      <c r="F37" s="7">
        <v>58</v>
      </c>
      <c r="G37" s="10">
        <v>160</v>
      </c>
      <c r="H37" s="10">
        <v>166</v>
      </c>
      <c r="I37" s="10">
        <v>326</v>
      </c>
      <c r="J37" s="3"/>
      <c r="K37" s="7">
        <v>88</v>
      </c>
      <c r="L37" s="10">
        <v>72</v>
      </c>
      <c r="M37" s="10">
        <v>184</v>
      </c>
      <c r="N37" s="10">
        <v>256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2.1645829445792124</v>
      </c>
      <c r="W37" s="19">
        <f t="shared" si="5"/>
        <v>5.762656682402735</v>
      </c>
      <c r="X37" s="19">
        <f t="shared" si="6"/>
        <v>4.0862458702834292</v>
      </c>
      <c r="Z37" s="4" t="s">
        <v>31</v>
      </c>
      <c r="AA37" s="10">
        <f t="shared" si="8"/>
        <v>1939</v>
      </c>
      <c r="AB37" s="10">
        <f t="shared" si="8"/>
        <v>2025</v>
      </c>
      <c r="AC37" s="13">
        <f>SUM(AA37:AB37)</f>
        <v>3964</v>
      </c>
    </row>
    <row r="38" spans="1:29" ht="15" customHeight="1" x14ac:dyDescent="0.15">
      <c r="A38" s="7">
        <v>29</v>
      </c>
      <c r="B38" s="10">
        <v>78</v>
      </c>
      <c r="C38" s="10">
        <v>92</v>
      </c>
      <c r="D38" s="10">
        <v>170</v>
      </c>
      <c r="E38" s="3"/>
      <c r="F38" s="7">
        <v>59</v>
      </c>
      <c r="G38" s="10">
        <v>171</v>
      </c>
      <c r="H38" s="10">
        <v>171</v>
      </c>
      <c r="I38" s="10">
        <v>342</v>
      </c>
      <c r="J38" s="3"/>
      <c r="K38" s="7">
        <v>89</v>
      </c>
      <c r="L38" s="10">
        <v>75</v>
      </c>
      <c r="M38" s="10">
        <v>142</v>
      </c>
      <c r="N38" s="10">
        <v>217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0.52248553834670652</v>
      </c>
      <c r="W38" s="19">
        <f t="shared" si="5"/>
        <v>1.4813608985837539</v>
      </c>
      <c r="X38" s="19">
        <f t="shared" si="6"/>
        <v>1.034602677795166</v>
      </c>
      <c r="Z38" s="4" t="s">
        <v>7</v>
      </c>
      <c r="AA38" s="10">
        <f t="shared" si="8"/>
        <v>2234</v>
      </c>
      <c r="AB38" s="10">
        <f t="shared" si="8"/>
        <v>3880</v>
      </c>
      <c r="AC38" s="13">
        <f>SUM(AA38:AB38)</f>
        <v>6114</v>
      </c>
    </row>
    <row r="39" spans="1:29" ht="15" customHeight="1" x14ac:dyDescent="0.15">
      <c r="A39" s="7"/>
      <c r="B39" s="11">
        <v>368</v>
      </c>
      <c r="C39" s="11">
        <v>349</v>
      </c>
      <c r="D39" s="11">
        <v>717</v>
      </c>
      <c r="E39" s="3"/>
      <c r="F39" s="7"/>
      <c r="G39" s="11">
        <v>802</v>
      </c>
      <c r="H39" s="11">
        <v>804</v>
      </c>
      <c r="I39" s="11">
        <v>1606</v>
      </c>
      <c r="J39" s="3"/>
      <c r="K39" s="7"/>
      <c r="L39" s="11">
        <v>502</v>
      </c>
      <c r="M39" s="11">
        <v>949</v>
      </c>
      <c r="N39" s="11">
        <v>1451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4.6650494495241654E-2</v>
      </c>
      <c r="W39" s="19">
        <f t="shared" si="5"/>
        <v>0.31743447826794724</v>
      </c>
      <c r="X39" s="19">
        <f t="shared" si="6"/>
        <v>0.19127108328986264</v>
      </c>
      <c r="Z39" s="9" t="s">
        <v>24</v>
      </c>
      <c r="AA39" s="11">
        <f>SUM(AA35:AA38)</f>
        <v>10718</v>
      </c>
      <c r="AB39" s="11">
        <f>SUM(AB35:AB38)</f>
        <v>12286</v>
      </c>
      <c r="AC39" s="11">
        <f>SUM(AC35:AC38)</f>
        <v>23004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9" t="s">
        <v>32</v>
      </c>
      <c r="X1" s="29"/>
    </row>
    <row r="2" spans="1:29" ht="13.5" customHeight="1" x14ac:dyDescent="0.15">
      <c r="X2" s="22" t="s">
        <v>38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47</v>
      </c>
      <c r="C4" s="10">
        <v>47</v>
      </c>
      <c r="D4" s="10">
        <v>94</v>
      </c>
      <c r="E4" s="3"/>
      <c r="F4" s="7">
        <v>30</v>
      </c>
      <c r="G4" s="10">
        <v>78</v>
      </c>
      <c r="H4" s="10">
        <v>83</v>
      </c>
      <c r="I4" s="10">
        <v>161</v>
      </c>
      <c r="J4" s="3"/>
      <c r="K4" s="7">
        <v>60</v>
      </c>
      <c r="L4" s="10">
        <v>166</v>
      </c>
      <c r="M4" s="10">
        <v>198</v>
      </c>
      <c r="N4" s="10">
        <v>364</v>
      </c>
      <c r="O4" s="3"/>
      <c r="P4" s="7">
        <v>90</v>
      </c>
      <c r="Q4" s="10">
        <v>60</v>
      </c>
      <c r="R4" s="10">
        <v>150</v>
      </c>
      <c r="S4" s="10">
        <v>210</v>
      </c>
      <c r="U4" s="4" t="s">
        <v>4</v>
      </c>
      <c r="V4" s="15">
        <f>SUM(B9,B15,B21)</f>
        <v>1032</v>
      </c>
      <c r="W4" s="15">
        <f>SUM(C9,C15,C21)</f>
        <v>989</v>
      </c>
      <c r="X4" s="15">
        <f>SUM(V4:W4)</f>
        <v>2021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64</v>
      </c>
      <c r="C5" s="10">
        <v>60</v>
      </c>
      <c r="D5" s="10">
        <v>124</v>
      </c>
      <c r="E5" s="3"/>
      <c r="F5" s="7">
        <v>31</v>
      </c>
      <c r="G5" s="10">
        <v>92</v>
      </c>
      <c r="H5" s="10">
        <v>88</v>
      </c>
      <c r="I5" s="10">
        <v>180</v>
      </c>
      <c r="J5" s="3"/>
      <c r="K5" s="7">
        <v>61</v>
      </c>
      <c r="L5" s="10">
        <v>199</v>
      </c>
      <c r="M5" s="10">
        <v>188</v>
      </c>
      <c r="N5" s="10">
        <v>387</v>
      </c>
      <c r="O5" s="3"/>
      <c r="P5" s="7">
        <v>91</v>
      </c>
      <c r="Q5" s="10">
        <v>51</v>
      </c>
      <c r="R5" s="10">
        <v>139</v>
      </c>
      <c r="S5" s="10">
        <v>190</v>
      </c>
      <c r="U5" s="4" t="s">
        <v>5</v>
      </c>
      <c r="V5" s="15">
        <f>SUM(B27,B33,B39,G9,G15,G21,G27,G33,G39,L9)</f>
        <v>5499</v>
      </c>
      <c r="W5" s="15">
        <f>SUM(C27,C33,C39,H9,H15,H21,H27,H33,H39,M9)</f>
        <v>5360</v>
      </c>
      <c r="X5" s="15">
        <f>SUM(V5:W5)</f>
        <v>10859</v>
      </c>
      <c r="Y5" s="2"/>
      <c r="Z5" s="4" t="s">
        <v>25</v>
      </c>
      <c r="AA5" s="10">
        <v>594</v>
      </c>
      <c r="AB5" s="10">
        <v>581</v>
      </c>
      <c r="AC5" s="10">
        <v>1175</v>
      </c>
    </row>
    <row r="6" spans="1:29" ht="15" customHeight="1" x14ac:dyDescent="0.15">
      <c r="A6" s="7">
        <v>2</v>
      </c>
      <c r="B6" s="10">
        <v>66</v>
      </c>
      <c r="C6" s="10">
        <v>50</v>
      </c>
      <c r="D6" s="10">
        <v>116</v>
      </c>
      <c r="E6" s="3"/>
      <c r="F6" s="7">
        <v>32</v>
      </c>
      <c r="G6" s="10">
        <v>108</v>
      </c>
      <c r="H6" s="10">
        <v>95</v>
      </c>
      <c r="I6" s="10">
        <v>203</v>
      </c>
      <c r="J6" s="3"/>
      <c r="K6" s="7">
        <v>62</v>
      </c>
      <c r="L6" s="10">
        <v>203</v>
      </c>
      <c r="M6" s="10">
        <v>167</v>
      </c>
      <c r="N6" s="10">
        <v>370</v>
      </c>
      <c r="O6" s="3"/>
      <c r="P6" s="7">
        <v>92</v>
      </c>
      <c r="Q6" s="10">
        <v>25</v>
      </c>
      <c r="R6" s="10">
        <v>87</v>
      </c>
      <c r="S6" s="10">
        <v>112</v>
      </c>
      <c r="U6" s="8" t="s">
        <v>6</v>
      </c>
      <c r="V6" s="15">
        <f>SUM(L15,L21)</f>
        <v>1948</v>
      </c>
      <c r="W6" s="15">
        <f>SUM(M15,M21)</f>
        <v>2023</v>
      </c>
      <c r="X6" s="15">
        <f>SUM(V6:W6)</f>
        <v>3971</v>
      </c>
      <c r="Z6" s="26" t="s">
        <v>26</v>
      </c>
      <c r="AA6" s="10">
        <v>3187</v>
      </c>
      <c r="AB6" s="10">
        <v>3159</v>
      </c>
      <c r="AC6" s="10">
        <v>6346</v>
      </c>
    </row>
    <row r="7" spans="1:29" ht="15" customHeight="1" x14ac:dyDescent="0.15">
      <c r="A7" s="7">
        <v>3</v>
      </c>
      <c r="B7" s="10">
        <v>63</v>
      </c>
      <c r="C7" s="10">
        <v>68</v>
      </c>
      <c r="D7" s="10">
        <v>131</v>
      </c>
      <c r="E7" s="3"/>
      <c r="F7" s="7">
        <v>33</v>
      </c>
      <c r="G7" s="10">
        <v>84</v>
      </c>
      <c r="H7" s="10">
        <v>96</v>
      </c>
      <c r="I7" s="10">
        <v>180</v>
      </c>
      <c r="J7" s="3"/>
      <c r="K7" s="7">
        <v>63</v>
      </c>
      <c r="L7" s="10">
        <v>220</v>
      </c>
      <c r="M7" s="10">
        <v>207</v>
      </c>
      <c r="N7" s="10">
        <v>427</v>
      </c>
      <c r="O7" s="3"/>
      <c r="P7" s="7">
        <v>93</v>
      </c>
      <c r="Q7" s="10">
        <v>21</v>
      </c>
      <c r="R7" s="10">
        <v>75</v>
      </c>
      <c r="S7" s="10">
        <v>96</v>
      </c>
      <c r="U7" s="4" t="s">
        <v>7</v>
      </c>
      <c r="V7" s="15">
        <f>SUM(L27,L33,L39,Q9,Q15,Q21,Q27,Q33,Q39)</f>
        <v>2225</v>
      </c>
      <c r="W7" s="15">
        <f>SUM(M27,M33,M39,R9,R15,R21,R27,R33,R39)</f>
        <v>3874</v>
      </c>
      <c r="X7" s="15">
        <f>SUM(V7:W7)</f>
        <v>6099</v>
      </c>
      <c r="Z7" s="4" t="s">
        <v>31</v>
      </c>
      <c r="AA7" s="10">
        <v>1194</v>
      </c>
      <c r="AB7" s="10">
        <v>1249</v>
      </c>
      <c r="AC7" s="10">
        <v>2443</v>
      </c>
    </row>
    <row r="8" spans="1:29" ht="15" customHeight="1" x14ac:dyDescent="0.15">
      <c r="A8" s="7">
        <v>4</v>
      </c>
      <c r="B8" s="10">
        <v>73</v>
      </c>
      <c r="C8" s="10">
        <v>48</v>
      </c>
      <c r="D8" s="10">
        <v>121</v>
      </c>
      <c r="E8" s="3"/>
      <c r="F8" s="7">
        <v>34</v>
      </c>
      <c r="G8" s="10">
        <v>91</v>
      </c>
      <c r="H8" s="10">
        <v>95</v>
      </c>
      <c r="I8" s="10">
        <v>186</v>
      </c>
      <c r="J8" s="3"/>
      <c r="K8" s="7">
        <v>64</v>
      </c>
      <c r="L8" s="10">
        <v>204</v>
      </c>
      <c r="M8" s="10">
        <v>200</v>
      </c>
      <c r="N8" s="10">
        <v>404</v>
      </c>
      <c r="O8" s="3"/>
      <c r="P8" s="7">
        <v>94</v>
      </c>
      <c r="Q8" s="10">
        <v>17</v>
      </c>
      <c r="R8" s="10">
        <v>69</v>
      </c>
      <c r="S8" s="10">
        <v>86</v>
      </c>
      <c r="U8" s="17" t="s">
        <v>3</v>
      </c>
      <c r="V8" s="12">
        <f>SUM(V4:V7)</f>
        <v>10704</v>
      </c>
      <c r="W8" s="12">
        <f>SUM(W4:W7)</f>
        <v>12246</v>
      </c>
      <c r="X8" s="12">
        <f>SUM(X4:X7)</f>
        <v>22950</v>
      </c>
      <c r="Z8" s="4" t="s">
        <v>7</v>
      </c>
      <c r="AA8" s="10">
        <v>1332</v>
      </c>
      <c r="AB8" s="10">
        <v>2321</v>
      </c>
      <c r="AC8" s="10">
        <v>3653</v>
      </c>
    </row>
    <row r="9" spans="1:29" ht="15" customHeight="1" x14ac:dyDescent="0.15">
      <c r="A9" s="7"/>
      <c r="B9" s="11">
        <v>313</v>
      </c>
      <c r="C9" s="11">
        <v>273</v>
      </c>
      <c r="D9" s="11">
        <v>586</v>
      </c>
      <c r="E9" s="3"/>
      <c r="F9" s="7"/>
      <c r="G9" s="11">
        <v>453</v>
      </c>
      <c r="H9" s="11">
        <v>457</v>
      </c>
      <c r="I9" s="11">
        <v>910</v>
      </c>
      <c r="J9" s="3"/>
      <c r="K9" s="7"/>
      <c r="L9" s="12">
        <v>992</v>
      </c>
      <c r="M9" s="12">
        <v>960</v>
      </c>
      <c r="N9" s="12">
        <v>1952</v>
      </c>
      <c r="O9" s="3"/>
      <c r="P9" s="7"/>
      <c r="Q9" s="11">
        <v>174</v>
      </c>
      <c r="R9" s="11">
        <v>520</v>
      </c>
      <c r="S9" s="11">
        <v>694</v>
      </c>
      <c r="U9" s="4" t="s">
        <v>8</v>
      </c>
      <c r="V9" s="15">
        <f>SUM(G21,G27,G33,G39,L9)</f>
        <v>3346</v>
      </c>
      <c r="W9" s="15">
        <f>SUM(H21,H27,H33,H39,M9)</f>
        <v>3299</v>
      </c>
      <c r="X9" s="18">
        <f t="shared" ref="X9:X20" si="0">SUM(V9:W9)</f>
        <v>6645</v>
      </c>
      <c r="Z9" s="9" t="s">
        <v>24</v>
      </c>
      <c r="AA9" s="11">
        <f t="shared" ref="AA9:AB9" si="1">SUM(AA5:AA8)</f>
        <v>6307</v>
      </c>
      <c r="AB9" s="11">
        <f t="shared" si="1"/>
        <v>7310</v>
      </c>
      <c r="AC9" s="11">
        <f>SUM(AC5:AC8)</f>
        <v>13617</v>
      </c>
    </row>
    <row r="10" spans="1:29" ht="15" customHeight="1" x14ac:dyDescent="0.15">
      <c r="A10" s="7">
        <v>5</v>
      </c>
      <c r="B10" s="10">
        <v>75</v>
      </c>
      <c r="C10" s="10">
        <v>72</v>
      </c>
      <c r="D10" s="10">
        <v>147</v>
      </c>
      <c r="E10" s="3"/>
      <c r="F10" s="7">
        <v>35</v>
      </c>
      <c r="G10" s="10">
        <v>88</v>
      </c>
      <c r="H10" s="10">
        <v>86</v>
      </c>
      <c r="I10" s="10">
        <v>174</v>
      </c>
      <c r="J10" s="3"/>
      <c r="K10" s="7">
        <v>65</v>
      </c>
      <c r="L10" s="10">
        <v>252</v>
      </c>
      <c r="M10" s="10">
        <v>204</v>
      </c>
      <c r="N10" s="10">
        <v>456</v>
      </c>
      <c r="O10" s="3"/>
      <c r="P10" s="7">
        <v>95</v>
      </c>
      <c r="Q10" s="10">
        <v>13</v>
      </c>
      <c r="R10" s="10">
        <v>58</v>
      </c>
      <c r="S10" s="10">
        <v>71</v>
      </c>
      <c r="U10" s="4" t="s">
        <v>9</v>
      </c>
      <c r="V10" s="15">
        <f>SUM(G21,G27,G33,G39,L9,L15,L21,L27,L33,L39,Q9,Q15,Q21,Q27,Q33,Q39)</f>
        <v>7519</v>
      </c>
      <c r="W10" s="15">
        <f>SUM(H21,H27,H33,H39,M9,M15,M21,M27,M33,M39,R9,R15,R21,R27,R33,R39)</f>
        <v>9196</v>
      </c>
      <c r="X10" s="18">
        <f t="shared" si="0"/>
        <v>16715</v>
      </c>
      <c r="Z10" s="6" t="s">
        <v>28</v>
      </c>
    </row>
    <row r="11" spans="1:29" ht="15" customHeight="1" x14ac:dyDescent="0.15">
      <c r="A11" s="7">
        <v>6</v>
      </c>
      <c r="B11" s="10">
        <v>71</v>
      </c>
      <c r="C11" s="10">
        <v>68</v>
      </c>
      <c r="D11" s="10">
        <v>139</v>
      </c>
      <c r="E11" s="3"/>
      <c r="F11" s="7">
        <v>36</v>
      </c>
      <c r="G11" s="10">
        <v>94</v>
      </c>
      <c r="H11" s="10">
        <v>94</v>
      </c>
      <c r="I11" s="10">
        <v>188</v>
      </c>
      <c r="J11" s="3"/>
      <c r="K11" s="7">
        <v>66</v>
      </c>
      <c r="L11" s="10">
        <v>260</v>
      </c>
      <c r="M11" s="10">
        <v>231</v>
      </c>
      <c r="N11" s="10">
        <v>491</v>
      </c>
      <c r="O11" s="3"/>
      <c r="P11" s="7">
        <v>96</v>
      </c>
      <c r="Q11" s="10">
        <v>11</v>
      </c>
      <c r="R11" s="10">
        <v>33</v>
      </c>
      <c r="S11" s="10">
        <v>44</v>
      </c>
      <c r="U11" s="4" t="s">
        <v>10</v>
      </c>
      <c r="V11" s="15">
        <f>SUM(,G33,G39,L9,L15,L21,L27,L33,L39,Q9,Q15,Q21,Q27,Q33,Q39)</f>
        <v>6510</v>
      </c>
      <c r="W11" s="15">
        <f>SUM(,H33,H39,M9,M15,M21,M27,M33,M39,R9,R15,R21,R27,R33,R39)</f>
        <v>8193</v>
      </c>
      <c r="X11" s="18">
        <f t="shared" si="0"/>
        <v>14703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75</v>
      </c>
      <c r="C12" s="10">
        <v>63</v>
      </c>
      <c r="D12" s="10">
        <v>138</v>
      </c>
      <c r="E12" s="3"/>
      <c r="F12" s="7">
        <v>37</v>
      </c>
      <c r="G12" s="10">
        <v>93</v>
      </c>
      <c r="H12" s="10">
        <v>90</v>
      </c>
      <c r="I12" s="10">
        <v>183</v>
      </c>
      <c r="J12" s="3"/>
      <c r="K12" s="7">
        <v>67</v>
      </c>
      <c r="L12" s="10">
        <v>280</v>
      </c>
      <c r="M12" s="10">
        <v>266</v>
      </c>
      <c r="N12" s="10">
        <v>546</v>
      </c>
      <c r="O12" s="3"/>
      <c r="P12" s="7">
        <v>97</v>
      </c>
      <c r="Q12" s="10">
        <v>15</v>
      </c>
      <c r="R12" s="10">
        <v>23</v>
      </c>
      <c r="S12" s="10">
        <v>38</v>
      </c>
      <c r="U12" s="4" t="s">
        <v>11</v>
      </c>
      <c r="V12" s="15">
        <f>SUM(L9,L15,L21,L27,L33,L39,Q9,Q15,Q21,Q27,Q33,Q39)</f>
        <v>5165</v>
      </c>
      <c r="W12" s="15">
        <f>SUM(M9,M15,M21,M27,M33,M39,R9,R15,R21,R27,R33,R39)</f>
        <v>6857</v>
      </c>
      <c r="X12" s="18">
        <f t="shared" si="0"/>
        <v>12022</v>
      </c>
      <c r="Z12" s="4" t="s">
        <v>25</v>
      </c>
      <c r="AA12" s="10">
        <v>161</v>
      </c>
      <c r="AB12" s="10">
        <v>142</v>
      </c>
      <c r="AC12" s="10">
        <v>303</v>
      </c>
    </row>
    <row r="13" spans="1:29" ht="15" customHeight="1" x14ac:dyDescent="0.15">
      <c r="A13" s="7">
        <v>8</v>
      </c>
      <c r="B13" s="10">
        <v>63</v>
      </c>
      <c r="C13" s="10">
        <v>77</v>
      </c>
      <c r="D13" s="10">
        <v>140</v>
      </c>
      <c r="E13" s="3"/>
      <c r="F13" s="7">
        <v>38</v>
      </c>
      <c r="G13" s="10">
        <v>117</v>
      </c>
      <c r="H13" s="10">
        <v>101</v>
      </c>
      <c r="I13" s="10">
        <v>218</v>
      </c>
      <c r="J13" s="3"/>
      <c r="K13" s="7">
        <v>68</v>
      </c>
      <c r="L13" s="10">
        <v>249</v>
      </c>
      <c r="M13" s="10">
        <v>240</v>
      </c>
      <c r="N13" s="10">
        <v>489</v>
      </c>
      <c r="O13" s="3"/>
      <c r="P13" s="7">
        <v>98</v>
      </c>
      <c r="Q13" s="10">
        <v>7</v>
      </c>
      <c r="R13" s="10">
        <v>21</v>
      </c>
      <c r="S13" s="10">
        <v>28</v>
      </c>
      <c r="U13" s="9" t="s">
        <v>12</v>
      </c>
      <c r="V13" s="12">
        <f>SUM(L15,L21,L27,L33,L39,Q9,Q15,Q21,Q27,Q33,Q39)</f>
        <v>4173</v>
      </c>
      <c r="W13" s="12">
        <f>SUM(M15,M21,M27,M33,M39,R9,R15,R21,R27,R33,R39)</f>
        <v>5897</v>
      </c>
      <c r="X13" s="12">
        <f t="shared" si="0"/>
        <v>10070</v>
      </c>
      <c r="Z13" s="26" t="s">
        <v>26</v>
      </c>
      <c r="AA13" s="10">
        <v>699</v>
      </c>
      <c r="AB13" s="10">
        <v>711</v>
      </c>
      <c r="AC13" s="10">
        <v>1410</v>
      </c>
    </row>
    <row r="14" spans="1:29" ht="15" customHeight="1" x14ac:dyDescent="0.15">
      <c r="A14" s="7">
        <v>9</v>
      </c>
      <c r="B14" s="10">
        <v>77</v>
      </c>
      <c r="C14" s="10">
        <v>71</v>
      </c>
      <c r="D14" s="10">
        <v>148</v>
      </c>
      <c r="E14" s="3"/>
      <c r="F14" s="7">
        <v>39</v>
      </c>
      <c r="G14" s="10">
        <v>114</v>
      </c>
      <c r="H14" s="10">
        <v>96</v>
      </c>
      <c r="I14" s="10">
        <v>210</v>
      </c>
      <c r="J14" s="3"/>
      <c r="K14" s="7">
        <v>69</v>
      </c>
      <c r="L14" s="10">
        <v>235</v>
      </c>
      <c r="M14" s="10">
        <v>213</v>
      </c>
      <c r="N14" s="10">
        <v>448</v>
      </c>
      <c r="O14" s="3"/>
      <c r="P14" s="7">
        <v>99</v>
      </c>
      <c r="Q14" s="10">
        <v>3</v>
      </c>
      <c r="R14" s="10">
        <v>9</v>
      </c>
      <c r="S14" s="10">
        <v>12</v>
      </c>
      <c r="U14" s="4" t="s">
        <v>13</v>
      </c>
      <c r="V14" s="15">
        <f>SUM(L21,L27,L33,L39,Q9,Q15,Q21,Q27,Q33,Q39)</f>
        <v>2897</v>
      </c>
      <c r="W14" s="15">
        <f>SUM(M21,M27,M33,M39,R9,R15,R21,R27,R33,R39)</f>
        <v>4743</v>
      </c>
      <c r="X14" s="18">
        <f t="shared" si="0"/>
        <v>7640</v>
      </c>
      <c r="Z14" s="4" t="s">
        <v>31</v>
      </c>
      <c r="AA14" s="10">
        <v>247</v>
      </c>
      <c r="AB14" s="10">
        <v>276</v>
      </c>
      <c r="AC14" s="10">
        <v>523</v>
      </c>
    </row>
    <row r="15" spans="1:29" ht="15" customHeight="1" x14ac:dyDescent="0.15">
      <c r="A15" s="7"/>
      <c r="B15" s="11">
        <v>361</v>
      </c>
      <c r="C15" s="11">
        <v>351</v>
      </c>
      <c r="D15" s="11">
        <v>712</v>
      </c>
      <c r="E15" s="3"/>
      <c r="F15" s="7"/>
      <c r="G15" s="11">
        <v>506</v>
      </c>
      <c r="H15" s="11">
        <v>467</v>
      </c>
      <c r="I15" s="11">
        <v>973</v>
      </c>
      <c r="J15" s="3"/>
      <c r="K15" s="7"/>
      <c r="L15" s="11">
        <v>1276</v>
      </c>
      <c r="M15" s="11">
        <v>1154</v>
      </c>
      <c r="N15" s="11">
        <v>2430</v>
      </c>
      <c r="O15" s="3"/>
      <c r="P15" s="7"/>
      <c r="Q15" s="11">
        <v>49</v>
      </c>
      <c r="R15" s="11">
        <v>144</v>
      </c>
      <c r="S15" s="11">
        <v>193</v>
      </c>
      <c r="U15" s="4" t="s">
        <v>14</v>
      </c>
      <c r="V15" s="15">
        <f>SUM(L27,L33,L39,Q9,Q15,Q21,Q27,Q33,Q39)</f>
        <v>2225</v>
      </c>
      <c r="W15" s="15">
        <f>SUM(M27,M33,M39,R9,R15,R21,R27,R33,R39)</f>
        <v>3874</v>
      </c>
      <c r="X15" s="18">
        <f t="shared" si="0"/>
        <v>6099</v>
      </c>
      <c r="Z15" s="4" t="s">
        <v>7</v>
      </c>
      <c r="AA15" s="10">
        <v>284</v>
      </c>
      <c r="AB15" s="10">
        <v>455</v>
      </c>
      <c r="AC15" s="10">
        <v>739</v>
      </c>
    </row>
    <row r="16" spans="1:29" ht="15" customHeight="1" x14ac:dyDescent="0.15">
      <c r="A16" s="7">
        <v>10</v>
      </c>
      <c r="B16" s="10">
        <v>75</v>
      </c>
      <c r="C16" s="10">
        <v>86</v>
      </c>
      <c r="D16" s="10">
        <v>161</v>
      </c>
      <c r="E16" s="3"/>
      <c r="F16" s="7">
        <v>40</v>
      </c>
      <c r="G16" s="10">
        <v>110</v>
      </c>
      <c r="H16" s="10">
        <v>90</v>
      </c>
      <c r="I16" s="10">
        <v>200</v>
      </c>
      <c r="J16" s="3"/>
      <c r="K16" s="7">
        <v>70</v>
      </c>
      <c r="L16" s="10">
        <v>101</v>
      </c>
      <c r="M16" s="10">
        <v>111</v>
      </c>
      <c r="N16" s="10">
        <v>212</v>
      </c>
      <c r="O16" s="3"/>
      <c r="P16" s="7">
        <v>100</v>
      </c>
      <c r="Q16" s="10">
        <v>1</v>
      </c>
      <c r="R16" s="10">
        <v>18</v>
      </c>
      <c r="S16" s="10">
        <v>19</v>
      </c>
      <c r="U16" s="4" t="s">
        <v>15</v>
      </c>
      <c r="V16" s="15">
        <f>SUM(L33,L39,Q9,Q15,Q21,Q27,Q33,Q39)</f>
        <v>1486</v>
      </c>
      <c r="W16" s="15">
        <f>SUM(M33,M39,R9,R15,R21,R27,R33,R39)</f>
        <v>2814</v>
      </c>
      <c r="X16" s="18">
        <f t="shared" si="0"/>
        <v>4300</v>
      </c>
      <c r="Z16" s="9" t="s">
        <v>24</v>
      </c>
      <c r="AA16" s="11">
        <f t="shared" ref="AA16:AB16" si="2">SUM(AA12:AA15)</f>
        <v>1391</v>
      </c>
      <c r="AB16" s="11">
        <f t="shared" si="2"/>
        <v>1584</v>
      </c>
      <c r="AC16" s="11">
        <f>SUM(AC12:AC15)</f>
        <v>2975</v>
      </c>
    </row>
    <row r="17" spans="1:29" ht="15" customHeight="1" x14ac:dyDescent="0.15">
      <c r="A17" s="7">
        <v>11</v>
      </c>
      <c r="B17" s="10">
        <v>69</v>
      </c>
      <c r="C17" s="10">
        <v>56</v>
      </c>
      <c r="D17" s="10">
        <v>125</v>
      </c>
      <c r="E17" s="3"/>
      <c r="F17" s="7">
        <v>41</v>
      </c>
      <c r="G17" s="10">
        <v>109</v>
      </c>
      <c r="H17" s="10">
        <v>91</v>
      </c>
      <c r="I17" s="10">
        <v>200</v>
      </c>
      <c r="J17" s="3"/>
      <c r="K17" s="7">
        <v>71</v>
      </c>
      <c r="L17" s="10">
        <v>128</v>
      </c>
      <c r="M17" s="10">
        <v>155</v>
      </c>
      <c r="N17" s="10">
        <v>283</v>
      </c>
      <c r="O17" s="3"/>
      <c r="P17" s="7">
        <v>101</v>
      </c>
      <c r="Q17" s="10">
        <v>2</v>
      </c>
      <c r="R17" s="10">
        <v>12</v>
      </c>
      <c r="S17" s="10">
        <v>14</v>
      </c>
      <c r="U17" s="4" t="s">
        <v>16</v>
      </c>
      <c r="V17" s="15">
        <f>SUM(L39,Q9,Q15,Q21,Q27,Q33,Q39)</f>
        <v>737</v>
      </c>
      <c r="W17" s="15">
        <f>SUM(M39,R9,R15,R21,R27,R33,R39)</f>
        <v>1666</v>
      </c>
      <c r="X17" s="18">
        <f t="shared" si="0"/>
        <v>2403</v>
      </c>
      <c r="Z17" s="6" t="s">
        <v>29</v>
      </c>
    </row>
    <row r="18" spans="1:29" ht="15" customHeight="1" x14ac:dyDescent="0.15">
      <c r="A18" s="7">
        <v>12</v>
      </c>
      <c r="B18" s="10">
        <v>76</v>
      </c>
      <c r="C18" s="10">
        <v>66</v>
      </c>
      <c r="D18" s="10">
        <v>142</v>
      </c>
      <c r="E18" s="3"/>
      <c r="F18" s="7">
        <v>42</v>
      </c>
      <c r="G18" s="10">
        <v>107</v>
      </c>
      <c r="H18" s="10">
        <v>120</v>
      </c>
      <c r="I18" s="10">
        <v>227</v>
      </c>
      <c r="J18" s="3"/>
      <c r="K18" s="7">
        <v>72</v>
      </c>
      <c r="L18" s="10">
        <v>134</v>
      </c>
      <c r="M18" s="10">
        <v>203</v>
      </c>
      <c r="N18" s="13">
        <v>337</v>
      </c>
      <c r="O18" s="3"/>
      <c r="P18" s="7">
        <v>102</v>
      </c>
      <c r="Q18" s="10">
        <v>1</v>
      </c>
      <c r="R18" s="10">
        <v>2</v>
      </c>
      <c r="S18" s="10">
        <v>3</v>
      </c>
      <c r="U18" s="4" t="s">
        <v>17</v>
      </c>
      <c r="V18" s="15">
        <f>SUM(Q9,Q15,Q21,Q27,Q33,Q39)</f>
        <v>228</v>
      </c>
      <c r="W18" s="15">
        <f>SUM(R9,R15,R21,R27,R33,R39)</f>
        <v>703</v>
      </c>
      <c r="X18" s="18">
        <f t="shared" si="0"/>
        <v>931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71</v>
      </c>
      <c r="C19" s="10">
        <v>77</v>
      </c>
      <c r="D19" s="10">
        <v>148</v>
      </c>
      <c r="E19" s="3"/>
      <c r="F19" s="7">
        <v>43</v>
      </c>
      <c r="G19" s="10">
        <v>100</v>
      </c>
      <c r="H19" s="10">
        <v>86</v>
      </c>
      <c r="I19" s="10">
        <v>186</v>
      </c>
      <c r="J19" s="3"/>
      <c r="K19" s="7">
        <v>73</v>
      </c>
      <c r="L19" s="10">
        <v>154</v>
      </c>
      <c r="M19" s="10">
        <v>185</v>
      </c>
      <c r="N19" s="10">
        <v>339</v>
      </c>
      <c r="O19" s="3"/>
      <c r="P19" s="7">
        <v>103</v>
      </c>
      <c r="Q19" s="10">
        <v>0</v>
      </c>
      <c r="R19" s="10">
        <v>4</v>
      </c>
      <c r="S19" s="10">
        <v>4</v>
      </c>
      <c r="U19" s="4" t="s">
        <v>18</v>
      </c>
      <c r="V19" s="15">
        <f>SUM(Q15,Q21,Q27,Q33,Q39)</f>
        <v>54</v>
      </c>
      <c r="W19" s="15">
        <f>SUM(R15,R21,R27,R33,R39)</f>
        <v>183</v>
      </c>
      <c r="X19" s="18">
        <f t="shared" si="0"/>
        <v>237</v>
      </c>
      <c r="Z19" s="4" t="s">
        <v>25</v>
      </c>
      <c r="AA19" s="10">
        <v>163</v>
      </c>
      <c r="AB19" s="10">
        <v>169</v>
      </c>
      <c r="AC19" s="10">
        <v>332</v>
      </c>
    </row>
    <row r="20" spans="1:29" ht="15" customHeight="1" x14ac:dyDescent="0.15">
      <c r="A20" s="7">
        <v>14</v>
      </c>
      <c r="B20" s="10">
        <v>67</v>
      </c>
      <c r="C20" s="10">
        <v>80</v>
      </c>
      <c r="D20" s="10">
        <v>147</v>
      </c>
      <c r="E20" s="3"/>
      <c r="F20" s="7">
        <v>44</v>
      </c>
      <c r="G20" s="10">
        <v>103</v>
      </c>
      <c r="H20" s="10">
        <v>111</v>
      </c>
      <c r="I20" s="10">
        <v>214</v>
      </c>
      <c r="J20" s="3"/>
      <c r="K20" s="7">
        <v>74</v>
      </c>
      <c r="L20" s="10">
        <v>155</v>
      </c>
      <c r="M20" s="10">
        <v>215</v>
      </c>
      <c r="N20" s="10">
        <v>370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5</v>
      </c>
      <c r="W20" s="15">
        <f>SUM(R21,R27,R33,R39)</f>
        <v>39</v>
      </c>
      <c r="X20" s="18">
        <f t="shared" si="0"/>
        <v>44</v>
      </c>
      <c r="Z20" s="26" t="s">
        <v>26</v>
      </c>
      <c r="AA20" s="10">
        <v>1052</v>
      </c>
      <c r="AB20" s="10">
        <v>963</v>
      </c>
      <c r="AC20" s="10">
        <v>2015</v>
      </c>
    </row>
    <row r="21" spans="1:29" ht="15" customHeight="1" x14ac:dyDescent="0.15">
      <c r="A21" s="7"/>
      <c r="B21" s="11">
        <v>358</v>
      </c>
      <c r="C21" s="11">
        <v>365</v>
      </c>
      <c r="D21" s="11">
        <v>723</v>
      </c>
      <c r="E21" s="3"/>
      <c r="F21" s="7"/>
      <c r="G21" s="11">
        <v>529</v>
      </c>
      <c r="H21" s="11">
        <v>498</v>
      </c>
      <c r="I21" s="11">
        <v>1027</v>
      </c>
      <c r="J21" s="3"/>
      <c r="K21" s="7"/>
      <c r="L21" s="12">
        <v>672</v>
      </c>
      <c r="M21" s="12">
        <v>869</v>
      </c>
      <c r="N21" s="12">
        <v>1541</v>
      </c>
      <c r="O21" s="24"/>
      <c r="P21" s="7"/>
      <c r="Q21" s="11">
        <v>4</v>
      </c>
      <c r="R21" s="11">
        <v>37</v>
      </c>
      <c r="S21" s="11">
        <v>41</v>
      </c>
      <c r="Z21" s="4" t="s">
        <v>31</v>
      </c>
      <c r="AA21" s="10">
        <v>324</v>
      </c>
      <c r="AB21" s="10">
        <v>298</v>
      </c>
      <c r="AC21" s="10">
        <v>622</v>
      </c>
    </row>
    <row r="22" spans="1:29" ht="15" customHeight="1" x14ac:dyDescent="0.15">
      <c r="A22" s="7">
        <v>15</v>
      </c>
      <c r="B22" s="10">
        <v>79</v>
      </c>
      <c r="C22" s="10">
        <v>86</v>
      </c>
      <c r="D22" s="10">
        <v>165</v>
      </c>
      <c r="E22" s="3"/>
      <c r="F22" s="7">
        <v>45</v>
      </c>
      <c r="G22" s="10">
        <v>99</v>
      </c>
      <c r="H22" s="10">
        <v>85</v>
      </c>
      <c r="I22" s="10">
        <v>184</v>
      </c>
      <c r="J22" s="3"/>
      <c r="K22" s="7">
        <v>75</v>
      </c>
      <c r="L22" s="10">
        <v>142</v>
      </c>
      <c r="M22" s="10">
        <v>218</v>
      </c>
      <c r="N22" s="10">
        <v>360</v>
      </c>
      <c r="O22" s="3"/>
      <c r="P22" s="7">
        <v>105</v>
      </c>
      <c r="Q22" s="10">
        <v>1</v>
      </c>
      <c r="R22" s="10">
        <v>0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375</v>
      </c>
      <c r="AB22" s="10">
        <v>703</v>
      </c>
      <c r="AC22" s="10">
        <v>1078</v>
      </c>
    </row>
    <row r="23" spans="1:29" ht="15" customHeight="1" x14ac:dyDescent="0.15">
      <c r="A23" s="7">
        <v>16</v>
      </c>
      <c r="B23" s="10">
        <v>102</v>
      </c>
      <c r="C23" s="10">
        <v>85</v>
      </c>
      <c r="D23" s="10">
        <v>187</v>
      </c>
      <c r="E23" s="3"/>
      <c r="F23" s="7">
        <v>46</v>
      </c>
      <c r="G23" s="10">
        <v>97</v>
      </c>
      <c r="H23" s="10">
        <v>90</v>
      </c>
      <c r="I23" s="10">
        <v>187</v>
      </c>
      <c r="J23" s="3"/>
      <c r="K23" s="7">
        <v>76</v>
      </c>
      <c r="L23" s="10">
        <v>133</v>
      </c>
      <c r="M23" s="10">
        <v>191</v>
      </c>
      <c r="N23" s="10">
        <v>324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9.6412556053811667</v>
      </c>
      <c r="W23" s="19">
        <f>W4/$W$8*100</f>
        <v>8.0761064837497951</v>
      </c>
      <c r="X23" s="19">
        <f>X4/$X$8*100</f>
        <v>8.8061002178649233</v>
      </c>
      <c r="Z23" s="9" t="s">
        <v>24</v>
      </c>
      <c r="AA23" s="11">
        <f t="shared" ref="AA23:AB23" si="3">SUM(AA19:AA22)</f>
        <v>1914</v>
      </c>
      <c r="AB23" s="11">
        <f t="shared" si="3"/>
        <v>2133</v>
      </c>
      <c r="AC23" s="11">
        <f>SUM(AC19:AC22)</f>
        <v>4047</v>
      </c>
    </row>
    <row r="24" spans="1:29" ht="15" customHeight="1" x14ac:dyDescent="0.15">
      <c r="A24" s="7">
        <v>17</v>
      </c>
      <c r="B24" s="10">
        <v>79</v>
      </c>
      <c r="C24" s="10">
        <v>83</v>
      </c>
      <c r="D24" s="10">
        <v>162</v>
      </c>
      <c r="E24" s="3"/>
      <c r="F24" s="7">
        <v>47</v>
      </c>
      <c r="G24" s="10">
        <v>98</v>
      </c>
      <c r="H24" s="10">
        <v>100</v>
      </c>
      <c r="I24" s="10">
        <v>198</v>
      </c>
      <c r="J24" s="3"/>
      <c r="K24" s="7">
        <v>77</v>
      </c>
      <c r="L24" s="10">
        <v>141</v>
      </c>
      <c r="M24" s="10">
        <v>206</v>
      </c>
      <c r="N24" s="10">
        <v>347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51.373318385650222</v>
      </c>
      <c r="W24" s="19">
        <f>W5/$W$8*100</f>
        <v>43.769394087865429</v>
      </c>
      <c r="X24" s="19">
        <f>X5/$X$8*100</f>
        <v>47.315904139433549</v>
      </c>
      <c r="Z24" s="6" t="s">
        <v>30</v>
      </c>
    </row>
    <row r="25" spans="1:29" ht="15" customHeight="1" x14ac:dyDescent="0.15">
      <c r="A25" s="7">
        <v>18</v>
      </c>
      <c r="B25" s="10">
        <v>72</v>
      </c>
      <c r="C25" s="10">
        <v>71</v>
      </c>
      <c r="D25" s="10">
        <v>143</v>
      </c>
      <c r="E25" s="3"/>
      <c r="F25" s="7">
        <v>48</v>
      </c>
      <c r="G25" s="10">
        <v>89</v>
      </c>
      <c r="H25" s="10">
        <v>106</v>
      </c>
      <c r="I25" s="10">
        <v>195</v>
      </c>
      <c r="J25" s="3"/>
      <c r="K25" s="7">
        <v>78</v>
      </c>
      <c r="L25" s="10">
        <v>163</v>
      </c>
      <c r="M25" s="10">
        <v>201</v>
      </c>
      <c r="N25" s="10">
        <v>364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18.198804185351271</v>
      </c>
      <c r="W25" s="19">
        <f>W6/$W$8*100</f>
        <v>16.519679895476074</v>
      </c>
      <c r="X25" s="19">
        <f>X6/$X$8*100</f>
        <v>17.302832244008716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83</v>
      </c>
      <c r="C26" s="10">
        <v>80</v>
      </c>
      <c r="D26" s="10">
        <v>163</v>
      </c>
      <c r="E26" s="3"/>
      <c r="F26" s="7">
        <v>49</v>
      </c>
      <c r="G26" s="10">
        <v>97</v>
      </c>
      <c r="H26" s="10">
        <v>124</v>
      </c>
      <c r="I26" s="10">
        <v>221</v>
      </c>
      <c r="J26" s="3"/>
      <c r="K26" s="7">
        <v>79</v>
      </c>
      <c r="L26" s="10">
        <v>160</v>
      </c>
      <c r="M26" s="10">
        <v>244</v>
      </c>
      <c r="N26" s="10">
        <v>404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20.786621823617342</v>
      </c>
      <c r="W26" s="19">
        <f>W7/$W$8*100</f>
        <v>31.634819532908704</v>
      </c>
      <c r="X26" s="19">
        <f>X7/$X$8*100</f>
        <v>26.575163398692808</v>
      </c>
      <c r="Z26" s="4" t="s">
        <v>25</v>
      </c>
      <c r="AA26" s="10">
        <v>114</v>
      </c>
      <c r="AB26" s="10">
        <v>97</v>
      </c>
      <c r="AC26" s="10">
        <v>211</v>
      </c>
    </row>
    <row r="27" spans="1:29" ht="15" customHeight="1" x14ac:dyDescent="0.15">
      <c r="A27" s="7"/>
      <c r="B27" s="11">
        <v>415</v>
      </c>
      <c r="C27" s="11">
        <v>405</v>
      </c>
      <c r="D27" s="11">
        <v>820</v>
      </c>
      <c r="E27" s="3"/>
      <c r="F27" s="7"/>
      <c r="G27" s="11">
        <v>480</v>
      </c>
      <c r="H27" s="11">
        <v>505</v>
      </c>
      <c r="I27" s="11">
        <v>985</v>
      </c>
      <c r="J27" s="3"/>
      <c r="K27" s="7"/>
      <c r="L27" s="11">
        <v>739</v>
      </c>
      <c r="M27" s="11">
        <v>1060</v>
      </c>
      <c r="N27" s="11">
        <v>1799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</v>
      </c>
      <c r="W27" s="20">
        <f>SUM(W23:W26)</f>
        <v>100.00000000000001</v>
      </c>
      <c r="X27" s="20">
        <f>SUM(X23:X26)</f>
        <v>100</v>
      </c>
      <c r="Z27" s="26" t="s">
        <v>26</v>
      </c>
      <c r="AA27" s="10">
        <v>561</v>
      </c>
      <c r="AB27" s="10">
        <v>527</v>
      </c>
      <c r="AC27" s="10">
        <v>1088</v>
      </c>
    </row>
    <row r="28" spans="1:29" ht="15" customHeight="1" x14ac:dyDescent="0.15">
      <c r="A28" s="7">
        <v>20</v>
      </c>
      <c r="B28" s="10">
        <v>73</v>
      </c>
      <c r="C28" s="10">
        <v>86</v>
      </c>
      <c r="D28" s="10">
        <v>159</v>
      </c>
      <c r="E28" s="3"/>
      <c r="F28" s="7">
        <v>50</v>
      </c>
      <c r="G28" s="10">
        <v>95</v>
      </c>
      <c r="H28" s="10">
        <v>65</v>
      </c>
      <c r="I28" s="10">
        <v>160</v>
      </c>
      <c r="J28" s="3"/>
      <c r="K28" s="7">
        <v>80</v>
      </c>
      <c r="L28" s="10">
        <v>149</v>
      </c>
      <c r="M28" s="10">
        <v>219</v>
      </c>
      <c r="N28" s="10">
        <v>368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31.2593423019432</v>
      </c>
      <c r="W28" s="19">
        <f t="shared" ref="W28:W39" si="5">W9/$W$8*100</f>
        <v>26.939408786542547</v>
      </c>
      <c r="X28" s="19">
        <f t="shared" ref="X28:X39" si="6">X9/$X$8*100</f>
        <v>28.954248366013076</v>
      </c>
      <c r="Z28" s="4" t="s">
        <v>31</v>
      </c>
      <c r="AA28" s="10">
        <v>183</v>
      </c>
      <c r="AB28" s="10">
        <v>200</v>
      </c>
      <c r="AC28" s="10">
        <v>383</v>
      </c>
    </row>
    <row r="29" spans="1:29" ht="15" customHeight="1" x14ac:dyDescent="0.15">
      <c r="A29" s="7">
        <v>21</v>
      </c>
      <c r="B29" s="10">
        <v>89</v>
      </c>
      <c r="C29" s="10">
        <v>83</v>
      </c>
      <c r="D29" s="10">
        <v>172</v>
      </c>
      <c r="E29" s="3"/>
      <c r="F29" s="7">
        <v>51</v>
      </c>
      <c r="G29" s="10">
        <v>102</v>
      </c>
      <c r="H29" s="10">
        <v>108</v>
      </c>
      <c r="I29" s="10">
        <v>210</v>
      </c>
      <c r="J29" s="3"/>
      <c r="K29" s="7">
        <v>81</v>
      </c>
      <c r="L29" s="10">
        <v>160</v>
      </c>
      <c r="M29" s="10">
        <v>242</v>
      </c>
      <c r="N29" s="10">
        <v>402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70.244768310911809</v>
      </c>
      <c r="W29" s="19">
        <f t="shared" si="5"/>
        <v>75.093908214927325</v>
      </c>
      <c r="X29" s="19">
        <f t="shared" si="6"/>
        <v>72.832244008714596</v>
      </c>
      <c r="Z29" s="4" t="s">
        <v>7</v>
      </c>
      <c r="AA29" s="10">
        <v>234</v>
      </c>
      <c r="AB29" s="10">
        <v>395</v>
      </c>
      <c r="AC29" s="10">
        <v>629</v>
      </c>
    </row>
    <row r="30" spans="1:29" ht="15" customHeight="1" x14ac:dyDescent="0.15">
      <c r="A30" s="7">
        <v>22</v>
      </c>
      <c r="B30" s="10">
        <v>104</v>
      </c>
      <c r="C30" s="10">
        <v>72</v>
      </c>
      <c r="D30" s="10">
        <v>176</v>
      </c>
      <c r="E30" s="3"/>
      <c r="F30" s="7">
        <v>52</v>
      </c>
      <c r="G30" s="10">
        <v>105</v>
      </c>
      <c r="H30" s="10">
        <v>127</v>
      </c>
      <c r="I30" s="10">
        <v>232</v>
      </c>
      <c r="J30" s="3"/>
      <c r="K30" s="7">
        <v>82</v>
      </c>
      <c r="L30" s="10">
        <v>133</v>
      </c>
      <c r="M30" s="10">
        <v>253</v>
      </c>
      <c r="N30" s="10">
        <v>386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60.818385650224215</v>
      </c>
      <c r="W30" s="19">
        <f t="shared" si="5"/>
        <v>66.903478686918177</v>
      </c>
      <c r="X30" s="19">
        <f t="shared" si="6"/>
        <v>64.06535947712419</v>
      </c>
      <c r="Z30" s="9" t="s">
        <v>24</v>
      </c>
      <c r="AA30" s="11">
        <f t="shared" ref="AA30:AB30" si="7">SUM(AA26:AA29)</f>
        <v>1092</v>
      </c>
      <c r="AB30" s="11">
        <f t="shared" si="7"/>
        <v>1219</v>
      </c>
      <c r="AC30" s="11">
        <f>SUM(AC26:AC29)</f>
        <v>2311</v>
      </c>
    </row>
    <row r="31" spans="1:29" ht="15" customHeight="1" x14ac:dyDescent="0.15">
      <c r="A31" s="7">
        <v>23</v>
      </c>
      <c r="B31" s="10">
        <v>79</v>
      </c>
      <c r="C31" s="10">
        <v>76</v>
      </c>
      <c r="D31" s="10">
        <v>155</v>
      </c>
      <c r="E31" s="3"/>
      <c r="F31" s="7">
        <v>53</v>
      </c>
      <c r="G31" s="10">
        <v>121</v>
      </c>
      <c r="H31" s="10">
        <v>114</v>
      </c>
      <c r="I31" s="10">
        <v>235</v>
      </c>
      <c r="J31" s="3"/>
      <c r="K31" s="7">
        <v>83</v>
      </c>
      <c r="L31" s="10">
        <v>157</v>
      </c>
      <c r="M31" s="10">
        <v>222</v>
      </c>
      <c r="N31" s="10">
        <v>379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48.252989536621818</v>
      </c>
      <c r="W31" s="19">
        <f t="shared" si="5"/>
        <v>55.993793891883058</v>
      </c>
      <c r="X31" s="19">
        <f t="shared" si="6"/>
        <v>52.38344226579521</v>
      </c>
      <c r="Z31" s="6"/>
    </row>
    <row r="32" spans="1:29" ht="15" customHeight="1" x14ac:dyDescent="0.15">
      <c r="A32" s="7">
        <v>24</v>
      </c>
      <c r="B32" s="10">
        <v>64</v>
      </c>
      <c r="C32" s="10">
        <v>70</v>
      </c>
      <c r="D32" s="10">
        <v>134</v>
      </c>
      <c r="E32" s="3"/>
      <c r="F32" s="7">
        <v>54</v>
      </c>
      <c r="G32" s="10">
        <v>121</v>
      </c>
      <c r="H32" s="10">
        <v>122</v>
      </c>
      <c r="I32" s="10">
        <v>243</v>
      </c>
      <c r="J32" s="3"/>
      <c r="K32" s="7">
        <v>84</v>
      </c>
      <c r="L32" s="10">
        <v>150</v>
      </c>
      <c r="M32" s="10">
        <v>212</v>
      </c>
      <c r="N32" s="10">
        <v>362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38.985426008968609</v>
      </c>
      <c r="W32" s="20">
        <f t="shared" si="5"/>
        <v>48.154499428384781</v>
      </c>
      <c r="X32" s="20">
        <f t="shared" si="6"/>
        <v>43.877995642701521</v>
      </c>
      <c r="Z32" s="6"/>
      <c r="AA32" s="28"/>
      <c r="AB32" s="27"/>
      <c r="AC32" s="27"/>
    </row>
    <row r="33" spans="1:29" ht="15" customHeight="1" x14ac:dyDescent="0.15">
      <c r="A33" s="7"/>
      <c r="B33" s="11">
        <v>409</v>
      </c>
      <c r="C33" s="11">
        <v>387</v>
      </c>
      <c r="D33" s="11">
        <v>796</v>
      </c>
      <c r="E33" s="3"/>
      <c r="F33" s="7"/>
      <c r="G33" s="11">
        <v>544</v>
      </c>
      <c r="H33" s="11">
        <v>536</v>
      </c>
      <c r="I33" s="11">
        <v>1080</v>
      </c>
      <c r="J33" s="3"/>
      <c r="K33" s="7"/>
      <c r="L33" s="11">
        <v>749</v>
      </c>
      <c r="M33" s="11">
        <v>1148</v>
      </c>
      <c r="N33" s="11">
        <v>1897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27.064648729446937</v>
      </c>
      <c r="W33" s="19">
        <f t="shared" si="5"/>
        <v>38.731014208721213</v>
      </c>
      <c r="X33" s="19">
        <f t="shared" si="6"/>
        <v>33.289760348583883</v>
      </c>
      <c r="Z33" s="6" t="s">
        <v>3</v>
      </c>
    </row>
    <row r="34" spans="1:29" ht="15" customHeight="1" x14ac:dyDescent="0.15">
      <c r="A34" s="7">
        <v>25</v>
      </c>
      <c r="B34" s="10">
        <v>80</v>
      </c>
      <c r="C34" s="10">
        <v>62</v>
      </c>
      <c r="D34" s="10">
        <v>142</v>
      </c>
      <c r="E34" s="3"/>
      <c r="F34" s="7">
        <v>55</v>
      </c>
      <c r="G34" s="10">
        <v>136</v>
      </c>
      <c r="H34" s="10">
        <v>144</v>
      </c>
      <c r="I34" s="10">
        <v>280</v>
      </c>
      <c r="J34" s="3"/>
      <c r="K34" s="7">
        <v>85</v>
      </c>
      <c r="L34" s="10">
        <v>132</v>
      </c>
      <c r="M34" s="10">
        <v>242</v>
      </c>
      <c r="N34" s="10">
        <v>374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20.786621823617342</v>
      </c>
      <c r="W34" s="19">
        <f t="shared" si="5"/>
        <v>31.634819532908704</v>
      </c>
      <c r="X34" s="19">
        <f t="shared" si="6"/>
        <v>26.575163398692808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68</v>
      </c>
      <c r="C35" s="10">
        <v>45</v>
      </c>
      <c r="D35" s="10">
        <v>113</v>
      </c>
      <c r="E35" s="3"/>
      <c r="F35" s="7">
        <v>56</v>
      </c>
      <c r="G35" s="10">
        <v>150</v>
      </c>
      <c r="H35" s="10">
        <v>148</v>
      </c>
      <c r="I35" s="10">
        <v>298</v>
      </c>
      <c r="J35" s="3"/>
      <c r="K35" s="7">
        <v>86</v>
      </c>
      <c r="L35" s="10">
        <v>129</v>
      </c>
      <c r="M35" s="10">
        <v>200</v>
      </c>
      <c r="N35" s="10">
        <v>329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13.882660687593424</v>
      </c>
      <c r="W35" s="19">
        <f t="shared" si="5"/>
        <v>22.97893189612935</v>
      </c>
      <c r="X35" s="19">
        <f t="shared" si="6"/>
        <v>18.736383442265794</v>
      </c>
      <c r="Z35" s="4" t="s">
        <v>25</v>
      </c>
      <c r="AA35" s="10">
        <f>SUM(AA5,AA12,AA19,AA26)</f>
        <v>1032</v>
      </c>
      <c r="AB35" s="10">
        <f t="shared" ref="AA35:AB38" si="8">SUM(AB5,AB12,AB19,AB26)</f>
        <v>989</v>
      </c>
      <c r="AC35" s="10">
        <f>SUM(AA35:AB35)</f>
        <v>2021</v>
      </c>
    </row>
    <row r="36" spans="1:29" ht="15" customHeight="1" x14ac:dyDescent="0.15">
      <c r="A36" s="7">
        <v>27</v>
      </c>
      <c r="B36" s="10">
        <v>66</v>
      </c>
      <c r="C36" s="10">
        <v>62</v>
      </c>
      <c r="D36" s="10">
        <v>128</v>
      </c>
      <c r="E36" s="3"/>
      <c r="F36" s="7">
        <v>57</v>
      </c>
      <c r="G36" s="10">
        <v>181</v>
      </c>
      <c r="H36" s="10">
        <v>171</v>
      </c>
      <c r="I36" s="10">
        <v>352</v>
      </c>
      <c r="J36" s="3"/>
      <c r="K36" s="7">
        <v>87</v>
      </c>
      <c r="L36" s="10">
        <v>98</v>
      </c>
      <c r="M36" s="10">
        <v>199</v>
      </c>
      <c r="N36" s="10">
        <v>297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6.8852765321375191</v>
      </c>
      <c r="W36" s="19">
        <f t="shared" si="5"/>
        <v>13.604442266862648</v>
      </c>
      <c r="X36" s="19">
        <f t="shared" si="6"/>
        <v>10.470588235294118</v>
      </c>
      <c r="Z36" s="26" t="s">
        <v>26</v>
      </c>
      <c r="AA36" s="10">
        <f t="shared" si="8"/>
        <v>5499</v>
      </c>
      <c r="AB36" s="10">
        <f t="shared" si="8"/>
        <v>5360</v>
      </c>
      <c r="AC36" s="13">
        <f>SUM(AA36:AB36)</f>
        <v>10859</v>
      </c>
    </row>
    <row r="37" spans="1:29" ht="15" customHeight="1" x14ac:dyDescent="0.15">
      <c r="A37" s="7">
        <v>28</v>
      </c>
      <c r="B37" s="10">
        <v>82</v>
      </c>
      <c r="C37" s="10">
        <v>86</v>
      </c>
      <c r="D37" s="10">
        <v>168</v>
      </c>
      <c r="E37" s="3"/>
      <c r="F37" s="7">
        <v>58</v>
      </c>
      <c r="G37" s="10">
        <v>161</v>
      </c>
      <c r="H37" s="10">
        <v>165</v>
      </c>
      <c r="I37" s="10">
        <v>326</v>
      </c>
      <c r="J37" s="3"/>
      <c r="K37" s="7">
        <v>88</v>
      </c>
      <c r="L37" s="10">
        <v>74</v>
      </c>
      <c r="M37" s="10">
        <v>171</v>
      </c>
      <c r="N37" s="10">
        <v>245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2.1300448430493271</v>
      </c>
      <c r="W37" s="19">
        <f t="shared" si="5"/>
        <v>5.7406500081659315</v>
      </c>
      <c r="X37" s="19">
        <f t="shared" si="6"/>
        <v>4.056644880174292</v>
      </c>
      <c r="Z37" s="4" t="s">
        <v>31</v>
      </c>
      <c r="AA37" s="10">
        <f t="shared" si="8"/>
        <v>1948</v>
      </c>
      <c r="AB37" s="10">
        <f t="shared" si="8"/>
        <v>2023</v>
      </c>
      <c r="AC37" s="13">
        <f>SUM(AA37:AB37)</f>
        <v>3971</v>
      </c>
    </row>
    <row r="38" spans="1:29" ht="15" customHeight="1" x14ac:dyDescent="0.15">
      <c r="A38" s="7">
        <v>29</v>
      </c>
      <c r="B38" s="10">
        <v>74</v>
      </c>
      <c r="C38" s="10">
        <v>90</v>
      </c>
      <c r="D38" s="10">
        <v>164</v>
      </c>
      <c r="E38" s="3"/>
      <c r="F38" s="7">
        <v>59</v>
      </c>
      <c r="G38" s="10">
        <v>173</v>
      </c>
      <c r="H38" s="10">
        <v>172</v>
      </c>
      <c r="I38" s="10">
        <v>345</v>
      </c>
      <c r="J38" s="3"/>
      <c r="K38" s="7">
        <v>89</v>
      </c>
      <c r="L38" s="10">
        <v>76</v>
      </c>
      <c r="M38" s="10">
        <v>151</v>
      </c>
      <c r="N38" s="10">
        <v>227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0.50448430493273544</v>
      </c>
      <c r="W38" s="19">
        <f t="shared" si="5"/>
        <v>1.4943655071043607</v>
      </c>
      <c r="X38" s="19">
        <f t="shared" si="6"/>
        <v>1.0326797385620916</v>
      </c>
      <c r="Z38" s="4" t="s">
        <v>7</v>
      </c>
      <c r="AA38" s="10">
        <f t="shared" si="8"/>
        <v>2225</v>
      </c>
      <c r="AB38" s="10">
        <f t="shared" si="8"/>
        <v>3874</v>
      </c>
      <c r="AC38" s="13">
        <f>SUM(AA38:AB38)</f>
        <v>6099</v>
      </c>
    </row>
    <row r="39" spans="1:29" ht="15" customHeight="1" x14ac:dyDescent="0.15">
      <c r="A39" s="7"/>
      <c r="B39" s="11">
        <v>370</v>
      </c>
      <c r="C39" s="11">
        <v>345</v>
      </c>
      <c r="D39" s="11">
        <v>715</v>
      </c>
      <c r="E39" s="3"/>
      <c r="F39" s="7"/>
      <c r="G39" s="11">
        <v>801</v>
      </c>
      <c r="H39" s="11">
        <v>800</v>
      </c>
      <c r="I39" s="11">
        <v>1601</v>
      </c>
      <c r="J39" s="3"/>
      <c r="K39" s="7"/>
      <c r="L39" s="11">
        <v>509</v>
      </c>
      <c r="M39" s="11">
        <v>963</v>
      </c>
      <c r="N39" s="11">
        <v>1472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4.6711509715994019E-2</v>
      </c>
      <c r="W39" s="19">
        <f t="shared" si="5"/>
        <v>0.31847133757961787</v>
      </c>
      <c r="X39" s="19">
        <f t="shared" si="6"/>
        <v>0.19172113289760348</v>
      </c>
      <c r="Z39" s="9" t="s">
        <v>24</v>
      </c>
      <c r="AA39" s="11">
        <f>SUM(AA35:AA38)</f>
        <v>10704</v>
      </c>
      <c r="AB39" s="11">
        <f>SUM(AB35:AB38)</f>
        <v>12246</v>
      </c>
      <c r="AC39" s="11">
        <f>SUM(AC35:AC38)</f>
        <v>22950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9" t="s">
        <v>32</v>
      </c>
      <c r="X1" s="29"/>
    </row>
    <row r="2" spans="1:29" ht="13.5" customHeight="1" x14ac:dyDescent="0.15">
      <c r="X2" s="22" t="s">
        <v>39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47</v>
      </c>
      <c r="C4" s="10">
        <v>50</v>
      </c>
      <c r="D4" s="10">
        <v>97</v>
      </c>
      <c r="E4" s="3"/>
      <c r="F4" s="7">
        <v>30</v>
      </c>
      <c r="G4" s="10">
        <v>74</v>
      </c>
      <c r="H4" s="10">
        <v>80</v>
      </c>
      <c r="I4" s="10">
        <v>154</v>
      </c>
      <c r="J4" s="3"/>
      <c r="K4" s="7">
        <v>60</v>
      </c>
      <c r="L4" s="10">
        <v>166</v>
      </c>
      <c r="M4" s="10">
        <v>195</v>
      </c>
      <c r="N4" s="10">
        <v>361</v>
      </c>
      <c r="O4" s="3"/>
      <c r="P4" s="7">
        <v>90</v>
      </c>
      <c r="Q4" s="10">
        <v>55</v>
      </c>
      <c r="R4" s="10">
        <v>140</v>
      </c>
      <c r="S4" s="10">
        <v>195</v>
      </c>
      <c r="U4" s="4" t="s">
        <v>4</v>
      </c>
      <c r="V4" s="15">
        <f>SUM(B9,B15,B21)</f>
        <v>1033</v>
      </c>
      <c r="W4" s="15">
        <f>SUM(C9,C15,C21)</f>
        <v>989</v>
      </c>
      <c r="X4" s="15">
        <f>SUM(V4:W4)</f>
        <v>2022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65</v>
      </c>
      <c r="C5" s="10">
        <v>56</v>
      </c>
      <c r="D5" s="10">
        <v>121</v>
      </c>
      <c r="E5" s="3"/>
      <c r="F5" s="7">
        <v>31</v>
      </c>
      <c r="G5" s="10">
        <v>93</v>
      </c>
      <c r="H5" s="10">
        <v>89</v>
      </c>
      <c r="I5" s="10">
        <v>182</v>
      </c>
      <c r="J5" s="3"/>
      <c r="K5" s="7">
        <v>61</v>
      </c>
      <c r="L5" s="10">
        <v>199</v>
      </c>
      <c r="M5" s="10">
        <v>191</v>
      </c>
      <c r="N5" s="10">
        <v>390</v>
      </c>
      <c r="O5" s="3"/>
      <c r="P5" s="7">
        <v>91</v>
      </c>
      <c r="Q5" s="10">
        <v>56</v>
      </c>
      <c r="R5" s="10">
        <v>145</v>
      </c>
      <c r="S5" s="10">
        <v>201</v>
      </c>
      <c r="U5" s="4" t="s">
        <v>5</v>
      </c>
      <c r="V5" s="15">
        <f>SUM(B27,B33,B39,G9,G15,G21,G27,G33,G39,L9)</f>
        <v>5492</v>
      </c>
      <c r="W5" s="15">
        <f>SUM(C27,C33,C39,H9,H15,H21,H27,H33,H39,M9)</f>
        <v>5348</v>
      </c>
      <c r="X5" s="15">
        <f>SUM(V5:W5)</f>
        <v>10840</v>
      </c>
      <c r="Y5" s="2"/>
      <c r="Z5" s="4" t="s">
        <v>25</v>
      </c>
      <c r="AA5" s="10">
        <v>595</v>
      </c>
      <c r="AB5" s="10">
        <v>576</v>
      </c>
      <c r="AC5" s="10">
        <v>1171</v>
      </c>
    </row>
    <row r="6" spans="1:29" ht="15" customHeight="1" x14ac:dyDescent="0.15">
      <c r="A6" s="7">
        <v>2</v>
      </c>
      <c r="B6" s="10">
        <v>67</v>
      </c>
      <c r="C6" s="10">
        <v>54</v>
      </c>
      <c r="D6" s="10">
        <v>121</v>
      </c>
      <c r="E6" s="3"/>
      <c r="F6" s="7">
        <v>32</v>
      </c>
      <c r="G6" s="10">
        <v>106</v>
      </c>
      <c r="H6" s="10">
        <v>89</v>
      </c>
      <c r="I6" s="10">
        <v>195</v>
      </c>
      <c r="J6" s="3"/>
      <c r="K6" s="7">
        <v>62</v>
      </c>
      <c r="L6" s="10">
        <v>192</v>
      </c>
      <c r="M6" s="10">
        <v>166</v>
      </c>
      <c r="N6" s="10">
        <v>358</v>
      </c>
      <c r="O6" s="3"/>
      <c r="P6" s="7">
        <v>92</v>
      </c>
      <c r="Q6" s="10">
        <v>23</v>
      </c>
      <c r="R6" s="10">
        <v>90</v>
      </c>
      <c r="S6" s="10">
        <v>113</v>
      </c>
      <c r="U6" s="8" t="s">
        <v>6</v>
      </c>
      <c r="V6" s="15">
        <f>SUM(L15,L21)</f>
        <v>1951</v>
      </c>
      <c r="W6" s="15">
        <f>SUM(M15,M21)</f>
        <v>2018</v>
      </c>
      <c r="X6" s="15">
        <f>SUM(V6:W6)</f>
        <v>3969</v>
      </c>
      <c r="Z6" s="26" t="s">
        <v>26</v>
      </c>
      <c r="AA6" s="10">
        <v>3192</v>
      </c>
      <c r="AB6" s="10">
        <v>3148</v>
      </c>
      <c r="AC6" s="10">
        <v>6340</v>
      </c>
    </row>
    <row r="7" spans="1:29" ht="15" customHeight="1" x14ac:dyDescent="0.15">
      <c r="A7" s="7">
        <v>3</v>
      </c>
      <c r="B7" s="10">
        <v>66</v>
      </c>
      <c r="C7" s="10">
        <v>61</v>
      </c>
      <c r="D7" s="10">
        <v>127</v>
      </c>
      <c r="E7" s="3"/>
      <c r="F7" s="7">
        <v>33</v>
      </c>
      <c r="G7" s="10">
        <v>78</v>
      </c>
      <c r="H7" s="10">
        <v>103</v>
      </c>
      <c r="I7" s="10">
        <v>181</v>
      </c>
      <c r="J7" s="3"/>
      <c r="K7" s="7">
        <v>63</v>
      </c>
      <c r="L7" s="10">
        <v>224</v>
      </c>
      <c r="M7" s="10">
        <v>200</v>
      </c>
      <c r="N7" s="10">
        <v>424</v>
      </c>
      <c r="O7" s="3"/>
      <c r="P7" s="7">
        <v>93</v>
      </c>
      <c r="Q7" s="10">
        <v>22</v>
      </c>
      <c r="R7" s="10">
        <v>76</v>
      </c>
      <c r="S7" s="10">
        <v>98</v>
      </c>
      <c r="U7" s="4" t="s">
        <v>7</v>
      </c>
      <c r="V7" s="15">
        <f>SUM(L27,L33,L39,Q9,Q15,Q21,Q27,Q33,Q39)</f>
        <v>2222</v>
      </c>
      <c r="W7" s="15">
        <f>SUM(M27,M33,M39,R9,R15,R21,R27,R33,R39)</f>
        <v>3865</v>
      </c>
      <c r="X7" s="15">
        <f>SUM(V7:W7)</f>
        <v>6087</v>
      </c>
      <c r="Z7" s="4" t="s">
        <v>31</v>
      </c>
      <c r="AA7" s="10">
        <v>1195</v>
      </c>
      <c r="AB7" s="10">
        <v>1250</v>
      </c>
      <c r="AC7" s="10">
        <v>2445</v>
      </c>
    </row>
    <row r="8" spans="1:29" ht="15" customHeight="1" x14ac:dyDescent="0.15">
      <c r="A8" s="7">
        <v>4</v>
      </c>
      <c r="B8" s="10">
        <v>64</v>
      </c>
      <c r="C8" s="10">
        <v>52</v>
      </c>
      <c r="D8" s="10">
        <v>116</v>
      </c>
      <c r="E8" s="3"/>
      <c r="F8" s="7">
        <v>34</v>
      </c>
      <c r="G8" s="10">
        <v>95</v>
      </c>
      <c r="H8" s="10">
        <v>92</v>
      </c>
      <c r="I8" s="10">
        <v>187</v>
      </c>
      <c r="J8" s="3"/>
      <c r="K8" s="7">
        <v>64</v>
      </c>
      <c r="L8" s="10">
        <v>206</v>
      </c>
      <c r="M8" s="10">
        <v>206</v>
      </c>
      <c r="N8" s="10">
        <v>412</v>
      </c>
      <c r="O8" s="3"/>
      <c r="P8" s="7">
        <v>94</v>
      </c>
      <c r="Q8" s="10">
        <v>17</v>
      </c>
      <c r="R8" s="10">
        <v>68</v>
      </c>
      <c r="S8" s="10">
        <v>85</v>
      </c>
      <c r="U8" s="17" t="s">
        <v>3</v>
      </c>
      <c r="V8" s="12">
        <f>SUM(V4:V7)</f>
        <v>10698</v>
      </c>
      <c r="W8" s="12">
        <f>SUM(W4:W7)</f>
        <v>12220</v>
      </c>
      <c r="X8" s="12">
        <f>SUM(X4:X7)</f>
        <v>22918</v>
      </c>
      <c r="Z8" s="4" t="s">
        <v>7</v>
      </c>
      <c r="AA8" s="10">
        <v>1329</v>
      </c>
      <c r="AB8" s="10">
        <v>2312</v>
      </c>
      <c r="AC8" s="10">
        <v>3641</v>
      </c>
    </row>
    <row r="9" spans="1:29" ht="15" customHeight="1" x14ac:dyDescent="0.15">
      <c r="A9" s="7"/>
      <c r="B9" s="11">
        <v>309</v>
      </c>
      <c r="C9" s="11">
        <v>273</v>
      </c>
      <c r="D9" s="11">
        <v>582</v>
      </c>
      <c r="E9" s="3"/>
      <c r="F9" s="7"/>
      <c r="G9" s="11">
        <v>446</v>
      </c>
      <c r="H9" s="11">
        <v>453</v>
      </c>
      <c r="I9" s="11">
        <v>899</v>
      </c>
      <c r="J9" s="3"/>
      <c r="K9" s="7"/>
      <c r="L9" s="12">
        <v>987</v>
      </c>
      <c r="M9" s="12">
        <v>958</v>
      </c>
      <c r="N9" s="12">
        <v>1945</v>
      </c>
      <c r="O9" s="3"/>
      <c r="P9" s="7"/>
      <c r="Q9" s="11">
        <v>173</v>
      </c>
      <c r="R9" s="11">
        <v>519</v>
      </c>
      <c r="S9" s="11">
        <v>692</v>
      </c>
      <c r="U9" s="4" t="s">
        <v>8</v>
      </c>
      <c r="V9" s="15">
        <f>SUM(G21,G27,G33,G39,L9)</f>
        <v>3336</v>
      </c>
      <c r="W9" s="15">
        <f>SUM(H21,H27,H33,H39,M9)</f>
        <v>3300</v>
      </c>
      <c r="X9" s="18">
        <f t="shared" ref="X9:X20" si="0">SUM(V9:W9)</f>
        <v>6636</v>
      </c>
      <c r="Z9" s="9" t="s">
        <v>24</v>
      </c>
      <c r="AA9" s="11">
        <f t="shared" ref="AA9:AB9" si="1">SUM(AA5:AA8)</f>
        <v>6311</v>
      </c>
      <c r="AB9" s="11">
        <f t="shared" si="1"/>
        <v>7286</v>
      </c>
      <c r="AC9" s="11">
        <f>SUM(AC5:AC8)</f>
        <v>13597</v>
      </c>
    </row>
    <row r="10" spans="1:29" ht="15" customHeight="1" x14ac:dyDescent="0.15">
      <c r="A10" s="7">
        <v>5</v>
      </c>
      <c r="B10" s="10">
        <v>78</v>
      </c>
      <c r="C10" s="10">
        <v>70</v>
      </c>
      <c r="D10" s="10">
        <v>148</v>
      </c>
      <c r="E10" s="3"/>
      <c r="F10" s="7">
        <v>35</v>
      </c>
      <c r="G10" s="10">
        <v>96</v>
      </c>
      <c r="H10" s="10">
        <v>84</v>
      </c>
      <c r="I10" s="10">
        <v>180</v>
      </c>
      <c r="J10" s="3"/>
      <c r="K10" s="7">
        <v>65</v>
      </c>
      <c r="L10" s="10">
        <v>251</v>
      </c>
      <c r="M10" s="10">
        <v>205</v>
      </c>
      <c r="N10" s="10">
        <v>456</v>
      </c>
      <c r="O10" s="3"/>
      <c r="P10" s="7">
        <v>95</v>
      </c>
      <c r="Q10" s="10">
        <v>11</v>
      </c>
      <c r="R10" s="10">
        <v>57</v>
      </c>
      <c r="S10" s="10">
        <v>68</v>
      </c>
      <c r="U10" s="4" t="s">
        <v>9</v>
      </c>
      <c r="V10" s="15">
        <f>SUM(G21,G27,G33,G39,L9,L15,L21,L27,L33,L39,Q9,Q15,Q21,Q27,Q33,Q39)</f>
        <v>7509</v>
      </c>
      <c r="W10" s="15">
        <f>SUM(H21,H27,H33,H39,M9,M15,M21,M27,M33,M39,R9,R15,R21,R27,R33,R39)</f>
        <v>9183</v>
      </c>
      <c r="X10" s="18">
        <f t="shared" si="0"/>
        <v>16692</v>
      </c>
      <c r="Z10" s="6" t="s">
        <v>28</v>
      </c>
    </row>
    <row r="11" spans="1:29" ht="15" customHeight="1" x14ac:dyDescent="0.15">
      <c r="A11" s="7">
        <v>6</v>
      </c>
      <c r="B11" s="10">
        <v>78</v>
      </c>
      <c r="C11" s="10">
        <v>70</v>
      </c>
      <c r="D11" s="10">
        <v>148</v>
      </c>
      <c r="E11" s="3"/>
      <c r="F11" s="7">
        <v>36</v>
      </c>
      <c r="G11" s="10">
        <v>93</v>
      </c>
      <c r="H11" s="10">
        <v>96</v>
      </c>
      <c r="I11" s="10">
        <v>189</v>
      </c>
      <c r="J11" s="3"/>
      <c r="K11" s="7">
        <v>66</v>
      </c>
      <c r="L11" s="10">
        <v>260</v>
      </c>
      <c r="M11" s="10">
        <v>222</v>
      </c>
      <c r="N11" s="10">
        <v>482</v>
      </c>
      <c r="O11" s="3"/>
      <c r="P11" s="7">
        <v>96</v>
      </c>
      <c r="Q11" s="10">
        <v>14</v>
      </c>
      <c r="R11" s="10">
        <v>34</v>
      </c>
      <c r="S11" s="10">
        <v>48</v>
      </c>
      <c r="U11" s="4" t="s">
        <v>10</v>
      </c>
      <c r="V11" s="15">
        <f>SUM(,G33,G39,L9,L15,L21,L27,L33,L39,Q9,Q15,Q21,Q27,Q33,Q39)</f>
        <v>6494</v>
      </c>
      <c r="W11" s="15">
        <f>SUM(,H33,H39,M9,M15,M21,M27,M33,M39,R9,R15,R21,R27,R33,R39)</f>
        <v>8171</v>
      </c>
      <c r="X11" s="18">
        <f t="shared" si="0"/>
        <v>14665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72</v>
      </c>
      <c r="C12" s="10">
        <v>62</v>
      </c>
      <c r="D12" s="10">
        <v>134</v>
      </c>
      <c r="E12" s="3"/>
      <c r="F12" s="7">
        <v>37</v>
      </c>
      <c r="G12" s="10">
        <v>85</v>
      </c>
      <c r="H12" s="10">
        <v>90</v>
      </c>
      <c r="I12" s="10">
        <v>175</v>
      </c>
      <c r="J12" s="3"/>
      <c r="K12" s="7">
        <v>67</v>
      </c>
      <c r="L12" s="10">
        <v>280</v>
      </c>
      <c r="M12" s="10">
        <v>266</v>
      </c>
      <c r="N12" s="10">
        <v>546</v>
      </c>
      <c r="O12" s="3"/>
      <c r="P12" s="7">
        <v>97</v>
      </c>
      <c r="Q12" s="10">
        <v>14</v>
      </c>
      <c r="R12" s="10">
        <v>21</v>
      </c>
      <c r="S12" s="10">
        <v>35</v>
      </c>
      <c r="U12" s="4" t="s">
        <v>11</v>
      </c>
      <c r="V12" s="15">
        <f>SUM(L9,L15,L21,L27,L33,L39,Q9,Q15,Q21,Q27,Q33,Q39)</f>
        <v>5160</v>
      </c>
      <c r="W12" s="15">
        <f>SUM(M9,M15,M21,M27,M33,M39,R9,R15,R21,R27,R33,R39)</f>
        <v>6841</v>
      </c>
      <c r="X12" s="18">
        <f t="shared" si="0"/>
        <v>12001</v>
      </c>
      <c r="Z12" s="4" t="s">
        <v>25</v>
      </c>
      <c r="AA12" s="10">
        <v>161</v>
      </c>
      <c r="AB12" s="10">
        <v>143</v>
      </c>
      <c r="AC12" s="10">
        <v>304</v>
      </c>
    </row>
    <row r="13" spans="1:29" ht="15" customHeight="1" x14ac:dyDescent="0.15">
      <c r="A13" s="7">
        <v>8</v>
      </c>
      <c r="B13" s="10">
        <v>61</v>
      </c>
      <c r="C13" s="10">
        <v>75</v>
      </c>
      <c r="D13" s="10">
        <v>136</v>
      </c>
      <c r="E13" s="3"/>
      <c r="F13" s="7">
        <v>38</v>
      </c>
      <c r="G13" s="10">
        <v>120</v>
      </c>
      <c r="H13" s="10">
        <v>100</v>
      </c>
      <c r="I13" s="10">
        <v>220</v>
      </c>
      <c r="J13" s="3"/>
      <c r="K13" s="7">
        <v>68</v>
      </c>
      <c r="L13" s="10">
        <v>250</v>
      </c>
      <c r="M13" s="10">
        <v>243</v>
      </c>
      <c r="N13" s="10">
        <v>493</v>
      </c>
      <c r="O13" s="3"/>
      <c r="P13" s="7">
        <v>98</v>
      </c>
      <c r="Q13" s="10">
        <v>7</v>
      </c>
      <c r="R13" s="10">
        <v>22</v>
      </c>
      <c r="S13" s="10">
        <v>29</v>
      </c>
      <c r="U13" s="9" t="s">
        <v>12</v>
      </c>
      <c r="V13" s="12">
        <f>SUM(L15,L21,L27,L33,L39,Q9,Q15,Q21,Q27,Q33,Q39)</f>
        <v>4173</v>
      </c>
      <c r="W13" s="12">
        <f>SUM(M15,M21,M27,M33,M39,R9,R15,R21,R27,R33,R39)</f>
        <v>5883</v>
      </c>
      <c r="X13" s="12">
        <f t="shared" si="0"/>
        <v>10056</v>
      </c>
      <c r="Z13" s="26" t="s">
        <v>26</v>
      </c>
      <c r="AA13" s="10">
        <v>694</v>
      </c>
      <c r="AB13" s="10">
        <v>709</v>
      </c>
      <c r="AC13" s="10">
        <v>1403</v>
      </c>
    </row>
    <row r="14" spans="1:29" ht="15" customHeight="1" x14ac:dyDescent="0.15">
      <c r="A14" s="7">
        <v>9</v>
      </c>
      <c r="B14" s="10">
        <v>79</v>
      </c>
      <c r="C14" s="10">
        <v>75</v>
      </c>
      <c r="D14" s="10">
        <v>154</v>
      </c>
      <c r="E14" s="3"/>
      <c r="F14" s="7">
        <v>39</v>
      </c>
      <c r="G14" s="10">
        <v>116</v>
      </c>
      <c r="H14" s="10">
        <v>91</v>
      </c>
      <c r="I14" s="10">
        <v>207</v>
      </c>
      <c r="J14" s="3"/>
      <c r="K14" s="7">
        <v>69</v>
      </c>
      <c r="L14" s="10">
        <v>237</v>
      </c>
      <c r="M14" s="10">
        <v>219</v>
      </c>
      <c r="N14" s="10">
        <v>456</v>
      </c>
      <c r="O14" s="3"/>
      <c r="P14" s="7">
        <v>99</v>
      </c>
      <c r="Q14" s="10">
        <v>3</v>
      </c>
      <c r="R14" s="10">
        <v>9</v>
      </c>
      <c r="S14" s="10">
        <v>12</v>
      </c>
      <c r="U14" s="4" t="s">
        <v>13</v>
      </c>
      <c r="V14" s="15">
        <f>SUM(L21,L27,L33,L39,Q9,Q15,Q21,Q27,Q33,Q39)</f>
        <v>2895</v>
      </c>
      <c r="W14" s="15">
        <f>SUM(M21,M27,M33,M39,R9,R15,R21,R27,R33,R39)</f>
        <v>4728</v>
      </c>
      <c r="X14" s="18">
        <f t="shared" si="0"/>
        <v>7623</v>
      </c>
      <c r="Z14" s="4" t="s">
        <v>31</v>
      </c>
      <c r="AA14" s="10">
        <v>248</v>
      </c>
      <c r="AB14" s="10">
        <v>273</v>
      </c>
      <c r="AC14" s="10">
        <v>521</v>
      </c>
    </row>
    <row r="15" spans="1:29" ht="15" customHeight="1" x14ac:dyDescent="0.15">
      <c r="A15" s="7"/>
      <c r="B15" s="11">
        <v>368</v>
      </c>
      <c r="C15" s="11">
        <v>352</v>
      </c>
      <c r="D15" s="11">
        <v>720</v>
      </c>
      <c r="E15" s="3"/>
      <c r="F15" s="7"/>
      <c r="G15" s="11">
        <v>510</v>
      </c>
      <c r="H15" s="11">
        <v>461</v>
      </c>
      <c r="I15" s="11">
        <v>971</v>
      </c>
      <c r="J15" s="3"/>
      <c r="K15" s="7"/>
      <c r="L15" s="11">
        <v>1278</v>
      </c>
      <c r="M15" s="11">
        <v>1155</v>
      </c>
      <c r="N15" s="11">
        <v>2433</v>
      </c>
      <c r="O15" s="3"/>
      <c r="P15" s="7"/>
      <c r="Q15" s="11">
        <v>49</v>
      </c>
      <c r="R15" s="11">
        <v>143</v>
      </c>
      <c r="S15" s="11">
        <v>192</v>
      </c>
      <c r="U15" s="4" t="s">
        <v>14</v>
      </c>
      <c r="V15" s="15">
        <f>SUM(L27,L33,L39,Q9,Q15,Q21,Q27,Q33,Q39)</f>
        <v>2222</v>
      </c>
      <c r="W15" s="15">
        <f>SUM(M27,M33,M39,R9,R15,R21,R27,R33,R39)</f>
        <v>3865</v>
      </c>
      <c r="X15" s="18">
        <f t="shared" si="0"/>
        <v>6087</v>
      </c>
      <c r="Z15" s="4" t="s">
        <v>7</v>
      </c>
      <c r="AA15" s="10">
        <v>282</v>
      </c>
      <c r="AB15" s="10">
        <v>455</v>
      </c>
      <c r="AC15" s="10">
        <v>737</v>
      </c>
    </row>
    <row r="16" spans="1:29" ht="15" customHeight="1" x14ac:dyDescent="0.15">
      <c r="A16" s="7">
        <v>10</v>
      </c>
      <c r="B16" s="10">
        <v>76</v>
      </c>
      <c r="C16" s="10">
        <v>81</v>
      </c>
      <c r="D16" s="10">
        <v>157</v>
      </c>
      <c r="E16" s="3"/>
      <c r="F16" s="7">
        <v>40</v>
      </c>
      <c r="G16" s="10">
        <v>112</v>
      </c>
      <c r="H16" s="10">
        <v>97</v>
      </c>
      <c r="I16" s="10">
        <v>209</v>
      </c>
      <c r="J16" s="3"/>
      <c r="K16" s="7">
        <v>70</v>
      </c>
      <c r="L16" s="10">
        <v>105</v>
      </c>
      <c r="M16" s="10">
        <v>111</v>
      </c>
      <c r="N16" s="10">
        <v>216</v>
      </c>
      <c r="O16" s="3"/>
      <c r="P16" s="7">
        <v>100</v>
      </c>
      <c r="Q16" s="10">
        <v>1</v>
      </c>
      <c r="R16" s="10">
        <v>13</v>
      </c>
      <c r="S16" s="10">
        <v>14</v>
      </c>
      <c r="U16" s="4" t="s">
        <v>15</v>
      </c>
      <c r="V16" s="15">
        <f>SUM(L33,L39,Q9,Q15,Q21,Q27,Q33,Q39)</f>
        <v>1484</v>
      </c>
      <c r="W16" s="15">
        <f>SUM(M33,M39,R9,R15,R21,R27,R33,R39)</f>
        <v>2810</v>
      </c>
      <c r="X16" s="18">
        <f t="shared" si="0"/>
        <v>4294</v>
      </c>
      <c r="Z16" s="9" t="s">
        <v>24</v>
      </c>
      <c r="AA16" s="11">
        <f t="shared" ref="AA16:AB16" si="2">SUM(AA12:AA15)</f>
        <v>1385</v>
      </c>
      <c r="AB16" s="11">
        <f t="shared" si="2"/>
        <v>1580</v>
      </c>
      <c r="AC16" s="11">
        <f>SUM(AC12:AC15)</f>
        <v>2965</v>
      </c>
    </row>
    <row r="17" spans="1:29" ht="15" customHeight="1" x14ac:dyDescent="0.15">
      <c r="A17" s="7">
        <v>11</v>
      </c>
      <c r="B17" s="10">
        <v>67</v>
      </c>
      <c r="C17" s="10">
        <v>60</v>
      </c>
      <c r="D17" s="10">
        <v>127</v>
      </c>
      <c r="E17" s="3"/>
      <c r="F17" s="7">
        <v>41</v>
      </c>
      <c r="G17" s="10">
        <v>103</v>
      </c>
      <c r="H17" s="10">
        <v>90</v>
      </c>
      <c r="I17" s="10">
        <v>193</v>
      </c>
      <c r="J17" s="3"/>
      <c r="K17" s="7">
        <v>71</v>
      </c>
      <c r="L17" s="10">
        <v>126</v>
      </c>
      <c r="M17" s="10">
        <v>146</v>
      </c>
      <c r="N17" s="10">
        <v>272</v>
      </c>
      <c r="O17" s="3"/>
      <c r="P17" s="7">
        <v>101</v>
      </c>
      <c r="Q17" s="10">
        <v>2</v>
      </c>
      <c r="R17" s="10">
        <v>14</v>
      </c>
      <c r="S17" s="10">
        <v>16</v>
      </c>
      <c r="U17" s="4" t="s">
        <v>16</v>
      </c>
      <c r="V17" s="15">
        <f>SUM(L39,Q9,Q15,Q21,Q27,Q33,Q39)</f>
        <v>742</v>
      </c>
      <c r="W17" s="15">
        <f>SUM(M39,R9,R15,R21,R27,R33,R39)</f>
        <v>1672</v>
      </c>
      <c r="X17" s="18">
        <f t="shared" si="0"/>
        <v>2414</v>
      </c>
      <c r="Z17" s="6" t="s">
        <v>29</v>
      </c>
    </row>
    <row r="18" spans="1:29" ht="15" customHeight="1" x14ac:dyDescent="0.15">
      <c r="A18" s="7">
        <v>12</v>
      </c>
      <c r="B18" s="10">
        <v>74</v>
      </c>
      <c r="C18" s="10">
        <v>66</v>
      </c>
      <c r="D18" s="10">
        <v>140</v>
      </c>
      <c r="E18" s="3"/>
      <c r="F18" s="7">
        <v>42</v>
      </c>
      <c r="G18" s="10">
        <v>109</v>
      </c>
      <c r="H18" s="10">
        <v>117</v>
      </c>
      <c r="I18" s="10">
        <v>226</v>
      </c>
      <c r="J18" s="3"/>
      <c r="K18" s="7">
        <v>72</v>
      </c>
      <c r="L18" s="10">
        <v>138</v>
      </c>
      <c r="M18" s="10">
        <v>205</v>
      </c>
      <c r="N18" s="13">
        <v>343</v>
      </c>
      <c r="O18" s="3"/>
      <c r="P18" s="7">
        <v>102</v>
      </c>
      <c r="Q18" s="10">
        <v>1</v>
      </c>
      <c r="R18" s="10">
        <v>1</v>
      </c>
      <c r="S18" s="10">
        <v>2</v>
      </c>
      <c r="U18" s="4" t="s">
        <v>17</v>
      </c>
      <c r="V18" s="15">
        <f>SUM(Q9,Q15,Q21,Q27,Q33,Q39)</f>
        <v>227</v>
      </c>
      <c r="W18" s="15">
        <f>SUM(R9,R15,R21,R27,R33,R39)</f>
        <v>698</v>
      </c>
      <c r="X18" s="18">
        <f t="shared" si="0"/>
        <v>925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72</v>
      </c>
      <c r="C19" s="10">
        <v>77</v>
      </c>
      <c r="D19" s="10">
        <v>149</v>
      </c>
      <c r="E19" s="3"/>
      <c r="F19" s="7">
        <v>43</v>
      </c>
      <c r="G19" s="10">
        <v>101</v>
      </c>
      <c r="H19" s="10">
        <v>92</v>
      </c>
      <c r="I19" s="10">
        <v>193</v>
      </c>
      <c r="J19" s="3"/>
      <c r="K19" s="7">
        <v>73</v>
      </c>
      <c r="L19" s="10">
        <v>148</v>
      </c>
      <c r="M19" s="10">
        <v>184</v>
      </c>
      <c r="N19" s="10">
        <v>332</v>
      </c>
      <c r="O19" s="3"/>
      <c r="P19" s="7">
        <v>103</v>
      </c>
      <c r="Q19" s="10">
        <v>0</v>
      </c>
      <c r="R19" s="10">
        <v>5</v>
      </c>
      <c r="S19" s="10">
        <v>5</v>
      </c>
      <c r="U19" s="4" t="s">
        <v>18</v>
      </c>
      <c r="V19" s="15">
        <f>SUM(Q15,Q21,Q27,Q33,Q39)</f>
        <v>54</v>
      </c>
      <c r="W19" s="15">
        <f>SUM(R15,R21,R27,R33,R39)</f>
        <v>179</v>
      </c>
      <c r="X19" s="18">
        <f t="shared" si="0"/>
        <v>233</v>
      </c>
      <c r="Z19" s="4" t="s">
        <v>25</v>
      </c>
      <c r="AA19" s="10">
        <v>164</v>
      </c>
      <c r="AB19" s="10">
        <v>170</v>
      </c>
      <c r="AC19" s="10">
        <v>334</v>
      </c>
    </row>
    <row r="20" spans="1:29" ht="15" customHeight="1" x14ac:dyDescent="0.15">
      <c r="A20" s="7">
        <v>14</v>
      </c>
      <c r="B20" s="10">
        <v>67</v>
      </c>
      <c r="C20" s="10">
        <v>80</v>
      </c>
      <c r="D20" s="10">
        <v>147</v>
      </c>
      <c r="E20" s="3"/>
      <c r="F20" s="7">
        <v>44</v>
      </c>
      <c r="G20" s="10">
        <v>101</v>
      </c>
      <c r="H20" s="10">
        <v>107</v>
      </c>
      <c r="I20" s="10">
        <v>208</v>
      </c>
      <c r="J20" s="3"/>
      <c r="K20" s="7">
        <v>74</v>
      </c>
      <c r="L20" s="10">
        <v>156</v>
      </c>
      <c r="M20" s="10">
        <v>217</v>
      </c>
      <c r="N20" s="10">
        <v>373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5</v>
      </c>
      <c r="W20" s="15">
        <f>SUM(R21,R27,R33,R39)</f>
        <v>36</v>
      </c>
      <c r="X20" s="18">
        <f t="shared" si="0"/>
        <v>41</v>
      </c>
      <c r="Z20" s="26" t="s">
        <v>26</v>
      </c>
      <c r="AA20" s="10">
        <v>1048</v>
      </c>
      <c r="AB20" s="10">
        <v>967</v>
      </c>
      <c r="AC20" s="10">
        <v>2015</v>
      </c>
    </row>
    <row r="21" spans="1:29" ht="15" customHeight="1" x14ac:dyDescent="0.15">
      <c r="A21" s="7"/>
      <c r="B21" s="11">
        <v>356</v>
      </c>
      <c r="C21" s="11">
        <v>364</v>
      </c>
      <c r="D21" s="11">
        <v>720</v>
      </c>
      <c r="E21" s="3"/>
      <c r="F21" s="7"/>
      <c r="G21" s="11">
        <v>526</v>
      </c>
      <c r="H21" s="11">
        <v>503</v>
      </c>
      <c r="I21" s="11">
        <v>1029</v>
      </c>
      <c r="J21" s="3"/>
      <c r="K21" s="7"/>
      <c r="L21" s="12">
        <v>673</v>
      </c>
      <c r="M21" s="12">
        <v>863</v>
      </c>
      <c r="N21" s="12">
        <v>1536</v>
      </c>
      <c r="O21" s="24"/>
      <c r="P21" s="7"/>
      <c r="Q21" s="11">
        <v>4</v>
      </c>
      <c r="R21" s="11">
        <v>34</v>
      </c>
      <c r="S21" s="11">
        <v>38</v>
      </c>
      <c r="Z21" s="4" t="s">
        <v>31</v>
      </c>
      <c r="AA21" s="10">
        <v>327</v>
      </c>
      <c r="AB21" s="10">
        <v>295</v>
      </c>
      <c r="AC21" s="10">
        <v>622</v>
      </c>
    </row>
    <row r="22" spans="1:29" ht="15" customHeight="1" x14ac:dyDescent="0.15">
      <c r="A22" s="7">
        <v>15</v>
      </c>
      <c r="B22" s="10">
        <v>79</v>
      </c>
      <c r="C22" s="10">
        <v>85</v>
      </c>
      <c r="D22" s="10">
        <v>164</v>
      </c>
      <c r="E22" s="3"/>
      <c r="F22" s="7">
        <v>45</v>
      </c>
      <c r="G22" s="10">
        <v>104</v>
      </c>
      <c r="H22" s="10">
        <v>88</v>
      </c>
      <c r="I22" s="10">
        <v>192</v>
      </c>
      <c r="J22" s="3"/>
      <c r="K22" s="7">
        <v>75</v>
      </c>
      <c r="L22" s="10">
        <v>141</v>
      </c>
      <c r="M22" s="10">
        <v>219</v>
      </c>
      <c r="N22" s="10">
        <v>360</v>
      </c>
      <c r="O22" s="3"/>
      <c r="P22" s="7">
        <v>105</v>
      </c>
      <c r="Q22" s="10">
        <v>1</v>
      </c>
      <c r="R22" s="10">
        <v>0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375</v>
      </c>
      <c r="AB22" s="10">
        <v>705</v>
      </c>
      <c r="AC22" s="10">
        <v>1080</v>
      </c>
    </row>
    <row r="23" spans="1:29" ht="15" customHeight="1" x14ac:dyDescent="0.15">
      <c r="A23" s="7">
        <v>16</v>
      </c>
      <c r="B23" s="10">
        <v>94</v>
      </c>
      <c r="C23" s="10">
        <v>84</v>
      </c>
      <c r="D23" s="10">
        <v>178</v>
      </c>
      <c r="E23" s="3"/>
      <c r="F23" s="7">
        <v>46</v>
      </c>
      <c r="G23" s="10">
        <v>95</v>
      </c>
      <c r="H23" s="10">
        <v>89</v>
      </c>
      <c r="I23" s="10">
        <v>184</v>
      </c>
      <c r="J23" s="3"/>
      <c r="K23" s="7">
        <v>76</v>
      </c>
      <c r="L23" s="10">
        <v>136</v>
      </c>
      <c r="M23" s="10">
        <v>196</v>
      </c>
      <c r="N23" s="10">
        <v>332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9.6560104692465885</v>
      </c>
      <c r="W23" s="19">
        <f>W4/$W$8*100</f>
        <v>8.0932896890343713</v>
      </c>
      <c r="X23" s="19">
        <f>X4/$X$8*100</f>
        <v>8.8227594030892753</v>
      </c>
      <c r="Z23" s="9" t="s">
        <v>24</v>
      </c>
      <c r="AA23" s="11">
        <f t="shared" ref="AA23:AB23" si="3">SUM(AA19:AA22)</f>
        <v>1914</v>
      </c>
      <c r="AB23" s="11">
        <f t="shared" si="3"/>
        <v>2137</v>
      </c>
      <c r="AC23" s="11">
        <f>SUM(AC19:AC22)</f>
        <v>4051</v>
      </c>
    </row>
    <row r="24" spans="1:29" ht="15" customHeight="1" x14ac:dyDescent="0.15">
      <c r="A24" s="7">
        <v>17</v>
      </c>
      <c r="B24" s="10">
        <v>83</v>
      </c>
      <c r="C24" s="10">
        <v>85</v>
      </c>
      <c r="D24" s="10">
        <v>168</v>
      </c>
      <c r="E24" s="3"/>
      <c r="F24" s="7">
        <v>47</v>
      </c>
      <c r="G24" s="10">
        <v>98</v>
      </c>
      <c r="H24" s="10">
        <v>98</v>
      </c>
      <c r="I24" s="10">
        <v>196</v>
      </c>
      <c r="J24" s="3"/>
      <c r="K24" s="7">
        <v>77</v>
      </c>
      <c r="L24" s="10">
        <v>142</v>
      </c>
      <c r="M24" s="10">
        <v>206</v>
      </c>
      <c r="N24" s="10">
        <v>348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51.336698448308091</v>
      </c>
      <c r="W24" s="19">
        <f>W5/$W$8*100</f>
        <v>43.764320785597384</v>
      </c>
      <c r="X24" s="19">
        <f>X5/$X$8*100</f>
        <v>47.29906623614626</v>
      </c>
      <c r="Z24" s="6" t="s">
        <v>30</v>
      </c>
    </row>
    <row r="25" spans="1:29" ht="15" customHeight="1" x14ac:dyDescent="0.15">
      <c r="A25" s="7">
        <v>18</v>
      </c>
      <c r="B25" s="10">
        <v>74</v>
      </c>
      <c r="C25" s="10">
        <v>70</v>
      </c>
      <c r="D25" s="10">
        <v>144</v>
      </c>
      <c r="E25" s="3"/>
      <c r="F25" s="7">
        <v>48</v>
      </c>
      <c r="G25" s="10">
        <v>91</v>
      </c>
      <c r="H25" s="10">
        <v>99</v>
      </c>
      <c r="I25" s="10">
        <v>190</v>
      </c>
      <c r="J25" s="3"/>
      <c r="K25" s="7">
        <v>78</v>
      </c>
      <c r="L25" s="10">
        <v>155</v>
      </c>
      <c r="M25" s="10">
        <v>201</v>
      </c>
      <c r="N25" s="10">
        <v>356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18.237053654888761</v>
      </c>
      <c r="W25" s="19">
        <f>W6/$W$8*100</f>
        <v>16.5139116202946</v>
      </c>
      <c r="X25" s="19">
        <f>X6/$X$8*100</f>
        <v>17.318265119120341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86</v>
      </c>
      <c r="C26" s="10">
        <v>79</v>
      </c>
      <c r="D26" s="10">
        <v>165</v>
      </c>
      <c r="E26" s="3"/>
      <c r="F26" s="7">
        <v>49</v>
      </c>
      <c r="G26" s="10">
        <v>101</v>
      </c>
      <c r="H26" s="10">
        <v>135</v>
      </c>
      <c r="I26" s="10">
        <v>236</v>
      </c>
      <c r="J26" s="3"/>
      <c r="K26" s="7">
        <v>79</v>
      </c>
      <c r="L26" s="10">
        <v>164</v>
      </c>
      <c r="M26" s="10">
        <v>233</v>
      </c>
      <c r="N26" s="10">
        <v>397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20.770237427556555</v>
      </c>
      <c r="W26" s="19">
        <f>W7/$W$8*100</f>
        <v>31.628477905073648</v>
      </c>
      <c r="X26" s="19">
        <f>X7/$X$8*100</f>
        <v>26.559909241644124</v>
      </c>
      <c r="Z26" s="4" t="s">
        <v>25</v>
      </c>
      <c r="AA26" s="10">
        <v>113</v>
      </c>
      <c r="AB26" s="10">
        <v>100</v>
      </c>
      <c r="AC26" s="10">
        <v>213</v>
      </c>
    </row>
    <row r="27" spans="1:29" ht="15" customHeight="1" x14ac:dyDescent="0.15">
      <c r="A27" s="7"/>
      <c r="B27" s="11">
        <v>416</v>
      </c>
      <c r="C27" s="11">
        <v>403</v>
      </c>
      <c r="D27" s="11">
        <v>819</v>
      </c>
      <c r="E27" s="3"/>
      <c r="F27" s="7"/>
      <c r="G27" s="11">
        <v>489</v>
      </c>
      <c r="H27" s="11">
        <v>509</v>
      </c>
      <c r="I27" s="11">
        <v>998</v>
      </c>
      <c r="J27" s="3"/>
      <c r="K27" s="7"/>
      <c r="L27" s="11">
        <v>738</v>
      </c>
      <c r="M27" s="11">
        <v>1055</v>
      </c>
      <c r="N27" s="11">
        <v>1793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99.999999999999986</v>
      </c>
      <c r="W27" s="20">
        <f>SUM(W23:W26)</f>
        <v>100</v>
      </c>
      <c r="X27" s="20">
        <f>SUM(X23:X26)</f>
        <v>100</v>
      </c>
      <c r="Z27" s="26" t="s">
        <v>26</v>
      </c>
      <c r="AA27" s="10">
        <v>558</v>
      </c>
      <c r="AB27" s="10">
        <v>524</v>
      </c>
      <c r="AC27" s="10">
        <v>1082</v>
      </c>
    </row>
    <row r="28" spans="1:29" ht="15" customHeight="1" x14ac:dyDescent="0.15">
      <c r="A28" s="7">
        <v>20</v>
      </c>
      <c r="B28" s="10">
        <v>69</v>
      </c>
      <c r="C28" s="10">
        <v>86</v>
      </c>
      <c r="D28" s="10">
        <v>155</v>
      </c>
      <c r="E28" s="3"/>
      <c r="F28" s="7">
        <v>50</v>
      </c>
      <c r="G28" s="10">
        <v>88</v>
      </c>
      <c r="H28" s="10">
        <v>63</v>
      </c>
      <c r="I28" s="10">
        <v>151</v>
      </c>
      <c r="J28" s="3"/>
      <c r="K28" s="7">
        <v>80</v>
      </c>
      <c r="L28" s="10">
        <v>140</v>
      </c>
      <c r="M28" s="10">
        <v>225</v>
      </c>
      <c r="N28" s="10">
        <v>365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31.183398766124508</v>
      </c>
      <c r="W28" s="19">
        <f t="shared" ref="W28:W39" si="5">W9/$W$8*100</f>
        <v>27.004909983633389</v>
      </c>
      <c r="X28" s="19">
        <f t="shared" ref="X28:X39" si="6">X9/$X$8*100</f>
        <v>28.955406230910203</v>
      </c>
      <c r="Z28" s="4" t="s">
        <v>31</v>
      </c>
      <c r="AA28" s="10">
        <v>181</v>
      </c>
      <c r="AB28" s="10">
        <v>200</v>
      </c>
      <c r="AC28" s="10">
        <v>381</v>
      </c>
    </row>
    <row r="29" spans="1:29" ht="15" customHeight="1" x14ac:dyDescent="0.15">
      <c r="A29" s="7">
        <v>21</v>
      </c>
      <c r="B29" s="10">
        <v>89</v>
      </c>
      <c r="C29" s="10">
        <v>78</v>
      </c>
      <c r="D29" s="10">
        <v>167</v>
      </c>
      <c r="E29" s="3"/>
      <c r="F29" s="7">
        <v>51</v>
      </c>
      <c r="G29" s="10">
        <v>105</v>
      </c>
      <c r="H29" s="10">
        <v>108</v>
      </c>
      <c r="I29" s="10">
        <v>213</v>
      </c>
      <c r="J29" s="3"/>
      <c r="K29" s="7">
        <v>81</v>
      </c>
      <c r="L29" s="10">
        <v>168</v>
      </c>
      <c r="M29" s="10">
        <v>236</v>
      </c>
      <c r="N29" s="10">
        <v>404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70.190689848569832</v>
      </c>
      <c r="W29" s="19">
        <f t="shared" si="5"/>
        <v>75.147299509001641</v>
      </c>
      <c r="X29" s="19">
        <f t="shared" si="6"/>
        <v>72.833580591674661</v>
      </c>
      <c r="Z29" s="4" t="s">
        <v>7</v>
      </c>
      <c r="AA29" s="10">
        <v>236</v>
      </c>
      <c r="AB29" s="10">
        <v>393</v>
      </c>
      <c r="AC29" s="10">
        <v>629</v>
      </c>
    </row>
    <row r="30" spans="1:29" ht="15" customHeight="1" x14ac:dyDescent="0.15">
      <c r="A30" s="7">
        <v>22</v>
      </c>
      <c r="B30" s="10">
        <v>102</v>
      </c>
      <c r="C30" s="10">
        <v>78</v>
      </c>
      <c r="D30" s="10">
        <v>180</v>
      </c>
      <c r="E30" s="3"/>
      <c r="F30" s="7">
        <v>52</v>
      </c>
      <c r="G30" s="10">
        <v>102</v>
      </c>
      <c r="H30" s="10">
        <v>124</v>
      </c>
      <c r="I30" s="10">
        <v>226</v>
      </c>
      <c r="J30" s="3"/>
      <c r="K30" s="7">
        <v>82</v>
      </c>
      <c r="L30" s="10">
        <v>136</v>
      </c>
      <c r="M30" s="10">
        <v>258</v>
      </c>
      <c r="N30" s="10">
        <v>394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60.70293512806132</v>
      </c>
      <c r="W30" s="19">
        <f t="shared" si="5"/>
        <v>66.865793780687397</v>
      </c>
      <c r="X30" s="19">
        <f t="shared" si="6"/>
        <v>63.989004276114848</v>
      </c>
      <c r="Z30" s="9" t="s">
        <v>24</v>
      </c>
      <c r="AA30" s="11">
        <f t="shared" ref="AA30:AB30" si="7">SUM(AA26:AA29)</f>
        <v>1088</v>
      </c>
      <c r="AB30" s="11">
        <f t="shared" si="7"/>
        <v>1217</v>
      </c>
      <c r="AC30" s="11">
        <f>SUM(AC26:AC29)</f>
        <v>2305</v>
      </c>
    </row>
    <row r="31" spans="1:29" ht="15" customHeight="1" x14ac:dyDescent="0.15">
      <c r="A31" s="7">
        <v>23</v>
      </c>
      <c r="B31" s="10">
        <v>82</v>
      </c>
      <c r="C31" s="10">
        <v>72</v>
      </c>
      <c r="D31" s="10">
        <v>154</v>
      </c>
      <c r="E31" s="3"/>
      <c r="F31" s="7">
        <v>53</v>
      </c>
      <c r="G31" s="10">
        <v>125</v>
      </c>
      <c r="H31" s="10">
        <v>117</v>
      </c>
      <c r="I31" s="10">
        <v>242</v>
      </c>
      <c r="J31" s="3"/>
      <c r="K31" s="7">
        <v>83</v>
      </c>
      <c r="L31" s="10">
        <v>152</v>
      </c>
      <c r="M31" s="10">
        <v>216</v>
      </c>
      <c r="N31" s="10">
        <v>368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48.233314638250143</v>
      </c>
      <c r="W31" s="19">
        <f t="shared" si="5"/>
        <v>55.981996726677572</v>
      </c>
      <c r="X31" s="19">
        <f t="shared" si="6"/>
        <v>52.364953311807319</v>
      </c>
      <c r="Z31" s="6"/>
    </row>
    <row r="32" spans="1:29" ht="15" customHeight="1" x14ac:dyDescent="0.15">
      <c r="A32" s="7">
        <v>24</v>
      </c>
      <c r="B32" s="10">
        <v>66</v>
      </c>
      <c r="C32" s="10">
        <v>72</v>
      </c>
      <c r="D32" s="10">
        <v>138</v>
      </c>
      <c r="E32" s="3"/>
      <c r="F32" s="7">
        <v>54</v>
      </c>
      <c r="G32" s="10">
        <v>115</v>
      </c>
      <c r="H32" s="10">
        <v>117</v>
      </c>
      <c r="I32" s="10">
        <v>232</v>
      </c>
      <c r="J32" s="3"/>
      <c r="K32" s="7">
        <v>84</v>
      </c>
      <c r="L32" s="10">
        <v>146</v>
      </c>
      <c r="M32" s="10">
        <v>203</v>
      </c>
      <c r="N32" s="10">
        <v>349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39.00729108244532</v>
      </c>
      <c r="W32" s="20">
        <f t="shared" si="5"/>
        <v>48.142389525368252</v>
      </c>
      <c r="X32" s="20">
        <f t="shared" si="6"/>
        <v>43.878174360764469</v>
      </c>
      <c r="Z32" s="6"/>
      <c r="AA32" s="28"/>
      <c r="AB32" s="27"/>
      <c r="AC32" s="27"/>
    </row>
    <row r="33" spans="1:29" ht="15" customHeight="1" x14ac:dyDescent="0.15">
      <c r="A33" s="7"/>
      <c r="B33" s="11">
        <v>408</v>
      </c>
      <c r="C33" s="11">
        <v>386</v>
      </c>
      <c r="D33" s="11">
        <v>794</v>
      </c>
      <c r="E33" s="3"/>
      <c r="F33" s="7"/>
      <c r="G33" s="11">
        <v>535</v>
      </c>
      <c r="H33" s="11">
        <v>529</v>
      </c>
      <c r="I33" s="11">
        <v>1064</v>
      </c>
      <c r="J33" s="3"/>
      <c r="K33" s="7"/>
      <c r="L33" s="11">
        <v>742</v>
      </c>
      <c r="M33" s="11">
        <v>1138</v>
      </c>
      <c r="N33" s="11">
        <v>1880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27.061132922041502</v>
      </c>
      <c r="W33" s="19">
        <f t="shared" si="5"/>
        <v>38.690671031096564</v>
      </c>
      <c r="X33" s="19">
        <f t="shared" si="6"/>
        <v>33.26206475259621</v>
      </c>
      <c r="Z33" s="6" t="s">
        <v>3</v>
      </c>
    </row>
    <row r="34" spans="1:29" ht="15" customHeight="1" x14ac:dyDescent="0.15">
      <c r="A34" s="7">
        <v>25</v>
      </c>
      <c r="B34" s="10">
        <v>85</v>
      </c>
      <c r="C34" s="10">
        <v>62</v>
      </c>
      <c r="D34" s="10">
        <v>147</v>
      </c>
      <c r="E34" s="3"/>
      <c r="F34" s="7">
        <v>55</v>
      </c>
      <c r="G34" s="10">
        <v>134</v>
      </c>
      <c r="H34" s="10">
        <v>150</v>
      </c>
      <c r="I34" s="10">
        <v>284</v>
      </c>
      <c r="J34" s="3"/>
      <c r="K34" s="7">
        <v>85</v>
      </c>
      <c r="L34" s="10">
        <v>131</v>
      </c>
      <c r="M34" s="10">
        <v>246</v>
      </c>
      <c r="N34" s="10">
        <v>377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20.770237427556555</v>
      </c>
      <c r="W34" s="19">
        <f t="shared" si="5"/>
        <v>31.628477905073648</v>
      </c>
      <c r="X34" s="19">
        <f t="shared" si="6"/>
        <v>26.559909241644124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63</v>
      </c>
      <c r="C35" s="10">
        <v>52</v>
      </c>
      <c r="D35" s="10">
        <v>115</v>
      </c>
      <c r="E35" s="3"/>
      <c r="F35" s="7">
        <v>56</v>
      </c>
      <c r="G35" s="10">
        <v>152</v>
      </c>
      <c r="H35" s="10">
        <v>144</v>
      </c>
      <c r="I35" s="10">
        <v>296</v>
      </c>
      <c r="J35" s="3"/>
      <c r="K35" s="7">
        <v>86</v>
      </c>
      <c r="L35" s="10">
        <v>133</v>
      </c>
      <c r="M35" s="10">
        <v>208</v>
      </c>
      <c r="N35" s="10">
        <v>341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13.871751729295195</v>
      </c>
      <c r="W35" s="19">
        <f t="shared" si="5"/>
        <v>22.995090016366611</v>
      </c>
      <c r="X35" s="19">
        <f t="shared" si="6"/>
        <v>18.736364429705908</v>
      </c>
      <c r="Z35" s="4" t="s">
        <v>25</v>
      </c>
      <c r="AA35" s="10">
        <f>SUM(AA5,AA12,AA19,AA26)</f>
        <v>1033</v>
      </c>
      <c r="AB35" s="10">
        <f t="shared" ref="AA35:AB38" si="8">SUM(AB5,AB12,AB19,AB26)</f>
        <v>989</v>
      </c>
      <c r="AC35" s="10">
        <f>SUM(AA35:AB35)</f>
        <v>2022</v>
      </c>
    </row>
    <row r="36" spans="1:29" ht="15" customHeight="1" x14ac:dyDescent="0.15">
      <c r="A36" s="7">
        <v>27</v>
      </c>
      <c r="B36" s="10">
        <v>66</v>
      </c>
      <c r="C36" s="10">
        <v>56</v>
      </c>
      <c r="D36" s="10">
        <v>122</v>
      </c>
      <c r="E36" s="3"/>
      <c r="F36" s="7">
        <v>57</v>
      </c>
      <c r="G36" s="10">
        <v>177</v>
      </c>
      <c r="H36" s="10">
        <v>167</v>
      </c>
      <c r="I36" s="10">
        <v>344</v>
      </c>
      <c r="J36" s="3"/>
      <c r="K36" s="7">
        <v>87</v>
      </c>
      <c r="L36" s="10">
        <v>102</v>
      </c>
      <c r="M36" s="10">
        <v>193</v>
      </c>
      <c r="N36" s="10">
        <v>295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6.9358758646475973</v>
      </c>
      <c r="W36" s="19">
        <f t="shared" si="5"/>
        <v>13.682487725040918</v>
      </c>
      <c r="X36" s="19">
        <f t="shared" si="6"/>
        <v>10.533205340780173</v>
      </c>
      <c r="Z36" s="26" t="s">
        <v>26</v>
      </c>
      <c r="AA36" s="10">
        <f t="shared" si="8"/>
        <v>5492</v>
      </c>
      <c r="AB36" s="10">
        <f t="shared" si="8"/>
        <v>5348</v>
      </c>
      <c r="AC36" s="13">
        <f>SUM(AA36:AB36)</f>
        <v>10840</v>
      </c>
    </row>
    <row r="37" spans="1:29" ht="15" customHeight="1" x14ac:dyDescent="0.15">
      <c r="A37" s="7">
        <v>28</v>
      </c>
      <c r="B37" s="10">
        <v>83</v>
      </c>
      <c r="C37" s="10">
        <v>83</v>
      </c>
      <c r="D37" s="10">
        <v>166</v>
      </c>
      <c r="E37" s="3"/>
      <c r="F37" s="7">
        <v>58</v>
      </c>
      <c r="G37" s="10">
        <v>167</v>
      </c>
      <c r="H37" s="10">
        <v>169</v>
      </c>
      <c r="I37" s="10">
        <v>336</v>
      </c>
      <c r="J37" s="3"/>
      <c r="K37" s="7">
        <v>88</v>
      </c>
      <c r="L37" s="10">
        <v>67</v>
      </c>
      <c r="M37" s="10">
        <v>166</v>
      </c>
      <c r="N37" s="10">
        <v>233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2.1218919424191438</v>
      </c>
      <c r="W37" s="19">
        <f t="shared" si="5"/>
        <v>5.7119476268412441</v>
      </c>
      <c r="X37" s="19">
        <f t="shared" si="6"/>
        <v>4.0361288070512256</v>
      </c>
      <c r="Z37" s="4" t="s">
        <v>31</v>
      </c>
      <c r="AA37" s="10">
        <f t="shared" si="8"/>
        <v>1951</v>
      </c>
      <c r="AB37" s="10">
        <f t="shared" si="8"/>
        <v>2018</v>
      </c>
      <c r="AC37" s="13">
        <f>SUM(AA37:AB37)</f>
        <v>3969</v>
      </c>
    </row>
    <row r="38" spans="1:29" ht="15" customHeight="1" x14ac:dyDescent="0.15">
      <c r="A38" s="7">
        <v>29</v>
      </c>
      <c r="B38" s="10">
        <v>79</v>
      </c>
      <c r="C38" s="10">
        <v>92</v>
      </c>
      <c r="D38" s="10">
        <v>171</v>
      </c>
      <c r="E38" s="3"/>
      <c r="F38" s="7">
        <v>59</v>
      </c>
      <c r="G38" s="10">
        <v>169</v>
      </c>
      <c r="H38" s="10">
        <v>171</v>
      </c>
      <c r="I38" s="10">
        <v>340</v>
      </c>
      <c r="J38" s="3"/>
      <c r="K38" s="7">
        <v>89</v>
      </c>
      <c r="L38" s="10">
        <v>82</v>
      </c>
      <c r="M38" s="10">
        <v>161</v>
      </c>
      <c r="N38" s="10">
        <v>243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0.50476724621424562</v>
      </c>
      <c r="W38" s="19">
        <f t="shared" si="5"/>
        <v>1.4648117839607202</v>
      </c>
      <c r="X38" s="19">
        <f t="shared" si="6"/>
        <v>1.0166681211274979</v>
      </c>
      <c r="Z38" s="4" t="s">
        <v>7</v>
      </c>
      <c r="AA38" s="10">
        <f t="shared" si="8"/>
        <v>2222</v>
      </c>
      <c r="AB38" s="10">
        <f t="shared" si="8"/>
        <v>3865</v>
      </c>
      <c r="AC38" s="13">
        <f>SUM(AA38:AB38)</f>
        <v>6087</v>
      </c>
    </row>
    <row r="39" spans="1:29" ht="15" customHeight="1" x14ac:dyDescent="0.15">
      <c r="A39" s="7"/>
      <c r="B39" s="11">
        <v>376</v>
      </c>
      <c r="C39" s="11">
        <v>345</v>
      </c>
      <c r="D39" s="11">
        <v>721</v>
      </c>
      <c r="E39" s="3"/>
      <c r="F39" s="7"/>
      <c r="G39" s="11">
        <v>799</v>
      </c>
      <c r="H39" s="11">
        <v>801</v>
      </c>
      <c r="I39" s="11">
        <v>1600</v>
      </c>
      <c r="J39" s="3"/>
      <c r="K39" s="7"/>
      <c r="L39" s="11">
        <v>515</v>
      </c>
      <c r="M39" s="11">
        <v>974</v>
      </c>
      <c r="N39" s="11">
        <v>1489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4.6737707982800525E-2</v>
      </c>
      <c r="W39" s="19">
        <f t="shared" si="5"/>
        <v>0.29459901800327332</v>
      </c>
      <c r="X39" s="19">
        <f t="shared" si="6"/>
        <v>0.17889868225848679</v>
      </c>
      <c r="Z39" s="9" t="s">
        <v>24</v>
      </c>
      <c r="AA39" s="11">
        <f>SUM(AA35:AA38)</f>
        <v>10698</v>
      </c>
      <c r="AB39" s="11">
        <f>SUM(AB35:AB38)</f>
        <v>12220</v>
      </c>
      <c r="AC39" s="11">
        <f>SUM(AC35:AC38)</f>
        <v>22918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9" t="s">
        <v>32</v>
      </c>
      <c r="X1" s="29"/>
    </row>
    <row r="2" spans="1:29" ht="13.5" customHeight="1" x14ac:dyDescent="0.15">
      <c r="X2" s="22" t="s">
        <v>40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49</v>
      </c>
      <c r="C4" s="10">
        <v>49</v>
      </c>
      <c r="D4" s="10">
        <v>97</v>
      </c>
      <c r="E4" s="3"/>
      <c r="F4" s="7">
        <v>30</v>
      </c>
      <c r="G4" s="10">
        <v>75</v>
      </c>
      <c r="H4" s="10">
        <v>87</v>
      </c>
      <c r="I4" s="10">
        <v>162</v>
      </c>
      <c r="J4" s="3"/>
      <c r="K4" s="7">
        <v>60</v>
      </c>
      <c r="L4" s="10">
        <v>166</v>
      </c>
      <c r="M4" s="10">
        <v>192</v>
      </c>
      <c r="N4" s="10">
        <v>358</v>
      </c>
      <c r="O4" s="3"/>
      <c r="P4" s="7">
        <v>90</v>
      </c>
      <c r="Q4" s="10">
        <v>54</v>
      </c>
      <c r="R4" s="10">
        <v>138</v>
      </c>
      <c r="S4" s="10">
        <v>192</v>
      </c>
      <c r="U4" s="4" t="s">
        <v>4</v>
      </c>
      <c r="V4" s="15">
        <f>SUM(B9,B15,B21)</f>
        <v>1037</v>
      </c>
      <c r="W4" s="15">
        <f>SUM(C9,C15,C21)</f>
        <v>992</v>
      </c>
      <c r="X4" s="15">
        <f>SUM(V4:W4)</f>
        <v>2029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62</v>
      </c>
      <c r="C5" s="10">
        <v>59</v>
      </c>
      <c r="D5" s="10">
        <v>121</v>
      </c>
      <c r="E5" s="3"/>
      <c r="F5" s="7">
        <v>31</v>
      </c>
      <c r="G5" s="10">
        <v>84</v>
      </c>
      <c r="H5" s="10">
        <v>92</v>
      </c>
      <c r="I5" s="10">
        <v>176</v>
      </c>
      <c r="J5" s="3"/>
      <c r="K5" s="7">
        <v>61</v>
      </c>
      <c r="L5" s="10">
        <v>199</v>
      </c>
      <c r="M5" s="10">
        <v>190</v>
      </c>
      <c r="N5" s="10">
        <v>389</v>
      </c>
      <c r="O5" s="3"/>
      <c r="P5" s="7">
        <v>91</v>
      </c>
      <c r="Q5" s="10">
        <v>59</v>
      </c>
      <c r="R5" s="10">
        <v>142</v>
      </c>
      <c r="S5" s="10">
        <v>201</v>
      </c>
      <c r="U5" s="4" t="s">
        <v>5</v>
      </c>
      <c r="V5" s="15">
        <f>SUM(B27,B33,B39,G9,G15,G21,G27,G33,G39,L9)</f>
        <v>5488</v>
      </c>
      <c r="W5" s="15">
        <f>SUM(C27,C33,C39,H9,H15,H21,H27,H33,H39,M9)</f>
        <v>5343</v>
      </c>
      <c r="X5" s="15">
        <f>SUM(V5:W5)</f>
        <v>10831</v>
      </c>
      <c r="Y5" s="2"/>
      <c r="Z5" s="4" t="s">
        <v>25</v>
      </c>
      <c r="AA5" s="10">
        <v>599</v>
      </c>
      <c r="AB5" s="10">
        <v>580</v>
      </c>
      <c r="AC5" s="10">
        <v>1179</v>
      </c>
    </row>
    <row r="6" spans="1:29" ht="15" customHeight="1" x14ac:dyDescent="0.15">
      <c r="A6" s="7">
        <v>2</v>
      </c>
      <c r="B6" s="10">
        <v>71</v>
      </c>
      <c r="C6" s="10">
        <v>55</v>
      </c>
      <c r="D6" s="10">
        <v>126</v>
      </c>
      <c r="E6" s="3"/>
      <c r="F6" s="7">
        <v>32</v>
      </c>
      <c r="G6" s="10">
        <v>111</v>
      </c>
      <c r="H6" s="10">
        <v>86</v>
      </c>
      <c r="I6" s="10">
        <v>197</v>
      </c>
      <c r="J6" s="3"/>
      <c r="K6" s="7">
        <v>62</v>
      </c>
      <c r="L6" s="10">
        <v>188</v>
      </c>
      <c r="M6" s="10">
        <v>165</v>
      </c>
      <c r="N6" s="10">
        <v>353</v>
      </c>
      <c r="O6" s="3"/>
      <c r="P6" s="7">
        <v>92</v>
      </c>
      <c r="Q6" s="10">
        <v>25</v>
      </c>
      <c r="R6" s="10">
        <v>92</v>
      </c>
      <c r="S6" s="10">
        <v>117</v>
      </c>
      <c r="U6" s="8" t="s">
        <v>6</v>
      </c>
      <c r="V6" s="15">
        <f>SUM(L15,L21)</f>
        <v>1948</v>
      </c>
      <c r="W6" s="15">
        <f>SUM(M15,M21)</f>
        <v>2018</v>
      </c>
      <c r="X6" s="15">
        <f>SUM(V6:W6)</f>
        <v>3966</v>
      </c>
      <c r="Z6" s="26" t="s">
        <v>26</v>
      </c>
      <c r="AA6" s="10">
        <v>3189</v>
      </c>
      <c r="AB6" s="10">
        <v>3146</v>
      </c>
      <c r="AC6" s="10">
        <v>6335</v>
      </c>
    </row>
    <row r="7" spans="1:29" ht="15" customHeight="1" x14ac:dyDescent="0.15">
      <c r="A7" s="7">
        <v>3</v>
      </c>
      <c r="B7" s="10">
        <v>66</v>
      </c>
      <c r="C7" s="10">
        <v>60</v>
      </c>
      <c r="D7" s="10">
        <v>126</v>
      </c>
      <c r="E7" s="3"/>
      <c r="F7" s="7">
        <v>33</v>
      </c>
      <c r="G7" s="10">
        <v>80</v>
      </c>
      <c r="H7" s="10">
        <v>106</v>
      </c>
      <c r="I7" s="10">
        <v>186</v>
      </c>
      <c r="J7" s="3"/>
      <c r="K7" s="7">
        <v>63</v>
      </c>
      <c r="L7" s="10">
        <v>232</v>
      </c>
      <c r="M7" s="10">
        <v>196</v>
      </c>
      <c r="N7" s="10">
        <v>428</v>
      </c>
      <c r="O7" s="3"/>
      <c r="P7" s="7">
        <v>93</v>
      </c>
      <c r="Q7" s="10">
        <v>20</v>
      </c>
      <c r="R7" s="10">
        <v>77</v>
      </c>
      <c r="S7" s="10">
        <v>97</v>
      </c>
      <c r="U7" s="4" t="s">
        <v>7</v>
      </c>
      <c r="V7" s="15">
        <f>SUM(L27,L33,L39,Q9,Q15,Q21,Q27,Q33,Q39)</f>
        <v>2217</v>
      </c>
      <c r="W7" s="15">
        <f>SUM(M27,M33,M39,R9,R15,R21,R27,R33,R39)</f>
        <v>3854</v>
      </c>
      <c r="X7" s="15">
        <f>SUM(V7:W7)</f>
        <v>6071</v>
      </c>
      <c r="Z7" s="4" t="s">
        <v>31</v>
      </c>
      <c r="AA7" s="10">
        <v>1194</v>
      </c>
      <c r="AB7" s="10">
        <v>1251</v>
      </c>
      <c r="AC7" s="10">
        <v>2445</v>
      </c>
    </row>
    <row r="8" spans="1:29" ht="15" customHeight="1" x14ac:dyDescent="0.15">
      <c r="A8" s="7">
        <v>4</v>
      </c>
      <c r="B8" s="10">
        <v>63</v>
      </c>
      <c r="C8" s="10">
        <v>54</v>
      </c>
      <c r="D8" s="10">
        <v>117</v>
      </c>
      <c r="E8" s="3"/>
      <c r="F8" s="7">
        <v>34</v>
      </c>
      <c r="G8" s="10">
        <v>91</v>
      </c>
      <c r="H8" s="10">
        <v>93</v>
      </c>
      <c r="I8" s="10">
        <v>184</v>
      </c>
      <c r="J8" s="3"/>
      <c r="K8" s="7">
        <v>64</v>
      </c>
      <c r="L8" s="10">
        <v>210</v>
      </c>
      <c r="M8" s="10">
        <v>214</v>
      </c>
      <c r="N8" s="10">
        <v>424</v>
      </c>
      <c r="O8" s="3"/>
      <c r="P8" s="7">
        <v>94</v>
      </c>
      <c r="Q8" s="10">
        <v>17</v>
      </c>
      <c r="R8" s="10">
        <v>69</v>
      </c>
      <c r="S8" s="10">
        <v>86</v>
      </c>
      <c r="U8" s="17" t="s">
        <v>3</v>
      </c>
      <c r="V8" s="12">
        <f>SUM(V4:V7)</f>
        <v>10690</v>
      </c>
      <c r="W8" s="12">
        <f>SUM(W4:W7)</f>
        <v>12207</v>
      </c>
      <c r="X8" s="12">
        <f>SUM(X4:X7)</f>
        <v>22897</v>
      </c>
      <c r="Z8" s="4" t="s">
        <v>7</v>
      </c>
      <c r="AA8" s="10">
        <v>1323</v>
      </c>
      <c r="AB8" s="10">
        <v>2305</v>
      </c>
      <c r="AC8" s="10">
        <v>3628</v>
      </c>
    </row>
    <row r="9" spans="1:29" ht="15" customHeight="1" x14ac:dyDescent="0.15">
      <c r="A9" s="7"/>
      <c r="B9" s="11">
        <v>311</v>
      </c>
      <c r="C9" s="11">
        <v>277</v>
      </c>
      <c r="D9" s="11">
        <v>588</v>
      </c>
      <c r="E9" s="3"/>
      <c r="F9" s="7"/>
      <c r="G9" s="11">
        <v>441</v>
      </c>
      <c r="H9" s="11">
        <v>464</v>
      </c>
      <c r="I9" s="11">
        <v>905</v>
      </c>
      <c r="J9" s="3"/>
      <c r="K9" s="7"/>
      <c r="L9" s="12">
        <v>995</v>
      </c>
      <c r="M9" s="12">
        <v>957</v>
      </c>
      <c r="N9" s="12">
        <v>1952</v>
      </c>
      <c r="O9" s="3"/>
      <c r="P9" s="7"/>
      <c r="Q9" s="11">
        <v>175</v>
      </c>
      <c r="R9" s="11">
        <v>518</v>
      </c>
      <c r="S9" s="11">
        <v>693</v>
      </c>
      <c r="U9" s="4" t="s">
        <v>8</v>
      </c>
      <c r="V9" s="15">
        <f>SUM(G21,G27,G33,G39,L9)</f>
        <v>3346</v>
      </c>
      <c r="W9" s="15">
        <f>SUM(H21,H27,H33,H39,M9)</f>
        <v>3290</v>
      </c>
      <c r="X9" s="18">
        <f t="shared" ref="X9:X20" si="0">SUM(V9:W9)</f>
        <v>6636</v>
      </c>
      <c r="Z9" s="9" t="s">
        <v>24</v>
      </c>
      <c r="AA9" s="11">
        <f t="shared" ref="AA9:AB9" si="1">SUM(AA5:AA8)</f>
        <v>6305</v>
      </c>
      <c r="AB9" s="11">
        <f t="shared" si="1"/>
        <v>7282</v>
      </c>
      <c r="AC9" s="11">
        <f>SUM(AC5:AC8)</f>
        <v>13587</v>
      </c>
    </row>
    <row r="10" spans="1:29" ht="15" customHeight="1" x14ac:dyDescent="0.15">
      <c r="A10" s="7">
        <v>5</v>
      </c>
      <c r="B10" s="10">
        <v>75</v>
      </c>
      <c r="C10" s="10">
        <v>65</v>
      </c>
      <c r="D10" s="10">
        <v>140</v>
      </c>
      <c r="E10" s="3"/>
      <c r="F10" s="7">
        <v>35</v>
      </c>
      <c r="G10" s="10">
        <v>96</v>
      </c>
      <c r="H10" s="10">
        <v>80</v>
      </c>
      <c r="I10" s="10">
        <v>176</v>
      </c>
      <c r="J10" s="3"/>
      <c r="K10" s="7">
        <v>65</v>
      </c>
      <c r="L10" s="10">
        <v>244</v>
      </c>
      <c r="M10" s="10">
        <v>196</v>
      </c>
      <c r="N10" s="10">
        <v>440</v>
      </c>
      <c r="O10" s="3"/>
      <c r="P10" s="7">
        <v>95</v>
      </c>
      <c r="Q10" s="10">
        <v>11</v>
      </c>
      <c r="R10" s="10">
        <v>59</v>
      </c>
      <c r="S10" s="10">
        <v>70</v>
      </c>
      <c r="U10" s="4" t="s">
        <v>9</v>
      </c>
      <c r="V10" s="15">
        <f>SUM(G21,G27,G33,G39,L9,L15,L21,L27,L33,L39,Q9,Q15,Q21,Q27,Q33,Q39)</f>
        <v>7511</v>
      </c>
      <c r="W10" s="15">
        <f>SUM(H21,H27,H33,H39,M9,M15,M21,M27,M33,M39,R9,R15,R21,R27,R33,R39)</f>
        <v>9162</v>
      </c>
      <c r="X10" s="18">
        <f t="shared" si="0"/>
        <v>16673</v>
      </c>
      <c r="Z10" s="6" t="s">
        <v>28</v>
      </c>
    </row>
    <row r="11" spans="1:29" ht="15" customHeight="1" x14ac:dyDescent="0.15">
      <c r="A11" s="7">
        <v>6</v>
      </c>
      <c r="B11" s="10">
        <v>78</v>
      </c>
      <c r="C11" s="10">
        <v>75</v>
      </c>
      <c r="D11" s="10">
        <v>153</v>
      </c>
      <c r="E11" s="3"/>
      <c r="F11" s="7">
        <v>36</v>
      </c>
      <c r="G11" s="10">
        <v>91</v>
      </c>
      <c r="H11" s="10">
        <v>98</v>
      </c>
      <c r="I11" s="10">
        <v>189</v>
      </c>
      <c r="J11" s="3"/>
      <c r="K11" s="7">
        <v>66</v>
      </c>
      <c r="L11" s="10">
        <v>250</v>
      </c>
      <c r="M11" s="10">
        <v>223</v>
      </c>
      <c r="N11" s="10">
        <v>473</v>
      </c>
      <c r="O11" s="3"/>
      <c r="P11" s="7">
        <v>96</v>
      </c>
      <c r="Q11" s="10">
        <v>15</v>
      </c>
      <c r="R11" s="10">
        <v>33</v>
      </c>
      <c r="S11" s="10">
        <v>48</v>
      </c>
      <c r="U11" s="4" t="s">
        <v>10</v>
      </c>
      <c r="V11" s="15">
        <f>SUM(,G33,G39,L9,L15,L21,L27,L33,L39,Q9,Q15,Q21,Q27,Q33,Q39)</f>
        <v>6484</v>
      </c>
      <c r="W11" s="15">
        <f>SUM(,H33,H39,M9,M15,M21,M27,M33,M39,R9,R15,R21,R27,R33,R39)</f>
        <v>8153</v>
      </c>
      <c r="X11" s="18">
        <f t="shared" si="0"/>
        <v>14637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75</v>
      </c>
      <c r="C12" s="10">
        <v>60</v>
      </c>
      <c r="D12" s="10">
        <v>135</v>
      </c>
      <c r="E12" s="3"/>
      <c r="F12" s="7">
        <v>37</v>
      </c>
      <c r="G12" s="10">
        <v>92</v>
      </c>
      <c r="H12" s="10">
        <v>94</v>
      </c>
      <c r="I12" s="10">
        <v>186</v>
      </c>
      <c r="J12" s="3"/>
      <c r="K12" s="7">
        <v>67</v>
      </c>
      <c r="L12" s="10">
        <v>281</v>
      </c>
      <c r="M12" s="10">
        <v>269</v>
      </c>
      <c r="N12" s="10">
        <v>550</v>
      </c>
      <c r="O12" s="3"/>
      <c r="P12" s="7">
        <v>97</v>
      </c>
      <c r="Q12" s="10">
        <v>12</v>
      </c>
      <c r="R12" s="10">
        <v>22</v>
      </c>
      <c r="S12" s="10">
        <v>34</v>
      </c>
      <c r="U12" s="4" t="s">
        <v>11</v>
      </c>
      <c r="V12" s="15">
        <f>SUM(L9,L15,L21,L27,L33,L39,Q9,Q15,Q21,Q27,Q33,Q39)</f>
        <v>5160</v>
      </c>
      <c r="W12" s="15">
        <f>SUM(M9,M15,M21,M27,M33,M39,R9,R15,R21,R27,R33,R39)</f>
        <v>6829</v>
      </c>
      <c r="X12" s="18">
        <f t="shared" si="0"/>
        <v>11989</v>
      </c>
      <c r="Z12" s="4" t="s">
        <v>25</v>
      </c>
      <c r="AA12" s="10">
        <v>161</v>
      </c>
      <c r="AB12" s="10">
        <v>143</v>
      </c>
      <c r="AC12" s="10">
        <v>304</v>
      </c>
    </row>
    <row r="13" spans="1:29" ht="15" customHeight="1" x14ac:dyDescent="0.15">
      <c r="A13" s="7">
        <v>8</v>
      </c>
      <c r="B13" s="10">
        <v>63</v>
      </c>
      <c r="C13" s="10">
        <v>72</v>
      </c>
      <c r="D13" s="10">
        <v>135</v>
      </c>
      <c r="E13" s="3"/>
      <c r="F13" s="7">
        <v>38</v>
      </c>
      <c r="G13" s="10">
        <v>112</v>
      </c>
      <c r="H13" s="10">
        <v>96</v>
      </c>
      <c r="I13" s="10">
        <v>208</v>
      </c>
      <c r="J13" s="3"/>
      <c r="K13" s="7">
        <v>68</v>
      </c>
      <c r="L13" s="10">
        <v>251</v>
      </c>
      <c r="M13" s="10">
        <v>231</v>
      </c>
      <c r="N13" s="10">
        <v>482</v>
      </c>
      <c r="O13" s="3"/>
      <c r="P13" s="7">
        <v>98</v>
      </c>
      <c r="Q13" s="10">
        <v>9</v>
      </c>
      <c r="R13" s="10">
        <v>24</v>
      </c>
      <c r="S13" s="10">
        <v>33</v>
      </c>
      <c r="U13" s="9" t="s">
        <v>12</v>
      </c>
      <c r="V13" s="12">
        <f>SUM(L15,L21,L27,L33,L39,Q9,Q15,Q21,Q27,Q33,Q39)</f>
        <v>4165</v>
      </c>
      <c r="W13" s="12">
        <f>SUM(M15,M21,M27,M33,M39,R9,R15,R21,R27,R33,R39)</f>
        <v>5872</v>
      </c>
      <c r="X13" s="12">
        <f t="shared" si="0"/>
        <v>10037</v>
      </c>
      <c r="Z13" s="26" t="s">
        <v>26</v>
      </c>
      <c r="AA13" s="10">
        <v>693</v>
      </c>
      <c r="AB13" s="10">
        <v>711</v>
      </c>
      <c r="AC13" s="10">
        <v>1404</v>
      </c>
    </row>
    <row r="14" spans="1:29" ht="15" customHeight="1" x14ac:dyDescent="0.15">
      <c r="A14" s="7">
        <v>9</v>
      </c>
      <c r="B14" s="10">
        <v>80</v>
      </c>
      <c r="C14" s="10">
        <v>76</v>
      </c>
      <c r="D14" s="10">
        <v>156</v>
      </c>
      <c r="E14" s="3"/>
      <c r="F14" s="7">
        <v>39</v>
      </c>
      <c r="G14" s="10">
        <v>114</v>
      </c>
      <c r="H14" s="10">
        <v>95</v>
      </c>
      <c r="I14" s="10">
        <v>209</v>
      </c>
      <c r="J14" s="3"/>
      <c r="K14" s="7">
        <v>69</v>
      </c>
      <c r="L14" s="10">
        <v>242</v>
      </c>
      <c r="M14" s="10">
        <v>237</v>
      </c>
      <c r="N14" s="10">
        <v>479</v>
      </c>
      <c r="O14" s="3"/>
      <c r="P14" s="7">
        <v>99</v>
      </c>
      <c r="Q14" s="10">
        <v>3</v>
      </c>
      <c r="R14" s="10">
        <v>10</v>
      </c>
      <c r="S14" s="10">
        <v>13</v>
      </c>
      <c r="U14" s="4" t="s">
        <v>13</v>
      </c>
      <c r="V14" s="15">
        <f>SUM(L21,L27,L33,L39,Q9,Q15,Q21,Q27,Q33,Q39)</f>
        <v>2897</v>
      </c>
      <c r="W14" s="15">
        <f>SUM(M21,M27,M33,M39,R9,R15,R21,R27,R33,R39)</f>
        <v>4716</v>
      </c>
      <c r="X14" s="18">
        <f t="shared" si="0"/>
        <v>7613</v>
      </c>
      <c r="Z14" s="4" t="s">
        <v>31</v>
      </c>
      <c r="AA14" s="10">
        <v>247</v>
      </c>
      <c r="AB14" s="10">
        <v>272</v>
      </c>
      <c r="AC14" s="10">
        <v>519</v>
      </c>
    </row>
    <row r="15" spans="1:29" ht="15" customHeight="1" x14ac:dyDescent="0.15">
      <c r="A15" s="7"/>
      <c r="B15" s="11">
        <v>371</v>
      </c>
      <c r="C15" s="11">
        <v>348</v>
      </c>
      <c r="D15" s="11">
        <v>719</v>
      </c>
      <c r="E15" s="3"/>
      <c r="F15" s="7"/>
      <c r="G15" s="11">
        <v>505</v>
      </c>
      <c r="H15" s="11">
        <v>463</v>
      </c>
      <c r="I15" s="11">
        <v>968</v>
      </c>
      <c r="J15" s="3"/>
      <c r="K15" s="7"/>
      <c r="L15" s="11">
        <v>1268</v>
      </c>
      <c r="M15" s="11">
        <v>1156</v>
      </c>
      <c r="N15" s="11">
        <v>2424</v>
      </c>
      <c r="O15" s="3"/>
      <c r="P15" s="7"/>
      <c r="Q15" s="11">
        <v>50</v>
      </c>
      <c r="R15" s="11">
        <v>148</v>
      </c>
      <c r="S15" s="11">
        <v>198</v>
      </c>
      <c r="U15" s="4" t="s">
        <v>14</v>
      </c>
      <c r="V15" s="15">
        <f>SUM(L27,L33,L39,Q9,Q15,Q21,Q27,Q33,Q39)</f>
        <v>2217</v>
      </c>
      <c r="W15" s="15">
        <f>SUM(M27,M33,M39,R9,R15,R21,R27,R33,R39)</f>
        <v>3854</v>
      </c>
      <c r="X15" s="18">
        <f t="shared" si="0"/>
        <v>6071</v>
      </c>
      <c r="Z15" s="4" t="s">
        <v>7</v>
      </c>
      <c r="AA15" s="10">
        <v>285</v>
      </c>
      <c r="AB15" s="10">
        <v>455</v>
      </c>
      <c r="AC15" s="10">
        <v>740</v>
      </c>
    </row>
    <row r="16" spans="1:29" ht="15" customHeight="1" x14ac:dyDescent="0.15">
      <c r="A16" s="7">
        <v>10</v>
      </c>
      <c r="B16" s="10">
        <v>69</v>
      </c>
      <c r="C16" s="10">
        <v>83</v>
      </c>
      <c r="D16" s="10">
        <v>152</v>
      </c>
      <c r="E16" s="3"/>
      <c r="F16" s="7">
        <v>40</v>
      </c>
      <c r="G16" s="10">
        <v>121</v>
      </c>
      <c r="H16" s="10">
        <v>92</v>
      </c>
      <c r="I16" s="10">
        <v>213</v>
      </c>
      <c r="J16" s="3"/>
      <c r="K16" s="7">
        <v>70</v>
      </c>
      <c r="L16" s="10">
        <v>120</v>
      </c>
      <c r="M16" s="10">
        <v>115</v>
      </c>
      <c r="N16" s="10">
        <v>235</v>
      </c>
      <c r="O16" s="3"/>
      <c r="P16" s="7">
        <v>100</v>
      </c>
      <c r="Q16" s="10">
        <v>1</v>
      </c>
      <c r="R16" s="10">
        <v>12</v>
      </c>
      <c r="S16" s="10">
        <v>13</v>
      </c>
      <c r="U16" s="4" t="s">
        <v>15</v>
      </c>
      <c r="V16" s="15">
        <f>SUM(L33,L39,Q9,Q15,Q21,Q27,Q33,Q39)</f>
        <v>1481</v>
      </c>
      <c r="W16" s="15">
        <f>SUM(M33,M39,R9,R15,R21,R27,R33,R39)</f>
        <v>2808</v>
      </c>
      <c r="X16" s="18">
        <f t="shared" si="0"/>
        <v>4289</v>
      </c>
      <c r="Z16" s="9" t="s">
        <v>24</v>
      </c>
      <c r="AA16" s="11">
        <f t="shared" ref="AA16:AB16" si="2">SUM(AA12:AA15)</f>
        <v>1386</v>
      </c>
      <c r="AB16" s="11">
        <f t="shared" si="2"/>
        <v>1581</v>
      </c>
      <c r="AC16" s="11">
        <f>SUM(AC12:AC15)</f>
        <v>2967</v>
      </c>
    </row>
    <row r="17" spans="1:29" ht="15" customHeight="1" x14ac:dyDescent="0.15">
      <c r="A17" s="7">
        <v>11</v>
      </c>
      <c r="B17" s="10">
        <v>70</v>
      </c>
      <c r="C17" s="10">
        <v>56</v>
      </c>
      <c r="D17" s="10">
        <v>126</v>
      </c>
      <c r="E17" s="3"/>
      <c r="F17" s="7">
        <v>41</v>
      </c>
      <c r="G17" s="10">
        <v>104</v>
      </c>
      <c r="H17" s="10">
        <v>93</v>
      </c>
      <c r="I17" s="10">
        <v>197</v>
      </c>
      <c r="J17" s="3"/>
      <c r="K17" s="7">
        <v>71</v>
      </c>
      <c r="L17" s="10">
        <v>116</v>
      </c>
      <c r="M17" s="10">
        <v>145</v>
      </c>
      <c r="N17" s="10">
        <v>261</v>
      </c>
      <c r="O17" s="3"/>
      <c r="P17" s="7">
        <v>101</v>
      </c>
      <c r="Q17" s="10">
        <v>2</v>
      </c>
      <c r="R17" s="10">
        <v>14</v>
      </c>
      <c r="S17" s="10">
        <v>16</v>
      </c>
      <c r="U17" s="4" t="s">
        <v>16</v>
      </c>
      <c r="V17" s="15">
        <f>SUM(L39,Q9,Q15,Q21,Q27,Q33,Q39)</f>
        <v>743</v>
      </c>
      <c r="W17" s="15">
        <f>SUM(M39,R9,R15,R21,R27,R33,R39)</f>
        <v>1673</v>
      </c>
      <c r="X17" s="18">
        <f t="shared" si="0"/>
        <v>2416</v>
      </c>
      <c r="Z17" s="6" t="s">
        <v>29</v>
      </c>
    </row>
    <row r="18" spans="1:29" ht="15" customHeight="1" x14ac:dyDescent="0.15">
      <c r="A18" s="7">
        <v>12</v>
      </c>
      <c r="B18" s="10">
        <v>74</v>
      </c>
      <c r="C18" s="10">
        <v>69</v>
      </c>
      <c r="D18" s="10">
        <v>143</v>
      </c>
      <c r="E18" s="3"/>
      <c r="F18" s="7">
        <v>42</v>
      </c>
      <c r="G18" s="10">
        <v>105</v>
      </c>
      <c r="H18" s="10">
        <v>109</v>
      </c>
      <c r="I18" s="10">
        <v>214</v>
      </c>
      <c r="J18" s="3"/>
      <c r="K18" s="7">
        <v>72</v>
      </c>
      <c r="L18" s="10">
        <v>142</v>
      </c>
      <c r="M18" s="10">
        <v>200</v>
      </c>
      <c r="N18" s="13">
        <v>342</v>
      </c>
      <c r="O18" s="3"/>
      <c r="P18" s="7">
        <v>102</v>
      </c>
      <c r="Q18" s="10">
        <v>1</v>
      </c>
      <c r="R18" s="10">
        <v>0</v>
      </c>
      <c r="S18" s="10">
        <v>1</v>
      </c>
      <c r="U18" s="4" t="s">
        <v>17</v>
      </c>
      <c r="V18" s="15">
        <f>SUM(Q9,Q15,Q21,Q27,Q33,Q39)</f>
        <v>230</v>
      </c>
      <c r="W18" s="15">
        <f>SUM(R9,R15,R21,R27,R33,R39)</f>
        <v>699</v>
      </c>
      <c r="X18" s="18">
        <f t="shared" si="0"/>
        <v>929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73</v>
      </c>
      <c r="C19" s="10">
        <v>78</v>
      </c>
      <c r="D19" s="10">
        <v>151</v>
      </c>
      <c r="E19" s="3"/>
      <c r="F19" s="7">
        <v>43</v>
      </c>
      <c r="G19" s="10">
        <v>103</v>
      </c>
      <c r="H19" s="10">
        <v>103</v>
      </c>
      <c r="I19" s="10">
        <v>206</v>
      </c>
      <c r="J19" s="3"/>
      <c r="K19" s="7">
        <v>73</v>
      </c>
      <c r="L19" s="10">
        <v>151</v>
      </c>
      <c r="M19" s="10">
        <v>185</v>
      </c>
      <c r="N19" s="10">
        <v>336</v>
      </c>
      <c r="O19" s="3"/>
      <c r="P19" s="7">
        <v>103</v>
      </c>
      <c r="Q19" s="10">
        <v>0</v>
      </c>
      <c r="R19" s="10">
        <v>5</v>
      </c>
      <c r="S19" s="10">
        <v>5</v>
      </c>
      <c r="U19" s="4" t="s">
        <v>18</v>
      </c>
      <c r="V19" s="15">
        <f>SUM(Q15,Q21,Q27,Q33,Q39)</f>
        <v>55</v>
      </c>
      <c r="W19" s="15">
        <f>SUM(R15,R21,R27,R33,R39)</f>
        <v>181</v>
      </c>
      <c r="X19" s="18">
        <f t="shared" si="0"/>
        <v>236</v>
      </c>
      <c r="Z19" s="4" t="s">
        <v>25</v>
      </c>
      <c r="AA19" s="10">
        <v>163</v>
      </c>
      <c r="AB19" s="10">
        <v>168</v>
      </c>
      <c r="AC19" s="10">
        <v>331</v>
      </c>
    </row>
    <row r="20" spans="1:29" ht="15" customHeight="1" x14ac:dyDescent="0.15">
      <c r="A20" s="7">
        <v>14</v>
      </c>
      <c r="B20" s="10">
        <v>69</v>
      </c>
      <c r="C20" s="10">
        <v>81</v>
      </c>
      <c r="D20" s="10">
        <v>150</v>
      </c>
      <c r="E20" s="3"/>
      <c r="F20" s="7">
        <v>44</v>
      </c>
      <c r="G20" s="10">
        <v>102</v>
      </c>
      <c r="H20" s="10">
        <v>98</v>
      </c>
      <c r="I20" s="10">
        <v>200</v>
      </c>
      <c r="J20" s="3"/>
      <c r="K20" s="7">
        <v>74</v>
      </c>
      <c r="L20" s="10">
        <v>151</v>
      </c>
      <c r="M20" s="10">
        <v>217</v>
      </c>
      <c r="N20" s="10">
        <v>368</v>
      </c>
      <c r="O20" s="3"/>
      <c r="P20" s="7">
        <v>104</v>
      </c>
      <c r="Q20" s="10">
        <v>0</v>
      </c>
      <c r="R20" s="10">
        <v>0</v>
      </c>
      <c r="S20" s="10">
        <v>0</v>
      </c>
      <c r="U20" s="4" t="s">
        <v>19</v>
      </c>
      <c r="V20" s="15">
        <f>SUM(Q21,Q27,Q33,Q39)</f>
        <v>5</v>
      </c>
      <c r="W20" s="15">
        <f>SUM(R21,R27,R33,R39)</f>
        <v>33</v>
      </c>
      <c r="X20" s="18">
        <f t="shared" si="0"/>
        <v>38</v>
      </c>
      <c r="Z20" s="26" t="s">
        <v>26</v>
      </c>
      <c r="AA20" s="10">
        <v>1050</v>
      </c>
      <c r="AB20" s="10">
        <v>964</v>
      </c>
      <c r="AC20" s="10">
        <v>2014</v>
      </c>
    </row>
    <row r="21" spans="1:29" ht="15" customHeight="1" x14ac:dyDescent="0.15">
      <c r="A21" s="7"/>
      <c r="B21" s="11">
        <v>355</v>
      </c>
      <c r="C21" s="11">
        <v>367</v>
      </c>
      <c r="D21" s="11">
        <v>722</v>
      </c>
      <c r="E21" s="3"/>
      <c r="F21" s="7"/>
      <c r="G21" s="11">
        <v>535</v>
      </c>
      <c r="H21" s="11">
        <v>495</v>
      </c>
      <c r="I21" s="11">
        <v>1030</v>
      </c>
      <c r="J21" s="3"/>
      <c r="K21" s="7"/>
      <c r="L21" s="12">
        <v>680</v>
      </c>
      <c r="M21" s="12">
        <v>862</v>
      </c>
      <c r="N21" s="12">
        <v>1542</v>
      </c>
      <c r="O21" s="24"/>
      <c r="P21" s="7"/>
      <c r="Q21" s="11">
        <v>4</v>
      </c>
      <c r="R21" s="11">
        <v>31</v>
      </c>
      <c r="S21" s="11">
        <v>35</v>
      </c>
      <c r="Z21" s="4" t="s">
        <v>31</v>
      </c>
      <c r="AA21" s="10">
        <v>326</v>
      </c>
      <c r="AB21" s="10">
        <v>294</v>
      </c>
      <c r="AC21" s="10">
        <v>620</v>
      </c>
    </row>
    <row r="22" spans="1:29" ht="15" customHeight="1" x14ac:dyDescent="0.15">
      <c r="A22" s="7">
        <v>15</v>
      </c>
      <c r="B22" s="10">
        <v>74</v>
      </c>
      <c r="C22" s="10">
        <v>84</v>
      </c>
      <c r="D22" s="10">
        <v>158</v>
      </c>
      <c r="E22" s="3"/>
      <c r="F22" s="7">
        <v>45</v>
      </c>
      <c r="G22" s="10">
        <v>100</v>
      </c>
      <c r="H22" s="10">
        <v>94</v>
      </c>
      <c r="I22" s="10">
        <v>194</v>
      </c>
      <c r="J22" s="3"/>
      <c r="K22" s="7">
        <v>75</v>
      </c>
      <c r="L22" s="10">
        <v>147</v>
      </c>
      <c r="M22" s="10">
        <v>215</v>
      </c>
      <c r="N22" s="10">
        <v>362</v>
      </c>
      <c r="O22" s="3"/>
      <c r="P22" s="7">
        <v>105</v>
      </c>
      <c r="Q22" s="10">
        <v>1</v>
      </c>
      <c r="R22" s="10">
        <v>0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373</v>
      </c>
      <c r="AB22" s="10">
        <v>703</v>
      </c>
      <c r="AC22" s="10">
        <v>1076</v>
      </c>
    </row>
    <row r="23" spans="1:29" ht="15" customHeight="1" x14ac:dyDescent="0.15">
      <c r="A23" s="7">
        <v>16</v>
      </c>
      <c r="B23" s="10">
        <v>94</v>
      </c>
      <c r="C23" s="10">
        <v>82</v>
      </c>
      <c r="D23" s="10">
        <v>176</v>
      </c>
      <c r="E23" s="3"/>
      <c r="F23" s="7">
        <v>46</v>
      </c>
      <c r="G23" s="10">
        <v>95</v>
      </c>
      <c r="H23" s="10">
        <v>92</v>
      </c>
      <c r="I23" s="10">
        <v>187</v>
      </c>
      <c r="J23" s="3"/>
      <c r="K23" s="7">
        <v>76</v>
      </c>
      <c r="L23" s="10">
        <v>129</v>
      </c>
      <c r="M23" s="10">
        <v>200</v>
      </c>
      <c r="N23" s="10">
        <v>329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9.7006548175865284</v>
      </c>
      <c r="W23" s="19">
        <f>W4/$W$8*100</f>
        <v>8.1264848038010982</v>
      </c>
      <c r="X23" s="19">
        <f>X4/$X$8*100</f>
        <v>8.8614228938288857</v>
      </c>
      <c r="Z23" s="9" t="s">
        <v>24</v>
      </c>
      <c r="AA23" s="11">
        <f t="shared" ref="AA23:AB23" si="3">SUM(AA19:AA22)</f>
        <v>1912</v>
      </c>
      <c r="AB23" s="11">
        <f t="shared" si="3"/>
        <v>2129</v>
      </c>
      <c r="AC23" s="11">
        <f>SUM(AC19:AC22)</f>
        <v>4041</v>
      </c>
    </row>
    <row r="24" spans="1:29" ht="15" customHeight="1" x14ac:dyDescent="0.15">
      <c r="A24" s="7">
        <v>17</v>
      </c>
      <c r="B24" s="10">
        <v>88</v>
      </c>
      <c r="C24" s="10">
        <v>82</v>
      </c>
      <c r="D24" s="10">
        <v>170</v>
      </c>
      <c r="E24" s="3"/>
      <c r="F24" s="7">
        <v>47</v>
      </c>
      <c r="G24" s="10">
        <v>103</v>
      </c>
      <c r="H24" s="10">
        <v>98</v>
      </c>
      <c r="I24" s="10">
        <v>201</v>
      </c>
      <c r="J24" s="3"/>
      <c r="K24" s="7">
        <v>77</v>
      </c>
      <c r="L24" s="10">
        <v>141</v>
      </c>
      <c r="M24" s="10">
        <v>207</v>
      </c>
      <c r="N24" s="10">
        <v>348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51.337698783910199</v>
      </c>
      <c r="W24" s="19">
        <f>W5/$W$8*100</f>
        <v>43.769968051118212</v>
      </c>
      <c r="X24" s="19">
        <f>X5/$X$8*100</f>
        <v>47.303140149364545</v>
      </c>
      <c r="Z24" s="6" t="s">
        <v>30</v>
      </c>
    </row>
    <row r="25" spans="1:29" ht="15" customHeight="1" x14ac:dyDescent="0.15">
      <c r="A25" s="7">
        <v>18</v>
      </c>
      <c r="B25" s="10">
        <v>72</v>
      </c>
      <c r="C25" s="10">
        <v>70</v>
      </c>
      <c r="D25" s="10">
        <v>142</v>
      </c>
      <c r="E25" s="3"/>
      <c r="F25" s="7">
        <v>48</v>
      </c>
      <c r="G25" s="10">
        <v>90</v>
      </c>
      <c r="H25" s="10">
        <v>97</v>
      </c>
      <c r="I25" s="10">
        <v>187</v>
      </c>
      <c r="J25" s="3"/>
      <c r="K25" s="7">
        <v>78</v>
      </c>
      <c r="L25" s="10">
        <v>151</v>
      </c>
      <c r="M25" s="10">
        <v>195</v>
      </c>
      <c r="N25" s="10">
        <v>346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18.222637979420021</v>
      </c>
      <c r="W25" s="19">
        <f>W6/$W$8*100</f>
        <v>16.531498320635702</v>
      </c>
      <c r="X25" s="19">
        <f>X6/$X$8*100</f>
        <v>17.32104642529589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85</v>
      </c>
      <c r="C26" s="10">
        <v>82</v>
      </c>
      <c r="D26" s="10">
        <v>167</v>
      </c>
      <c r="E26" s="3"/>
      <c r="F26" s="7">
        <v>49</v>
      </c>
      <c r="G26" s="10">
        <v>104</v>
      </c>
      <c r="H26" s="10">
        <v>133</v>
      </c>
      <c r="I26" s="10">
        <v>237</v>
      </c>
      <c r="J26" s="3"/>
      <c r="K26" s="7">
        <v>79</v>
      </c>
      <c r="L26" s="10">
        <v>168</v>
      </c>
      <c r="M26" s="10">
        <v>229</v>
      </c>
      <c r="N26" s="10">
        <v>397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20.739008419083255</v>
      </c>
      <c r="W26" s="19">
        <f>W7/$W$8*100</f>
        <v>31.572048824444991</v>
      </c>
      <c r="X26" s="19">
        <f>X7/$X$8*100</f>
        <v>26.514390531510678</v>
      </c>
      <c r="Z26" s="4" t="s">
        <v>25</v>
      </c>
      <c r="AA26" s="10">
        <v>114</v>
      </c>
      <c r="AB26" s="10">
        <v>101</v>
      </c>
      <c r="AC26" s="10">
        <v>215</v>
      </c>
    </row>
    <row r="27" spans="1:29" ht="15" customHeight="1" x14ac:dyDescent="0.15">
      <c r="A27" s="7"/>
      <c r="B27" s="11">
        <v>413</v>
      </c>
      <c r="C27" s="11">
        <v>400</v>
      </c>
      <c r="D27" s="11">
        <v>813</v>
      </c>
      <c r="E27" s="3"/>
      <c r="F27" s="7"/>
      <c r="G27" s="11">
        <v>492</v>
      </c>
      <c r="H27" s="11">
        <v>514</v>
      </c>
      <c r="I27" s="11">
        <v>1006</v>
      </c>
      <c r="J27" s="3"/>
      <c r="K27" s="7"/>
      <c r="L27" s="11">
        <v>736</v>
      </c>
      <c r="M27" s="11">
        <v>1046</v>
      </c>
      <c r="N27" s="11">
        <v>1782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556</v>
      </c>
      <c r="AB27" s="10">
        <v>522</v>
      </c>
      <c r="AC27" s="10">
        <v>1078</v>
      </c>
    </row>
    <row r="28" spans="1:29" ht="15" customHeight="1" x14ac:dyDescent="0.15">
      <c r="A28" s="7">
        <v>20</v>
      </c>
      <c r="B28" s="10">
        <v>71</v>
      </c>
      <c r="C28" s="10">
        <v>85</v>
      </c>
      <c r="D28" s="10">
        <v>156</v>
      </c>
      <c r="E28" s="3"/>
      <c r="F28" s="7">
        <v>50</v>
      </c>
      <c r="G28" s="10">
        <v>83</v>
      </c>
      <c r="H28" s="10">
        <v>63</v>
      </c>
      <c r="I28" s="10">
        <v>146</v>
      </c>
      <c r="J28" s="3"/>
      <c r="K28" s="7">
        <v>80</v>
      </c>
      <c r="L28" s="10">
        <v>139</v>
      </c>
      <c r="M28" s="10">
        <v>225</v>
      </c>
      <c r="N28" s="10">
        <v>364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31.300280636108514</v>
      </c>
      <c r="W28" s="19">
        <f t="shared" ref="W28:W39" si="5">W9/$W$8*100</f>
        <v>26.951748996477431</v>
      </c>
      <c r="X28" s="19">
        <f t="shared" ref="X28:X39" si="6">X9/$X$8*100</f>
        <v>28.981962702537452</v>
      </c>
      <c r="Z28" s="4" t="s">
        <v>31</v>
      </c>
      <c r="AA28" s="10">
        <v>181</v>
      </c>
      <c r="AB28" s="10">
        <v>201</v>
      </c>
      <c r="AC28" s="10">
        <v>382</v>
      </c>
    </row>
    <row r="29" spans="1:29" ht="15" customHeight="1" x14ac:dyDescent="0.15">
      <c r="A29" s="7">
        <v>21</v>
      </c>
      <c r="B29" s="10">
        <v>85</v>
      </c>
      <c r="C29" s="10">
        <v>74</v>
      </c>
      <c r="D29" s="10">
        <v>159</v>
      </c>
      <c r="E29" s="3"/>
      <c r="F29" s="7">
        <v>51</v>
      </c>
      <c r="G29" s="10">
        <v>105</v>
      </c>
      <c r="H29" s="10">
        <v>102</v>
      </c>
      <c r="I29" s="10">
        <v>207</v>
      </c>
      <c r="J29" s="3"/>
      <c r="K29" s="7">
        <v>81</v>
      </c>
      <c r="L29" s="10">
        <v>167</v>
      </c>
      <c r="M29" s="10">
        <v>238</v>
      </c>
      <c r="N29" s="10">
        <v>405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70.261927034611787</v>
      </c>
      <c r="W29" s="19">
        <f t="shared" si="5"/>
        <v>75.055296141558131</v>
      </c>
      <c r="X29" s="19">
        <f t="shared" si="6"/>
        <v>72.817399659344019</v>
      </c>
      <c r="Z29" s="4" t="s">
        <v>7</v>
      </c>
      <c r="AA29" s="10">
        <v>236</v>
      </c>
      <c r="AB29" s="10">
        <v>391</v>
      </c>
      <c r="AC29" s="10">
        <v>627</v>
      </c>
    </row>
    <row r="30" spans="1:29" ht="15" customHeight="1" x14ac:dyDescent="0.15">
      <c r="A30" s="7">
        <v>22</v>
      </c>
      <c r="B30" s="10">
        <v>97</v>
      </c>
      <c r="C30" s="10">
        <v>85</v>
      </c>
      <c r="D30" s="10">
        <v>182</v>
      </c>
      <c r="E30" s="3"/>
      <c r="F30" s="7">
        <v>52</v>
      </c>
      <c r="G30" s="10">
        <v>103</v>
      </c>
      <c r="H30" s="10">
        <v>127</v>
      </c>
      <c r="I30" s="10">
        <v>230</v>
      </c>
      <c r="J30" s="3"/>
      <c r="K30" s="7">
        <v>82</v>
      </c>
      <c r="L30" s="10">
        <v>137</v>
      </c>
      <c r="M30" s="10">
        <v>254</v>
      </c>
      <c r="N30" s="10">
        <v>391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60.654817586529461</v>
      </c>
      <c r="W30" s="19">
        <f t="shared" si="5"/>
        <v>66.789546981240264</v>
      </c>
      <c r="X30" s="19">
        <f t="shared" si="6"/>
        <v>63.925405074900645</v>
      </c>
      <c r="Z30" s="9" t="s">
        <v>24</v>
      </c>
      <c r="AA30" s="11">
        <f t="shared" ref="AA30:AB30" si="7">SUM(AA26:AA29)</f>
        <v>1087</v>
      </c>
      <c r="AB30" s="11">
        <f t="shared" si="7"/>
        <v>1215</v>
      </c>
      <c r="AC30" s="11">
        <f>SUM(AC26:AC29)</f>
        <v>2302</v>
      </c>
    </row>
    <row r="31" spans="1:29" ht="15" customHeight="1" x14ac:dyDescent="0.15">
      <c r="A31" s="7">
        <v>23</v>
      </c>
      <c r="B31" s="10">
        <v>87</v>
      </c>
      <c r="C31" s="10">
        <v>71</v>
      </c>
      <c r="D31" s="10">
        <v>158</v>
      </c>
      <c r="E31" s="3"/>
      <c r="F31" s="7">
        <v>53</v>
      </c>
      <c r="G31" s="10">
        <v>125</v>
      </c>
      <c r="H31" s="10">
        <v>121</v>
      </c>
      <c r="I31" s="10">
        <v>246</v>
      </c>
      <c r="J31" s="3"/>
      <c r="K31" s="7">
        <v>83</v>
      </c>
      <c r="L31" s="10">
        <v>152</v>
      </c>
      <c r="M31" s="10">
        <v>217</v>
      </c>
      <c r="N31" s="10">
        <v>369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48.269410664172128</v>
      </c>
      <c r="W31" s="19">
        <f t="shared" si="5"/>
        <v>55.943311214876715</v>
      </c>
      <c r="X31" s="19">
        <f t="shared" si="6"/>
        <v>52.360571253876053</v>
      </c>
      <c r="Z31" s="6"/>
    </row>
    <row r="32" spans="1:29" ht="15" customHeight="1" x14ac:dyDescent="0.15">
      <c r="A32" s="7">
        <v>24</v>
      </c>
      <c r="B32" s="10">
        <v>66</v>
      </c>
      <c r="C32" s="10">
        <v>74</v>
      </c>
      <c r="D32" s="10">
        <v>140</v>
      </c>
      <c r="E32" s="3"/>
      <c r="F32" s="7">
        <v>54</v>
      </c>
      <c r="G32" s="10">
        <v>113</v>
      </c>
      <c r="H32" s="10">
        <v>110</v>
      </c>
      <c r="I32" s="10">
        <v>223</v>
      </c>
      <c r="J32" s="3"/>
      <c r="K32" s="7">
        <v>84</v>
      </c>
      <c r="L32" s="10">
        <v>143</v>
      </c>
      <c r="M32" s="10">
        <v>201</v>
      </c>
      <c r="N32" s="10">
        <v>344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38.961646398503277</v>
      </c>
      <c r="W32" s="20">
        <f t="shared" si="5"/>
        <v>48.103547145080697</v>
      </c>
      <c r="X32" s="20">
        <f t="shared" si="6"/>
        <v>43.835436956806568</v>
      </c>
      <c r="Z32" s="6"/>
      <c r="AA32" s="28"/>
      <c r="AB32" s="27"/>
      <c r="AC32" s="27"/>
    </row>
    <row r="33" spans="1:29" ht="15" customHeight="1" x14ac:dyDescent="0.15">
      <c r="A33" s="7"/>
      <c r="B33" s="11">
        <v>406</v>
      </c>
      <c r="C33" s="11">
        <v>389</v>
      </c>
      <c r="D33" s="11">
        <v>795</v>
      </c>
      <c r="E33" s="3"/>
      <c r="F33" s="7"/>
      <c r="G33" s="11">
        <v>529</v>
      </c>
      <c r="H33" s="11">
        <v>523</v>
      </c>
      <c r="I33" s="11">
        <v>1052</v>
      </c>
      <c r="J33" s="3"/>
      <c r="K33" s="7"/>
      <c r="L33" s="11">
        <v>738</v>
      </c>
      <c r="M33" s="11">
        <v>1135</v>
      </c>
      <c r="N33" s="11">
        <v>1873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27.100093545369504</v>
      </c>
      <c r="W33" s="19">
        <f t="shared" si="5"/>
        <v>38.633570901941511</v>
      </c>
      <c r="X33" s="19">
        <f t="shared" si="6"/>
        <v>33.248897235445689</v>
      </c>
      <c r="Z33" s="6" t="s">
        <v>3</v>
      </c>
    </row>
    <row r="34" spans="1:29" ht="15" customHeight="1" x14ac:dyDescent="0.15">
      <c r="A34" s="7">
        <v>25</v>
      </c>
      <c r="B34" s="10">
        <v>84</v>
      </c>
      <c r="C34" s="10">
        <v>60</v>
      </c>
      <c r="D34" s="10">
        <v>144</v>
      </c>
      <c r="E34" s="3"/>
      <c r="F34" s="7">
        <v>55</v>
      </c>
      <c r="G34" s="10">
        <v>130</v>
      </c>
      <c r="H34" s="10">
        <v>159</v>
      </c>
      <c r="I34" s="10">
        <v>289</v>
      </c>
      <c r="J34" s="3"/>
      <c r="K34" s="7">
        <v>85</v>
      </c>
      <c r="L34" s="10">
        <v>129</v>
      </c>
      <c r="M34" s="10">
        <v>237</v>
      </c>
      <c r="N34" s="10">
        <v>366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20.739008419083255</v>
      </c>
      <c r="W34" s="19">
        <f t="shared" si="5"/>
        <v>31.572048824444991</v>
      </c>
      <c r="X34" s="19">
        <f t="shared" si="6"/>
        <v>26.514390531510678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61</v>
      </c>
      <c r="C35" s="10">
        <v>53</v>
      </c>
      <c r="D35" s="10">
        <v>114</v>
      </c>
      <c r="E35" s="3"/>
      <c r="F35" s="7">
        <v>56</v>
      </c>
      <c r="G35" s="10">
        <v>151</v>
      </c>
      <c r="H35" s="10">
        <v>135</v>
      </c>
      <c r="I35" s="10">
        <v>286</v>
      </c>
      <c r="J35" s="3"/>
      <c r="K35" s="7">
        <v>86</v>
      </c>
      <c r="L35" s="10">
        <v>136</v>
      </c>
      <c r="M35" s="10">
        <v>211</v>
      </c>
      <c r="N35" s="10">
        <v>347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13.854069223573434</v>
      </c>
      <c r="W35" s="19">
        <f t="shared" si="5"/>
        <v>23.003194888178914</v>
      </c>
      <c r="X35" s="19">
        <f t="shared" si="6"/>
        <v>18.731711577935975</v>
      </c>
      <c r="Z35" s="4" t="s">
        <v>25</v>
      </c>
      <c r="AA35" s="10">
        <f>SUM(AA5,AA12,AA19,AA26)</f>
        <v>1037</v>
      </c>
      <c r="AB35" s="10">
        <f t="shared" ref="AA35:AB38" si="8">SUM(AB5,AB12,AB19,AB26)</f>
        <v>992</v>
      </c>
      <c r="AC35" s="10">
        <f>SUM(AA35:AB35)</f>
        <v>2029</v>
      </c>
    </row>
    <row r="36" spans="1:29" ht="15" customHeight="1" x14ac:dyDescent="0.15">
      <c r="A36" s="7">
        <v>27</v>
      </c>
      <c r="B36" s="10">
        <v>63</v>
      </c>
      <c r="C36" s="10">
        <v>53</v>
      </c>
      <c r="D36" s="10">
        <v>116</v>
      </c>
      <c r="E36" s="3"/>
      <c r="F36" s="7">
        <v>57</v>
      </c>
      <c r="G36" s="10">
        <v>178</v>
      </c>
      <c r="H36" s="10">
        <v>169</v>
      </c>
      <c r="I36" s="10">
        <v>347</v>
      </c>
      <c r="J36" s="3"/>
      <c r="K36" s="7">
        <v>87</v>
      </c>
      <c r="L36" s="10">
        <v>99</v>
      </c>
      <c r="M36" s="10">
        <v>198</v>
      </c>
      <c r="N36" s="10">
        <v>297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6.9504209541627686</v>
      </c>
      <c r="W36" s="19">
        <f t="shared" si="5"/>
        <v>13.705251085442779</v>
      </c>
      <c r="X36" s="19">
        <f t="shared" si="6"/>
        <v>10.551600646372886</v>
      </c>
      <c r="Z36" s="26" t="s">
        <v>26</v>
      </c>
      <c r="AA36" s="10">
        <f t="shared" si="8"/>
        <v>5488</v>
      </c>
      <c r="AB36" s="10">
        <f t="shared" si="8"/>
        <v>5343</v>
      </c>
      <c r="AC36" s="13">
        <f>SUM(AA36:AB36)</f>
        <v>10831</v>
      </c>
    </row>
    <row r="37" spans="1:29" ht="15" customHeight="1" x14ac:dyDescent="0.15">
      <c r="A37" s="7">
        <v>28</v>
      </c>
      <c r="B37" s="10">
        <v>89</v>
      </c>
      <c r="C37" s="10">
        <v>82</v>
      </c>
      <c r="D37" s="10">
        <v>171</v>
      </c>
      <c r="E37" s="3"/>
      <c r="F37" s="7">
        <v>58</v>
      </c>
      <c r="G37" s="10">
        <v>164</v>
      </c>
      <c r="H37" s="10">
        <v>165</v>
      </c>
      <c r="I37" s="10">
        <v>329</v>
      </c>
      <c r="J37" s="3"/>
      <c r="K37" s="7">
        <v>88</v>
      </c>
      <c r="L37" s="10">
        <v>70</v>
      </c>
      <c r="M37" s="10">
        <v>166</v>
      </c>
      <c r="N37" s="10">
        <v>236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2.1515434985968196</v>
      </c>
      <c r="W37" s="19">
        <f t="shared" si="5"/>
        <v>5.7262226591300074</v>
      </c>
      <c r="X37" s="19">
        <f t="shared" si="6"/>
        <v>4.0573000829803032</v>
      </c>
      <c r="Z37" s="4" t="s">
        <v>31</v>
      </c>
      <c r="AA37" s="10">
        <f t="shared" si="8"/>
        <v>1948</v>
      </c>
      <c r="AB37" s="10">
        <f t="shared" si="8"/>
        <v>2018</v>
      </c>
      <c r="AC37" s="13">
        <f>SUM(AA37:AB37)</f>
        <v>3966</v>
      </c>
    </row>
    <row r="38" spans="1:29" ht="15" customHeight="1" x14ac:dyDescent="0.15">
      <c r="A38" s="7">
        <v>29</v>
      </c>
      <c r="B38" s="10">
        <v>80</v>
      </c>
      <c r="C38" s="10">
        <v>89</v>
      </c>
      <c r="D38" s="10">
        <v>169</v>
      </c>
      <c r="E38" s="3"/>
      <c r="F38" s="7">
        <v>59</v>
      </c>
      <c r="G38" s="10">
        <v>172</v>
      </c>
      <c r="H38" s="10">
        <v>173</v>
      </c>
      <c r="I38" s="10">
        <v>345</v>
      </c>
      <c r="J38" s="3"/>
      <c r="K38" s="7">
        <v>89</v>
      </c>
      <c r="L38" s="10">
        <v>79</v>
      </c>
      <c r="M38" s="10">
        <v>162</v>
      </c>
      <c r="N38" s="10">
        <v>241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0.51449953227315248</v>
      </c>
      <c r="W38" s="19">
        <f t="shared" si="5"/>
        <v>1.4827557958548374</v>
      </c>
      <c r="X38" s="19">
        <f t="shared" si="6"/>
        <v>1.030702712145696</v>
      </c>
      <c r="Z38" s="4" t="s">
        <v>7</v>
      </c>
      <c r="AA38" s="10">
        <f t="shared" si="8"/>
        <v>2217</v>
      </c>
      <c r="AB38" s="10">
        <f t="shared" si="8"/>
        <v>3854</v>
      </c>
      <c r="AC38" s="13">
        <f>SUM(AA38:AB38)</f>
        <v>6071</v>
      </c>
    </row>
    <row r="39" spans="1:29" ht="15" customHeight="1" x14ac:dyDescent="0.15">
      <c r="A39" s="7"/>
      <c r="B39" s="11">
        <v>377</v>
      </c>
      <c r="C39" s="11">
        <v>337</v>
      </c>
      <c r="D39" s="11">
        <v>714</v>
      </c>
      <c r="E39" s="3"/>
      <c r="F39" s="7"/>
      <c r="G39" s="11">
        <v>795</v>
      </c>
      <c r="H39" s="11">
        <v>801</v>
      </c>
      <c r="I39" s="11">
        <v>1596</v>
      </c>
      <c r="J39" s="3"/>
      <c r="K39" s="7"/>
      <c r="L39" s="11">
        <v>513</v>
      </c>
      <c r="M39" s="11">
        <v>974</v>
      </c>
      <c r="N39" s="11">
        <v>1487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4.6772684752104769E-2</v>
      </c>
      <c r="W39" s="19">
        <f t="shared" si="5"/>
        <v>0.27033669206193167</v>
      </c>
      <c r="X39" s="19">
        <f t="shared" si="6"/>
        <v>0.16596060619295105</v>
      </c>
      <c r="Z39" s="9" t="s">
        <v>24</v>
      </c>
      <c r="AA39" s="11">
        <f>SUM(AA35:AA38)</f>
        <v>10690</v>
      </c>
      <c r="AB39" s="11">
        <f>SUM(AB35:AB38)</f>
        <v>12207</v>
      </c>
      <c r="AC39" s="11">
        <f>SUM(AC35:AC38)</f>
        <v>22897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9" t="s">
        <v>32</v>
      </c>
      <c r="X1" s="29"/>
    </row>
    <row r="2" spans="1:29" ht="13.5" customHeight="1" x14ac:dyDescent="0.15">
      <c r="X2" s="22" t="s">
        <v>41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51</v>
      </c>
      <c r="C4" s="10">
        <v>50</v>
      </c>
      <c r="D4" s="10">
        <v>101</v>
      </c>
      <c r="E4" s="3"/>
      <c r="F4" s="7">
        <v>30</v>
      </c>
      <c r="G4" s="10">
        <v>75</v>
      </c>
      <c r="H4" s="10">
        <v>88</v>
      </c>
      <c r="I4" s="10">
        <v>163</v>
      </c>
      <c r="J4" s="3"/>
      <c r="K4" s="7">
        <v>60</v>
      </c>
      <c r="L4" s="10">
        <v>166</v>
      </c>
      <c r="M4" s="10">
        <v>186</v>
      </c>
      <c r="N4" s="10">
        <v>352</v>
      </c>
      <c r="O4" s="3"/>
      <c r="P4" s="7">
        <v>90</v>
      </c>
      <c r="Q4" s="10">
        <v>55</v>
      </c>
      <c r="R4" s="10">
        <v>141</v>
      </c>
      <c r="S4" s="10">
        <v>196</v>
      </c>
      <c r="U4" s="4" t="s">
        <v>4</v>
      </c>
      <c r="V4" s="15">
        <f>SUM(B9,B15,B21)</f>
        <v>1032</v>
      </c>
      <c r="W4" s="15">
        <f>SUM(C9,C15,C21)</f>
        <v>993</v>
      </c>
      <c r="X4" s="15">
        <f>SUM(V4:W4)</f>
        <v>2025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61</v>
      </c>
      <c r="C5" s="10">
        <v>57</v>
      </c>
      <c r="D5" s="10">
        <v>118</v>
      </c>
      <c r="E5" s="3"/>
      <c r="F5" s="7">
        <v>31</v>
      </c>
      <c r="G5" s="10">
        <v>82</v>
      </c>
      <c r="H5" s="10">
        <v>96</v>
      </c>
      <c r="I5" s="10">
        <v>178</v>
      </c>
      <c r="J5" s="3"/>
      <c r="K5" s="7">
        <v>61</v>
      </c>
      <c r="L5" s="10">
        <v>189</v>
      </c>
      <c r="M5" s="10">
        <v>193</v>
      </c>
      <c r="N5" s="10">
        <v>382</v>
      </c>
      <c r="O5" s="3"/>
      <c r="P5" s="7">
        <v>91</v>
      </c>
      <c r="Q5" s="10">
        <v>59</v>
      </c>
      <c r="R5" s="10">
        <v>141</v>
      </c>
      <c r="S5" s="10">
        <v>200</v>
      </c>
      <c r="U5" s="4" t="s">
        <v>5</v>
      </c>
      <c r="V5" s="15">
        <f>SUM(B27,B33,B39,G9,G15,G21,G27,G33,G39,L9)</f>
        <v>5477</v>
      </c>
      <c r="W5" s="15">
        <f>SUM(C27,C33,C39,H9,H15,H21,H27,H33,H39,M9)</f>
        <v>5330</v>
      </c>
      <c r="X5" s="15">
        <f>SUM(V5:W5)</f>
        <v>10807</v>
      </c>
      <c r="Y5" s="2"/>
      <c r="Z5" s="4" t="s">
        <v>25</v>
      </c>
      <c r="AA5" s="10">
        <v>595</v>
      </c>
      <c r="AB5" s="10">
        <v>576</v>
      </c>
      <c r="AC5" s="10">
        <v>1171</v>
      </c>
    </row>
    <row r="6" spans="1:29" ht="15" customHeight="1" x14ac:dyDescent="0.15">
      <c r="A6" s="7">
        <v>2</v>
      </c>
      <c r="B6" s="10">
        <v>70</v>
      </c>
      <c r="C6" s="10">
        <v>59</v>
      </c>
      <c r="D6" s="10">
        <v>129</v>
      </c>
      <c r="E6" s="3"/>
      <c r="F6" s="7">
        <v>32</v>
      </c>
      <c r="G6" s="10">
        <v>113</v>
      </c>
      <c r="H6" s="10">
        <v>79</v>
      </c>
      <c r="I6" s="10">
        <v>192</v>
      </c>
      <c r="J6" s="3"/>
      <c r="K6" s="7">
        <v>62</v>
      </c>
      <c r="L6" s="10">
        <v>196</v>
      </c>
      <c r="M6" s="10">
        <v>164</v>
      </c>
      <c r="N6" s="10">
        <v>360</v>
      </c>
      <c r="O6" s="3"/>
      <c r="P6" s="7">
        <v>92</v>
      </c>
      <c r="Q6" s="10">
        <v>27</v>
      </c>
      <c r="R6" s="10">
        <v>88</v>
      </c>
      <c r="S6" s="10">
        <v>115</v>
      </c>
      <c r="U6" s="8" t="s">
        <v>6</v>
      </c>
      <c r="V6" s="15">
        <f>SUM(L15,L21)</f>
        <v>1951</v>
      </c>
      <c r="W6" s="15">
        <f>SUM(M15,M21)</f>
        <v>2028</v>
      </c>
      <c r="X6" s="15">
        <f>SUM(V6:W6)</f>
        <v>3979</v>
      </c>
      <c r="Z6" s="26" t="s">
        <v>26</v>
      </c>
      <c r="AA6" s="10">
        <v>3181</v>
      </c>
      <c r="AB6" s="10">
        <v>3136</v>
      </c>
      <c r="AC6" s="10">
        <v>6317</v>
      </c>
    </row>
    <row r="7" spans="1:29" ht="15" customHeight="1" x14ac:dyDescent="0.15">
      <c r="A7" s="7">
        <v>3</v>
      </c>
      <c r="B7" s="10">
        <v>64</v>
      </c>
      <c r="C7" s="10">
        <v>58</v>
      </c>
      <c r="D7" s="10">
        <v>122</v>
      </c>
      <c r="E7" s="3"/>
      <c r="F7" s="7">
        <v>33</v>
      </c>
      <c r="G7" s="10">
        <v>84</v>
      </c>
      <c r="H7" s="10">
        <v>103</v>
      </c>
      <c r="I7" s="10">
        <v>187</v>
      </c>
      <c r="J7" s="3"/>
      <c r="K7" s="7">
        <v>63</v>
      </c>
      <c r="L7" s="10">
        <v>231</v>
      </c>
      <c r="M7" s="10">
        <v>199</v>
      </c>
      <c r="N7" s="10">
        <v>430</v>
      </c>
      <c r="O7" s="3"/>
      <c r="P7" s="7">
        <v>93</v>
      </c>
      <c r="Q7" s="10">
        <v>22</v>
      </c>
      <c r="R7" s="10">
        <v>79</v>
      </c>
      <c r="S7" s="10">
        <v>101</v>
      </c>
      <c r="U7" s="4" t="s">
        <v>7</v>
      </c>
      <c r="V7" s="15">
        <f>SUM(L27,L33,L39,Q9,Q15,Q21,Q27,Q33,Q39)</f>
        <v>2210</v>
      </c>
      <c r="W7" s="15">
        <f>SUM(M27,M33,M39,R9,R15,R21,R27,R33,R39)</f>
        <v>3840</v>
      </c>
      <c r="X7" s="15">
        <f>SUM(V7:W7)</f>
        <v>6050</v>
      </c>
      <c r="Z7" s="4" t="s">
        <v>31</v>
      </c>
      <c r="AA7" s="10">
        <v>1202</v>
      </c>
      <c r="AB7" s="10">
        <v>1256</v>
      </c>
      <c r="AC7" s="10">
        <v>2458</v>
      </c>
    </row>
    <row r="8" spans="1:29" ht="15" customHeight="1" x14ac:dyDescent="0.15">
      <c r="A8" s="7">
        <v>4</v>
      </c>
      <c r="B8" s="10">
        <v>62</v>
      </c>
      <c r="C8" s="10">
        <v>56</v>
      </c>
      <c r="D8" s="10">
        <v>118</v>
      </c>
      <c r="E8" s="3"/>
      <c r="F8" s="7">
        <v>34</v>
      </c>
      <c r="G8" s="10">
        <v>85</v>
      </c>
      <c r="H8" s="10">
        <v>93</v>
      </c>
      <c r="I8" s="10">
        <v>178</v>
      </c>
      <c r="J8" s="3"/>
      <c r="K8" s="7">
        <v>64</v>
      </c>
      <c r="L8" s="10">
        <v>210</v>
      </c>
      <c r="M8" s="10">
        <v>204</v>
      </c>
      <c r="N8" s="10">
        <v>414</v>
      </c>
      <c r="O8" s="3"/>
      <c r="P8" s="7">
        <v>94</v>
      </c>
      <c r="Q8" s="10">
        <v>16</v>
      </c>
      <c r="R8" s="10">
        <v>73</v>
      </c>
      <c r="S8" s="10">
        <v>89</v>
      </c>
      <c r="U8" s="17" t="s">
        <v>3</v>
      </c>
      <c r="V8" s="12">
        <f>SUM(V4:V7)</f>
        <v>10670</v>
      </c>
      <c r="W8" s="12">
        <f>SUM(W4:W7)</f>
        <v>12191</v>
      </c>
      <c r="X8" s="12">
        <f>SUM(X4:X7)</f>
        <v>22861</v>
      </c>
      <c r="Z8" s="4" t="s">
        <v>7</v>
      </c>
      <c r="AA8" s="10">
        <v>1314</v>
      </c>
      <c r="AB8" s="10">
        <v>2301</v>
      </c>
      <c r="AC8" s="10">
        <v>3615</v>
      </c>
    </row>
    <row r="9" spans="1:29" ht="15" customHeight="1" x14ac:dyDescent="0.15">
      <c r="A9" s="7"/>
      <c r="B9" s="11">
        <v>308</v>
      </c>
      <c r="C9" s="11">
        <v>280</v>
      </c>
      <c r="D9" s="11">
        <v>588</v>
      </c>
      <c r="E9" s="3"/>
      <c r="F9" s="7"/>
      <c r="G9" s="11">
        <v>439</v>
      </c>
      <c r="H9" s="11">
        <v>459</v>
      </c>
      <c r="I9" s="11">
        <v>898</v>
      </c>
      <c r="J9" s="3"/>
      <c r="K9" s="7"/>
      <c r="L9" s="12">
        <v>992</v>
      </c>
      <c r="M9" s="12">
        <v>946</v>
      </c>
      <c r="N9" s="12">
        <v>1938</v>
      </c>
      <c r="O9" s="3"/>
      <c r="P9" s="7"/>
      <c r="Q9" s="11">
        <v>179</v>
      </c>
      <c r="R9" s="11">
        <v>522</v>
      </c>
      <c r="S9" s="11">
        <v>701</v>
      </c>
      <c r="U9" s="4" t="s">
        <v>8</v>
      </c>
      <c r="V9" s="15">
        <f>SUM(G21,G27,G33,G39,L9)</f>
        <v>3341</v>
      </c>
      <c r="W9" s="15">
        <f>SUM(H21,H27,H33,H39,M9)</f>
        <v>3275</v>
      </c>
      <c r="X9" s="18">
        <f t="shared" ref="X9:X20" si="0">SUM(V9:W9)</f>
        <v>6616</v>
      </c>
      <c r="Z9" s="9" t="s">
        <v>24</v>
      </c>
      <c r="AA9" s="11">
        <f t="shared" ref="AA9:AB9" si="1">SUM(AA5:AA8)</f>
        <v>6292</v>
      </c>
      <c r="AB9" s="11">
        <f t="shared" si="1"/>
        <v>7269</v>
      </c>
      <c r="AC9" s="11">
        <f>SUM(AC5:AC8)</f>
        <v>13561</v>
      </c>
    </row>
    <row r="10" spans="1:29" ht="15" customHeight="1" x14ac:dyDescent="0.15">
      <c r="A10" s="7">
        <v>5</v>
      </c>
      <c r="B10" s="10">
        <v>68</v>
      </c>
      <c r="C10" s="10">
        <v>65</v>
      </c>
      <c r="D10" s="10">
        <v>133</v>
      </c>
      <c r="E10" s="3"/>
      <c r="F10" s="7">
        <v>35</v>
      </c>
      <c r="G10" s="10">
        <v>97</v>
      </c>
      <c r="H10" s="10">
        <v>79</v>
      </c>
      <c r="I10" s="10">
        <v>176</v>
      </c>
      <c r="J10" s="3"/>
      <c r="K10" s="7">
        <v>65</v>
      </c>
      <c r="L10" s="10">
        <v>239</v>
      </c>
      <c r="M10" s="10">
        <v>200</v>
      </c>
      <c r="N10" s="10">
        <v>439</v>
      </c>
      <c r="O10" s="3"/>
      <c r="P10" s="7">
        <v>95</v>
      </c>
      <c r="Q10" s="10">
        <v>10</v>
      </c>
      <c r="R10" s="10">
        <v>60</v>
      </c>
      <c r="S10" s="10">
        <v>70</v>
      </c>
      <c r="U10" s="4" t="s">
        <v>9</v>
      </c>
      <c r="V10" s="15">
        <f>SUM(G21,G27,G33,G39,L9,L15,L21,L27,L33,L39,Q9,Q15,Q21,Q27,Q33,Q39)</f>
        <v>7502</v>
      </c>
      <c r="W10" s="15">
        <f>SUM(H21,H27,H33,H39,M9,M15,M21,M27,M33,M39,R9,R15,R21,R27,R33,R39)</f>
        <v>9143</v>
      </c>
      <c r="X10" s="18">
        <f t="shared" si="0"/>
        <v>16645</v>
      </c>
      <c r="Z10" s="6" t="s">
        <v>28</v>
      </c>
    </row>
    <row r="11" spans="1:29" ht="15" customHeight="1" x14ac:dyDescent="0.15">
      <c r="A11" s="7">
        <v>6</v>
      </c>
      <c r="B11" s="10">
        <v>81</v>
      </c>
      <c r="C11" s="10">
        <v>72</v>
      </c>
      <c r="D11" s="10">
        <v>153</v>
      </c>
      <c r="E11" s="3"/>
      <c r="F11" s="7">
        <v>36</v>
      </c>
      <c r="G11" s="10">
        <v>91</v>
      </c>
      <c r="H11" s="10">
        <v>101</v>
      </c>
      <c r="I11" s="10">
        <v>192</v>
      </c>
      <c r="J11" s="3"/>
      <c r="K11" s="7">
        <v>66</v>
      </c>
      <c r="L11" s="10">
        <v>245</v>
      </c>
      <c r="M11" s="10">
        <v>222</v>
      </c>
      <c r="N11" s="10">
        <v>467</v>
      </c>
      <c r="O11" s="3"/>
      <c r="P11" s="7">
        <v>96</v>
      </c>
      <c r="Q11" s="10">
        <v>14</v>
      </c>
      <c r="R11" s="10">
        <v>34</v>
      </c>
      <c r="S11" s="10">
        <v>48</v>
      </c>
      <c r="U11" s="4" t="s">
        <v>10</v>
      </c>
      <c r="V11" s="15">
        <f>SUM(,G33,G39,L9,L15,L21,L27,L33,L39,Q9,Q15,Q21,Q27,Q33,Q39)</f>
        <v>6472</v>
      </c>
      <c r="W11" s="15">
        <f>SUM(,H33,H39,M9,M15,M21,M27,M33,M39,R9,R15,R21,R27,R33,R39)</f>
        <v>8137</v>
      </c>
      <c r="X11" s="18">
        <f t="shared" si="0"/>
        <v>14609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77</v>
      </c>
      <c r="C12" s="10">
        <v>63</v>
      </c>
      <c r="D12" s="10">
        <v>140</v>
      </c>
      <c r="E12" s="3"/>
      <c r="F12" s="7">
        <v>37</v>
      </c>
      <c r="G12" s="10">
        <v>90</v>
      </c>
      <c r="H12" s="10">
        <v>96</v>
      </c>
      <c r="I12" s="10">
        <v>186</v>
      </c>
      <c r="J12" s="3"/>
      <c r="K12" s="7">
        <v>67</v>
      </c>
      <c r="L12" s="10">
        <v>273</v>
      </c>
      <c r="M12" s="10">
        <v>277</v>
      </c>
      <c r="N12" s="10">
        <v>550</v>
      </c>
      <c r="O12" s="3"/>
      <c r="P12" s="7">
        <v>97</v>
      </c>
      <c r="Q12" s="10">
        <v>12</v>
      </c>
      <c r="R12" s="10">
        <v>18</v>
      </c>
      <c r="S12" s="10">
        <v>30</v>
      </c>
      <c r="U12" s="4" t="s">
        <v>11</v>
      </c>
      <c r="V12" s="15">
        <f>SUM(L9,L15,L21,L27,L33,L39,Q9,Q15,Q21,Q27,Q33,Q39)</f>
        <v>5153</v>
      </c>
      <c r="W12" s="15">
        <f>SUM(M9,M15,M21,M27,M33,M39,R9,R15,R21,R27,R33,R39)</f>
        <v>6814</v>
      </c>
      <c r="X12" s="18">
        <f t="shared" si="0"/>
        <v>11967</v>
      </c>
      <c r="Z12" s="4" t="s">
        <v>25</v>
      </c>
      <c r="AA12" s="10">
        <v>161</v>
      </c>
      <c r="AB12" s="10">
        <v>143</v>
      </c>
      <c r="AC12" s="10">
        <v>304</v>
      </c>
    </row>
    <row r="13" spans="1:29" ht="15" customHeight="1" x14ac:dyDescent="0.15">
      <c r="A13" s="7">
        <v>8</v>
      </c>
      <c r="B13" s="10">
        <v>66</v>
      </c>
      <c r="C13" s="10">
        <v>73</v>
      </c>
      <c r="D13" s="10">
        <v>139</v>
      </c>
      <c r="E13" s="3"/>
      <c r="F13" s="7">
        <v>38</v>
      </c>
      <c r="G13" s="10">
        <v>111</v>
      </c>
      <c r="H13" s="10">
        <v>97</v>
      </c>
      <c r="I13" s="10">
        <v>208</v>
      </c>
      <c r="J13" s="3"/>
      <c r="K13" s="7">
        <v>68</v>
      </c>
      <c r="L13" s="10">
        <v>259</v>
      </c>
      <c r="M13" s="10">
        <v>225</v>
      </c>
      <c r="N13" s="10">
        <v>484</v>
      </c>
      <c r="O13" s="3"/>
      <c r="P13" s="7">
        <v>98</v>
      </c>
      <c r="Q13" s="10">
        <v>11</v>
      </c>
      <c r="R13" s="10">
        <v>25</v>
      </c>
      <c r="S13" s="10">
        <v>36</v>
      </c>
      <c r="U13" s="9" t="s">
        <v>12</v>
      </c>
      <c r="V13" s="12">
        <f>SUM(L15,L21,L27,L33,L39,Q9,Q15,Q21,Q27,Q33,Q39)</f>
        <v>4161</v>
      </c>
      <c r="W13" s="12">
        <f>SUM(M15,M21,M27,M33,M39,R9,R15,R21,R27,R33,R39)</f>
        <v>5868</v>
      </c>
      <c r="X13" s="12">
        <f t="shared" si="0"/>
        <v>10029</v>
      </c>
      <c r="Z13" s="26" t="s">
        <v>26</v>
      </c>
      <c r="AA13" s="10">
        <v>695</v>
      </c>
      <c r="AB13" s="10">
        <v>710</v>
      </c>
      <c r="AC13" s="10">
        <v>1405</v>
      </c>
    </row>
    <row r="14" spans="1:29" ht="15" customHeight="1" x14ac:dyDescent="0.15">
      <c r="A14" s="7">
        <v>9</v>
      </c>
      <c r="B14" s="10">
        <v>75</v>
      </c>
      <c r="C14" s="10">
        <v>75</v>
      </c>
      <c r="D14" s="10">
        <v>150</v>
      </c>
      <c r="E14" s="3"/>
      <c r="F14" s="7">
        <v>39</v>
      </c>
      <c r="G14" s="10">
        <v>113</v>
      </c>
      <c r="H14" s="10">
        <v>90</v>
      </c>
      <c r="I14" s="10">
        <v>203</v>
      </c>
      <c r="J14" s="3"/>
      <c r="K14" s="7">
        <v>69</v>
      </c>
      <c r="L14" s="10">
        <v>244</v>
      </c>
      <c r="M14" s="10">
        <v>238</v>
      </c>
      <c r="N14" s="10">
        <v>482</v>
      </c>
      <c r="O14" s="3"/>
      <c r="P14" s="7">
        <v>99</v>
      </c>
      <c r="Q14" s="10">
        <v>2</v>
      </c>
      <c r="R14" s="10">
        <v>10</v>
      </c>
      <c r="S14" s="10">
        <v>12</v>
      </c>
      <c r="U14" s="4" t="s">
        <v>13</v>
      </c>
      <c r="V14" s="15">
        <f>SUM(L21,L27,L33,L39,Q9,Q15,Q21,Q27,Q33,Q39)</f>
        <v>2901</v>
      </c>
      <c r="W14" s="15">
        <f>SUM(M21,M27,M33,M39,R9,R15,R21,R27,R33,R39)</f>
        <v>4706</v>
      </c>
      <c r="X14" s="18">
        <f t="shared" si="0"/>
        <v>7607</v>
      </c>
      <c r="Z14" s="4" t="s">
        <v>31</v>
      </c>
      <c r="AA14" s="10">
        <v>241</v>
      </c>
      <c r="AB14" s="10">
        <v>272</v>
      </c>
      <c r="AC14" s="10">
        <v>513</v>
      </c>
    </row>
    <row r="15" spans="1:29" ht="15" customHeight="1" x14ac:dyDescent="0.15">
      <c r="A15" s="7"/>
      <c r="B15" s="11">
        <v>367</v>
      </c>
      <c r="C15" s="11">
        <v>348</v>
      </c>
      <c r="D15" s="11">
        <v>715</v>
      </c>
      <c r="E15" s="3"/>
      <c r="F15" s="7"/>
      <c r="G15" s="11">
        <v>502</v>
      </c>
      <c r="H15" s="11">
        <v>463</v>
      </c>
      <c r="I15" s="11">
        <v>965</v>
      </c>
      <c r="J15" s="3"/>
      <c r="K15" s="7"/>
      <c r="L15" s="11">
        <v>1260</v>
      </c>
      <c r="M15" s="11">
        <v>1162</v>
      </c>
      <c r="N15" s="11">
        <v>2422</v>
      </c>
      <c r="O15" s="3"/>
      <c r="P15" s="7"/>
      <c r="Q15" s="11">
        <v>49</v>
      </c>
      <c r="R15" s="11">
        <v>147</v>
      </c>
      <c r="S15" s="11">
        <v>196</v>
      </c>
      <c r="U15" s="4" t="s">
        <v>14</v>
      </c>
      <c r="V15" s="15">
        <f>SUM(L27,L33,L39,Q9,Q15,Q21,Q27,Q33,Q39)</f>
        <v>2210</v>
      </c>
      <c r="W15" s="15">
        <f>SUM(M27,M33,M39,R9,R15,R21,R27,R33,R39)</f>
        <v>3840</v>
      </c>
      <c r="X15" s="18">
        <f t="shared" si="0"/>
        <v>6050</v>
      </c>
      <c r="Z15" s="4" t="s">
        <v>7</v>
      </c>
      <c r="AA15" s="10">
        <v>289</v>
      </c>
      <c r="AB15" s="10">
        <v>456</v>
      </c>
      <c r="AC15" s="10">
        <v>745</v>
      </c>
    </row>
    <row r="16" spans="1:29" ht="15" customHeight="1" x14ac:dyDescent="0.15">
      <c r="A16" s="7">
        <v>10</v>
      </c>
      <c r="B16" s="10">
        <v>69</v>
      </c>
      <c r="C16" s="10">
        <v>83</v>
      </c>
      <c r="D16" s="10">
        <v>152</v>
      </c>
      <c r="E16" s="3"/>
      <c r="F16" s="7">
        <v>40</v>
      </c>
      <c r="G16" s="10">
        <v>124</v>
      </c>
      <c r="H16" s="10">
        <v>89</v>
      </c>
      <c r="I16" s="10">
        <v>213</v>
      </c>
      <c r="J16" s="3"/>
      <c r="K16" s="7">
        <v>70</v>
      </c>
      <c r="L16" s="10">
        <v>133</v>
      </c>
      <c r="M16" s="10">
        <v>127</v>
      </c>
      <c r="N16" s="10">
        <v>260</v>
      </c>
      <c r="O16" s="3"/>
      <c r="P16" s="7">
        <v>100</v>
      </c>
      <c r="Q16" s="10">
        <v>1</v>
      </c>
      <c r="R16" s="10">
        <v>12</v>
      </c>
      <c r="S16" s="10">
        <v>13</v>
      </c>
      <c r="U16" s="4" t="s">
        <v>15</v>
      </c>
      <c r="V16" s="15">
        <f>SUM(L33,L39,Q9,Q15,Q21,Q27,Q33,Q39)</f>
        <v>1480</v>
      </c>
      <c r="W16" s="15">
        <f>SUM(M33,M39,R9,R15,R21,R27,R33,R39)</f>
        <v>2800</v>
      </c>
      <c r="X16" s="18">
        <f t="shared" si="0"/>
        <v>4280</v>
      </c>
      <c r="Z16" s="9" t="s">
        <v>24</v>
      </c>
      <c r="AA16" s="11">
        <f t="shared" ref="AA16:AB16" si="2">SUM(AA12:AA15)</f>
        <v>1386</v>
      </c>
      <c r="AB16" s="11">
        <f t="shared" si="2"/>
        <v>1581</v>
      </c>
      <c r="AC16" s="11">
        <f>SUM(AC12:AC15)</f>
        <v>2967</v>
      </c>
    </row>
    <row r="17" spans="1:29" ht="15" customHeight="1" x14ac:dyDescent="0.15">
      <c r="A17" s="7">
        <v>11</v>
      </c>
      <c r="B17" s="10">
        <v>72</v>
      </c>
      <c r="C17" s="10">
        <v>52</v>
      </c>
      <c r="D17" s="10">
        <v>124</v>
      </c>
      <c r="E17" s="3"/>
      <c r="F17" s="7">
        <v>41</v>
      </c>
      <c r="G17" s="10">
        <v>105</v>
      </c>
      <c r="H17" s="10">
        <v>95</v>
      </c>
      <c r="I17" s="10">
        <v>200</v>
      </c>
      <c r="J17" s="3"/>
      <c r="K17" s="7">
        <v>71</v>
      </c>
      <c r="L17" s="10">
        <v>115</v>
      </c>
      <c r="M17" s="10">
        <v>139</v>
      </c>
      <c r="N17" s="10">
        <v>254</v>
      </c>
      <c r="O17" s="3"/>
      <c r="P17" s="7">
        <v>101</v>
      </c>
      <c r="Q17" s="10">
        <v>2</v>
      </c>
      <c r="R17" s="10">
        <v>16</v>
      </c>
      <c r="S17" s="10">
        <v>18</v>
      </c>
      <c r="U17" s="4" t="s">
        <v>16</v>
      </c>
      <c r="V17" s="15">
        <f>SUM(L39,Q9,Q15,Q21,Q27,Q33,Q39)</f>
        <v>748</v>
      </c>
      <c r="W17" s="15">
        <f>SUM(M39,R9,R15,R21,R27,R33,R39)</f>
        <v>1681</v>
      </c>
      <c r="X17" s="18">
        <f t="shared" si="0"/>
        <v>2429</v>
      </c>
      <c r="Z17" s="6" t="s">
        <v>29</v>
      </c>
    </row>
    <row r="18" spans="1:29" ht="15" customHeight="1" x14ac:dyDescent="0.15">
      <c r="A18" s="7">
        <v>12</v>
      </c>
      <c r="B18" s="10">
        <v>78</v>
      </c>
      <c r="C18" s="10">
        <v>72</v>
      </c>
      <c r="D18" s="10">
        <v>150</v>
      </c>
      <c r="E18" s="3"/>
      <c r="F18" s="7">
        <v>42</v>
      </c>
      <c r="G18" s="10">
        <v>105</v>
      </c>
      <c r="H18" s="10">
        <v>109</v>
      </c>
      <c r="I18" s="10">
        <v>214</v>
      </c>
      <c r="J18" s="3"/>
      <c r="K18" s="7">
        <v>72</v>
      </c>
      <c r="L18" s="10">
        <v>137</v>
      </c>
      <c r="M18" s="10">
        <v>188</v>
      </c>
      <c r="N18" s="13">
        <v>325</v>
      </c>
      <c r="O18" s="3"/>
      <c r="P18" s="7">
        <v>102</v>
      </c>
      <c r="Q18" s="10">
        <v>1</v>
      </c>
      <c r="R18" s="10">
        <v>0</v>
      </c>
      <c r="S18" s="10">
        <v>1</v>
      </c>
      <c r="U18" s="4" t="s">
        <v>17</v>
      </c>
      <c r="V18" s="15">
        <f>SUM(Q9,Q15,Q21,Q27,Q33,Q39)</f>
        <v>233</v>
      </c>
      <c r="W18" s="15">
        <f>SUM(R9,R15,R21,R27,R33,R39)</f>
        <v>704</v>
      </c>
      <c r="X18" s="18">
        <f t="shared" si="0"/>
        <v>937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68</v>
      </c>
      <c r="C19" s="10">
        <v>77</v>
      </c>
      <c r="D19" s="10">
        <v>145</v>
      </c>
      <c r="E19" s="3"/>
      <c r="F19" s="7">
        <v>43</v>
      </c>
      <c r="G19" s="10">
        <v>105</v>
      </c>
      <c r="H19" s="10">
        <v>101</v>
      </c>
      <c r="I19" s="10">
        <v>206</v>
      </c>
      <c r="J19" s="3"/>
      <c r="K19" s="7">
        <v>73</v>
      </c>
      <c r="L19" s="10">
        <v>152</v>
      </c>
      <c r="M19" s="10">
        <v>195</v>
      </c>
      <c r="N19" s="10">
        <v>347</v>
      </c>
      <c r="O19" s="3"/>
      <c r="P19" s="7">
        <v>103</v>
      </c>
      <c r="Q19" s="10">
        <v>0</v>
      </c>
      <c r="R19" s="10">
        <v>5</v>
      </c>
      <c r="S19" s="10">
        <v>5</v>
      </c>
      <c r="U19" s="4" t="s">
        <v>18</v>
      </c>
      <c r="V19" s="15">
        <f>SUM(Q15,Q21,Q27,Q33,Q39)</f>
        <v>54</v>
      </c>
      <c r="W19" s="15">
        <f>SUM(R15,R21,R27,R33,R39)</f>
        <v>182</v>
      </c>
      <c r="X19" s="18">
        <f t="shared" si="0"/>
        <v>236</v>
      </c>
      <c r="Z19" s="4" t="s">
        <v>25</v>
      </c>
      <c r="AA19" s="10">
        <v>162</v>
      </c>
      <c r="AB19" s="10">
        <v>169</v>
      </c>
      <c r="AC19" s="10">
        <v>331</v>
      </c>
    </row>
    <row r="20" spans="1:29" ht="15" customHeight="1" x14ac:dyDescent="0.15">
      <c r="A20" s="7">
        <v>14</v>
      </c>
      <c r="B20" s="10">
        <v>70</v>
      </c>
      <c r="C20" s="10">
        <v>81</v>
      </c>
      <c r="D20" s="10">
        <v>151</v>
      </c>
      <c r="E20" s="3"/>
      <c r="F20" s="7">
        <v>44</v>
      </c>
      <c r="G20" s="10">
        <v>97</v>
      </c>
      <c r="H20" s="10">
        <v>99</v>
      </c>
      <c r="I20" s="10">
        <v>196</v>
      </c>
      <c r="J20" s="3"/>
      <c r="K20" s="7">
        <v>74</v>
      </c>
      <c r="L20" s="10">
        <v>154</v>
      </c>
      <c r="M20" s="10">
        <v>217</v>
      </c>
      <c r="N20" s="10">
        <v>371</v>
      </c>
      <c r="O20" s="3"/>
      <c r="P20" s="7">
        <v>104</v>
      </c>
      <c r="Q20" s="10">
        <v>0</v>
      </c>
      <c r="R20" s="10">
        <v>0</v>
      </c>
      <c r="S20" s="10">
        <v>0</v>
      </c>
      <c r="U20" s="4" t="s">
        <v>19</v>
      </c>
      <c r="V20" s="15">
        <f>SUM(Q21,Q27,Q33,Q39)</f>
        <v>5</v>
      </c>
      <c r="W20" s="15">
        <f>SUM(R21,R27,R33,R39)</f>
        <v>35</v>
      </c>
      <c r="X20" s="18">
        <f t="shared" si="0"/>
        <v>40</v>
      </c>
      <c r="Z20" s="26" t="s">
        <v>26</v>
      </c>
      <c r="AA20" s="10">
        <v>1050</v>
      </c>
      <c r="AB20" s="10">
        <v>964</v>
      </c>
      <c r="AC20" s="10">
        <v>2014</v>
      </c>
    </row>
    <row r="21" spans="1:29" ht="15" customHeight="1" x14ac:dyDescent="0.15">
      <c r="A21" s="7"/>
      <c r="B21" s="11">
        <v>357</v>
      </c>
      <c r="C21" s="11">
        <v>365</v>
      </c>
      <c r="D21" s="11">
        <v>722</v>
      </c>
      <c r="E21" s="3"/>
      <c r="F21" s="7"/>
      <c r="G21" s="11">
        <v>536</v>
      </c>
      <c r="H21" s="11">
        <v>493</v>
      </c>
      <c r="I21" s="11">
        <v>1029</v>
      </c>
      <c r="J21" s="3"/>
      <c r="K21" s="7"/>
      <c r="L21" s="12">
        <v>691</v>
      </c>
      <c r="M21" s="12">
        <v>866</v>
      </c>
      <c r="N21" s="12">
        <v>1557</v>
      </c>
      <c r="O21" s="24"/>
      <c r="P21" s="7"/>
      <c r="Q21" s="11">
        <v>4</v>
      </c>
      <c r="R21" s="11">
        <v>33</v>
      </c>
      <c r="S21" s="11">
        <v>37</v>
      </c>
      <c r="Z21" s="4" t="s">
        <v>31</v>
      </c>
      <c r="AA21" s="10">
        <v>325</v>
      </c>
      <c r="AB21" s="10">
        <v>297</v>
      </c>
      <c r="AC21" s="10">
        <v>622</v>
      </c>
    </row>
    <row r="22" spans="1:29" ht="15" customHeight="1" x14ac:dyDescent="0.15">
      <c r="A22" s="7">
        <v>15</v>
      </c>
      <c r="B22" s="10">
        <v>78</v>
      </c>
      <c r="C22" s="10">
        <v>81</v>
      </c>
      <c r="D22" s="10">
        <v>159</v>
      </c>
      <c r="E22" s="3"/>
      <c r="F22" s="7">
        <v>45</v>
      </c>
      <c r="G22" s="10">
        <v>100</v>
      </c>
      <c r="H22" s="10">
        <v>92</v>
      </c>
      <c r="I22" s="10">
        <v>192</v>
      </c>
      <c r="J22" s="3"/>
      <c r="K22" s="7">
        <v>75</v>
      </c>
      <c r="L22" s="10">
        <v>141</v>
      </c>
      <c r="M22" s="10">
        <v>205</v>
      </c>
      <c r="N22" s="10">
        <v>346</v>
      </c>
      <c r="O22" s="3"/>
      <c r="P22" s="7">
        <v>105</v>
      </c>
      <c r="Q22" s="10">
        <v>1</v>
      </c>
      <c r="R22" s="10">
        <v>0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372</v>
      </c>
      <c r="AB22" s="10">
        <v>697</v>
      </c>
      <c r="AC22" s="10">
        <v>1069</v>
      </c>
    </row>
    <row r="23" spans="1:29" ht="15" customHeight="1" x14ac:dyDescent="0.15">
      <c r="A23" s="7">
        <v>16</v>
      </c>
      <c r="B23" s="10">
        <v>90</v>
      </c>
      <c r="C23" s="10">
        <v>83</v>
      </c>
      <c r="D23" s="10">
        <v>173</v>
      </c>
      <c r="E23" s="3"/>
      <c r="F23" s="7">
        <v>46</v>
      </c>
      <c r="G23" s="10">
        <v>95</v>
      </c>
      <c r="H23" s="10">
        <v>93</v>
      </c>
      <c r="I23" s="10">
        <v>188</v>
      </c>
      <c r="J23" s="3"/>
      <c r="K23" s="7">
        <v>76</v>
      </c>
      <c r="L23" s="10">
        <v>132</v>
      </c>
      <c r="M23" s="10">
        <v>208</v>
      </c>
      <c r="N23" s="10">
        <v>340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9.6719775070290535</v>
      </c>
      <c r="W23" s="19">
        <f>W4/$W$8*100</f>
        <v>8.1453531293577228</v>
      </c>
      <c r="X23" s="19">
        <f>X4/$X$8*100</f>
        <v>8.8578802327107304</v>
      </c>
      <c r="Z23" s="9" t="s">
        <v>24</v>
      </c>
      <c r="AA23" s="11">
        <f t="shared" ref="AA23:AB23" si="3">SUM(AA19:AA22)</f>
        <v>1909</v>
      </c>
      <c r="AB23" s="11">
        <f t="shared" si="3"/>
        <v>2127</v>
      </c>
      <c r="AC23" s="11">
        <f>SUM(AC19:AC22)</f>
        <v>4036</v>
      </c>
    </row>
    <row r="24" spans="1:29" ht="15" customHeight="1" x14ac:dyDescent="0.15">
      <c r="A24" s="7">
        <v>17</v>
      </c>
      <c r="B24" s="10">
        <v>86</v>
      </c>
      <c r="C24" s="10">
        <v>87</v>
      </c>
      <c r="D24" s="10">
        <v>173</v>
      </c>
      <c r="E24" s="3"/>
      <c r="F24" s="7">
        <v>47</v>
      </c>
      <c r="G24" s="10">
        <v>104</v>
      </c>
      <c r="H24" s="10">
        <v>102</v>
      </c>
      <c r="I24" s="10">
        <v>206</v>
      </c>
      <c r="J24" s="3"/>
      <c r="K24" s="7">
        <v>77</v>
      </c>
      <c r="L24" s="10">
        <v>145</v>
      </c>
      <c r="M24" s="10">
        <v>198</v>
      </c>
      <c r="N24" s="10">
        <v>343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51.330834114339275</v>
      </c>
      <c r="W24" s="19">
        <f>W5/$W$8*100</f>
        <v>43.720777622836522</v>
      </c>
      <c r="X24" s="19">
        <f>X5/$X$8*100</f>
        <v>47.272647740693756</v>
      </c>
      <c r="Z24" s="6" t="s">
        <v>30</v>
      </c>
    </row>
    <row r="25" spans="1:29" ht="15" customHeight="1" x14ac:dyDescent="0.15">
      <c r="A25" s="7">
        <v>18</v>
      </c>
      <c r="B25" s="10">
        <v>75</v>
      </c>
      <c r="C25" s="10">
        <v>75</v>
      </c>
      <c r="D25" s="10">
        <v>150</v>
      </c>
      <c r="E25" s="3"/>
      <c r="F25" s="7">
        <v>48</v>
      </c>
      <c r="G25" s="10">
        <v>92</v>
      </c>
      <c r="H25" s="10">
        <v>94</v>
      </c>
      <c r="I25" s="10">
        <v>186</v>
      </c>
      <c r="J25" s="3"/>
      <c r="K25" s="7">
        <v>78</v>
      </c>
      <c r="L25" s="10">
        <v>136</v>
      </c>
      <c r="M25" s="10">
        <v>199</v>
      </c>
      <c r="N25" s="10">
        <v>335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18.284910965323338</v>
      </c>
      <c r="W25" s="19">
        <f>W6/$W$8*100</f>
        <v>16.635222705274384</v>
      </c>
      <c r="X25" s="19">
        <f>X6/$X$8*100</f>
        <v>17.405187874546172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84</v>
      </c>
      <c r="C26" s="10">
        <v>84</v>
      </c>
      <c r="D26" s="10">
        <v>168</v>
      </c>
      <c r="E26" s="3"/>
      <c r="F26" s="7">
        <v>49</v>
      </c>
      <c r="G26" s="10">
        <v>103</v>
      </c>
      <c r="H26" s="10">
        <v>132</v>
      </c>
      <c r="I26" s="10">
        <v>235</v>
      </c>
      <c r="J26" s="3"/>
      <c r="K26" s="7">
        <v>79</v>
      </c>
      <c r="L26" s="10">
        <v>176</v>
      </c>
      <c r="M26" s="10">
        <v>230</v>
      </c>
      <c r="N26" s="10">
        <v>406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20.712277413308342</v>
      </c>
      <c r="W26" s="19">
        <f>W7/$W$8*100</f>
        <v>31.498646542531379</v>
      </c>
      <c r="X26" s="19">
        <f>X7/$X$8*100</f>
        <v>26.464284152049345</v>
      </c>
      <c r="Z26" s="4" t="s">
        <v>25</v>
      </c>
      <c r="AA26" s="10">
        <v>114</v>
      </c>
      <c r="AB26" s="10">
        <v>105</v>
      </c>
      <c r="AC26" s="10">
        <v>219</v>
      </c>
    </row>
    <row r="27" spans="1:29" ht="15" customHeight="1" x14ac:dyDescent="0.15">
      <c r="A27" s="7"/>
      <c r="B27" s="11">
        <v>413</v>
      </c>
      <c r="C27" s="11">
        <v>410</v>
      </c>
      <c r="D27" s="11">
        <v>823</v>
      </c>
      <c r="E27" s="3"/>
      <c r="F27" s="7"/>
      <c r="G27" s="11">
        <v>494</v>
      </c>
      <c r="H27" s="11">
        <v>513</v>
      </c>
      <c r="I27" s="11">
        <v>1007</v>
      </c>
      <c r="J27" s="3"/>
      <c r="K27" s="7"/>
      <c r="L27" s="11">
        <v>730</v>
      </c>
      <c r="M27" s="11">
        <v>1040</v>
      </c>
      <c r="N27" s="11">
        <v>1770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100.00000000000001</v>
      </c>
      <c r="W27" s="20">
        <f>SUM(W23:W26)</f>
        <v>100</v>
      </c>
      <c r="X27" s="20">
        <f>SUM(X23:X26)</f>
        <v>100</v>
      </c>
      <c r="Z27" s="26" t="s">
        <v>26</v>
      </c>
      <c r="AA27" s="10">
        <v>551</v>
      </c>
      <c r="AB27" s="10">
        <v>520</v>
      </c>
      <c r="AC27" s="10">
        <v>1071</v>
      </c>
    </row>
    <row r="28" spans="1:29" ht="15" customHeight="1" x14ac:dyDescent="0.15">
      <c r="A28" s="7">
        <v>20</v>
      </c>
      <c r="B28" s="10">
        <v>71</v>
      </c>
      <c r="C28" s="10">
        <v>86</v>
      </c>
      <c r="D28" s="10">
        <v>157</v>
      </c>
      <c r="E28" s="3"/>
      <c r="F28" s="7">
        <v>50</v>
      </c>
      <c r="G28" s="10">
        <v>82</v>
      </c>
      <c r="H28" s="10">
        <v>71</v>
      </c>
      <c r="I28" s="10">
        <v>153</v>
      </c>
      <c r="J28" s="3"/>
      <c r="K28" s="7">
        <v>80</v>
      </c>
      <c r="L28" s="10">
        <v>135</v>
      </c>
      <c r="M28" s="10">
        <v>217</v>
      </c>
      <c r="N28" s="10">
        <v>352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31.31208997188379</v>
      </c>
      <c r="W28" s="19">
        <f t="shared" ref="W28:W39" si="5">W9/$W$8*100</f>
        <v>26.864080059059965</v>
      </c>
      <c r="X28" s="19">
        <f t="shared" ref="X28:X39" si="6">X9/$X$8*100</f>
        <v>28.940116355365031</v>
      </c>
      <c r="Z28" s="4" t="s">
        <v>31</v>
      </c>
      <c r="AA28" s="10">
        <v>183</v>
      </c>
      <c r="AB28" s="10">
        <v>203</v>
      </c>
      <c r="AC28" s="10">
        <v>386</v>
      </c>
    </row>
    <row r="29" spans="1:29" ht="15" customHeight="1" x14ac:dyDescent="0.15">
      <c r="A29" s="7">
        <v>21</v>
      </c>
      <c r="B29" s="10">
        <v>83</v>
      </c>
      <c r="C29" s="10">
        <v>72</v>
      </c>
      <c r="D29" s="10">
        <v>155</v>
      </c>
      <c r="E29" s="3"/>
      <c r="F29" s="7">
        <v>51</v>
      </c>
      <c r="G29" s="10">
        <v>103</v>
      </c>
      <c r="H29" s="10">
        <v>97</v>
      </c>
      <c r="I29" s="10">
        <v>200</v>
      </c>
      <c r="J29" s="3"/>
      <c r="K29" s="7">
        <v>81</v>
      </c>
      <c r="L29" s="10">
        <v>167</v>
      </c>
      <c r="M29" s="10">
        <v>236</v>
      </c>
      <c r="N29" s="10">
        <v>403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70.309278350515456</v>
      </c>
      <c r="W29" s="19">
        <f t="shared" si="5"/>
        <v>74.997949306865721</v>
      </c>
      <c r="X29" s="19">
        <f t="shared" si="6"/>
        <v>72.809588381960538</v>
      </c>
      <c r="Z29" s="4" t="s">
        <v>7</v>
      </c>
      <c r="AA29" s="10">
        <v>235</v>
      </c>
      <c r="AB29" s="10">
        <v>386</v>
      </c>
      <c r="AC29" s="10">
        <v>621</v>
      </c>
    </row>
    <row r="30" spans="1:29" ht="15" customHeight="1" x14ac:dyDescent="0.15">
      <c r="A30" s="7">
        <v>22</v>
      </c>
      <c r="B30" s="10">
        <v>100</v>
      </c>
      <c r="C30" s="10">
        <v>88</v>
      </c>
      <c r="D30" s="10">
        <v>188</v>
      </c>
      <c r="E30" s="3"/>
      <c r="F30" s="7">
        <v>52</v>
      </c>
      <c r="G30" s="10">
        <v>108</v>
      </c>
      <c r="H30" s="10">
        <v>123</v>
      </c>
      <c r="I30" s="10">
        <v>231</v>
      </c>
      <c r="J30" s="3"/>
      <c r="K30" s="7">
        <v>82</v>
      </c>
      <c r="L30" s="10">
        <v>142</v>
      </c>
      <c r="M30" s="10">
        <v>256</v>
      </c>
      <c r="N30" s="10">
        <v>398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60.65604498594189</v>
      </c>
      <c r="W30" s="19">
        <f t="shared" si="5"/>
        <v>66.745960134525475</v>
      </c>
      <c r="X30" s="19">
        <f t="shared" si="6"/>
        <v>63.903591268973358</v>
      </c>
      <c r="Z30" s="9" t="s">
        <v>24</v>
      </c>
      <c r="AA30" s="11">
        <f t="shared" ref="AA30:AB30" si="7">SUM(AA26:AA29)</f>
        <v>1083</v>
      </c>
      <c r="AB30" s="11">
        <f t="shared" si="7"/>
        <v>1214</v>
      </c>
      <c r="AC30" s="11">
        <f>SUM(AC26:AC29)</f>
        <v>2297</v>
      </c>
    </row>
    <row r="31" spans="1:29" ht="15" customHeight="1" x14ac:dyDescent="0.15">
      <c r="A31" s="7">
        <v>23</v>
      </c>
      <c r="B31" s="10">
        <v>93</v>
      </c>
      <c r="C31" s="10">
        <v>67</v>
      </c>
      <c r="D31" s="10">
        <v>160</v>
      </c>
      <c r="E31" s="3"/>
      <c r="F31" s="7">
        <v>53</v>
      </c>
      <c r="G31" s="10">
        <v>121</v>
      </c>
      <c r="H31" s="10">
        <v>127</v>
      </c>
      <c r="I31" s="10">
        <v>248</v>
      </c>
      <c r="J31" s="3"/>
      <c r="K31" s="7">
        <v>83</v>
      </c>
      <c r="L31" s="10">
        <v>153</v>
      </c>
      <c r="M31" s="10">
        <v>210</v>
      </c>
      <c r="N31" s="10">
        <v>363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48.294283036551079</v>
      </c>
      <c r="W31" s="19">
        <f t="shared" si="5"/>
        <v>55.893692067918956</v>
      </c>
      <c r="X31" s="19">
        <f t="shared" si="6"/>
        <v>52.346791478937924</v>
      </c>
      <c r="Z31" s="6"/>
    </row>
    <row r="32" spans="1:29" ht="15" customHeight="1" x14ac:dyDescent="0.15">
      <c r="A32" s="7">
        <v>24</v>
      </c>
      <c r="B32" s="10">
        <v>63</v>
      </c>
      <c r="C32" s="10">
        <v>74</v>
      </c>
      <c r="D32" s="10">
        <v>137</v>
      </c>
      <c r="E32" s="3"/>
      <c r="F32" s="7">
        <v>54</v>
      </c>
      <c r="G32" s="10">
        <v>113</v>
      </c>
      <c r="H32" s="10">
        <v>106</v>
      </c>
      <c r="I32" s="10">
        <v>219</v>
      </c>
      <c r="J32" s="3"/>
      <c r="K32" s="7">
        <v>84</v>
      </c>
      <c r="L32" s="10">
        <v>135</v>
      </c>
      <c r="M32" s="10">
        <v>200</v>
      </c>
      <c r="N32" s="10">
        <v>335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38.997188378631677</v>
      </c>
      <c r="W32" s="20">
        <f t="shared" si="5"/>
        <v>48.133869247805762</v>
      </c>
      <c r="X32" s="20">
        <f t="shared" si="6"/>
        <v>43.86947202659551</v>
      </c>
      <c r="Z32" s="6"/>
      <c r="AA32" s="28"/>
      <c r="AB32" s="27"/>
      <c r="AC32" s="27"/>
    </row>
    <row r="33" spans="1:29" ht="15" customHeight="1" x14ac:dyDescent="0.15">
      <c r="A33" s="7"/>
      <c r="B33" s="11">
        <v>410</v>
      </c>
      <c r="C33" s="11">
        <v>387</v>
      </c>
      <c r="D33" s="11">
        <v>797</v>
      </c>
      <c r="E33" s="3"/>
      <c r="F33" s="7"/>
      <c r="G33" s="11">
        <v>527</v>
      </c>
      <c r="H33" s="11">
        <v>524</v>
      </c>
      <c r="I33" s="11">
        <v>1051</v>
      </c>
      <c r="J33" s="3"/>
      <c r="K33" s="7"/>
      <c r="L33" s="11">
        <v>732</v>
      </c>
      <c r="M33" s="11">
        <v>1119</v>
      </c>
      <c r="N33" s="11">
        <v>1851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27.188378631677601</v>
      </c>
      <c r="W33" s="19">
        <f t="shared" si="5"/>
        <v>38.60224755967517</v>
      </c>
      <c r="X33" s="19">
        <f t="shared" si="6"/>
        <v>33.275009842089148</v>
      </c>
      <c r="Z33" s="6" t="s">
        <v>3</v>
      </c>
    </row>
    <row r="34" spans="1:29" ht="15" customHeight="1" x14ac:dyDescent="0.15">
      <c r="A34" s="7">
        <v>25</v>
      </c>
      <c r="B34" s="10">
        <v>73</v>
      </c>
      <c r="C34" s="10">
        <v>59</v>
      </c>
      <c r="D34" s="10">
        <v>132</v>
      </c>
      <c r="E34" s="3"/>
      <c r="F34" s="7">
        <v>55</v>
      </c>
      <c r="G34" s="10">
        <v>130</v>
      </c>
      <c r="H34" s="10">
        <v>155</v>
      </c>
      <c r="I34" s="10">
        <v>285</v>
      </c>
      <c r="J34" s="3"/>
      <c r="K34" s="7">
        <v>85</v>
      </c>
      <c r="L34" s="10">
        <v>133</v>
      </c>
      <c r="M34" s="10">
        <v>247</v>
      </c>
      <c r="N34" s="10">
        <v>380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20.712277413308342</v>
      </c>
      <c r="W34" s="19">
        <f t="shared" si="5"/>
        <v>31.498646542531379</v>
      </c>
      <c r="X34" s="19">
        <f t="shared" si="6"/>
        <v>26.464284152049345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72</v>
      </c>
      <c r="C35" s="10">
        <v>58</v>
      </c>
      <c r="D35" s="10">
        <v>130</v>
      </c>
      <c r="E35" s="3"/>
      <c r="F35" s="7">
        <v>56</v>
      </c>
      <c r="G35" s="10">
        <v>152</v>
      </c>
      <c r="H35" s="10">
        <v>139</v>
      </c>
      <c r="I35" s="10">
        <v>291</v>
      </c>
      <c r="J35" s="3"/>
      <c r="K35" s="7">
        <v>86</v>
      </c>
      <c r="L35" s="10">
        <v>132</v>
      </c>
      <c r="M35" s="10">
        <v>208</v>
      </c>
      <c r="N35" s="10">
        <v>340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13.870665417057172</v>
      </c>
      <c r="W35" s="19">
        <f t="shared" si="5"/>
        <v>22.96776310392913</v>
      </c>
      <c r="X35" s="19">
        <f t="shared" si="6"/>
        <v>18.721840689383669</v>
      </c>
      <c r="Z35" s="4" t="s">
        <v>25</v>
      </c>
      <c r="AA35" s="10">
        <f>SUM(AA5,AA12,AA19,AA26)</f>
        <v>1032</v>
      </c>
      <c r="AB35" s="10">
        <f t="shared" ref="AA35:AB38" si="8">SUM(AB5,AB12,AB19,AB26)</f>
        <v>993</v>
      </c>
      <c r="AC35" s="10">
        <f>SUM(AA35:AB35)</f>
        <v>2025</v>
      </c>
    </row>
    <row r="36" spans="1:29" ht="15" customHeight="1" x14ac:dyDescent="0.15">
      <c r="A36" s="7">
        <v>27</v>
      </c>
      <c r="B36" s="10">
        <v>61</v>
      </c>
      <c r="C36" s="10">
        <v>53</v>
      </c>
      <c r="D36" s="10">
        <v>114</v>
      </c>
      <c r="E36" s="3"/>
      <c r="F36" s="7">
        <v>57</v>
      </c>
      <c r="G36" s="10">
        <v>166</v>
      </c>
      <c r="H36" s="10">
        <v>167</v>
      </c>
      <c r="I36" s="10">
        <v>333</v>
      </c>
      <c r="J36" s="3"/>
      <c r="K36" s="7">
        <v>87</v>
      </c>
      <c r="L36" s="10">
        <v>107</v>
      </c>
      <c r="M36" s="10">
        <v>196</v>
      </c>
      <c r="N36" s="10">
        <v>303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7.0103092783505154</v>
      </c>
      <c r="W36" s="19">
        <f t="shared" si="5"/>
        <v>13.788860634894595</v>
      </c>
      <c r="X36" s="19">
        <f t="shared" si="6"/>
        <v>10.625082017409563</v>
      </c>
      <c r="Z36" s="26" t="s">
        <v>26</v>
      </c>
      <c r="AA36" s="10">
        <f t="shared" si="8"/>
        <v>5477</v>
      </c>
      <c r="AB36" s="10">
        <f t="shared" si="8"/>
        <v>5330</v>
      </c>
      <c r="AC36" s="13">
        <f>SUM(AA36:AB36)</f>
        <v>10807</v>
      </c>
    </row>
    <row r="37" spans="1:29" ht="15" customHeight="1" x14ac:dyDescent="0.15">
      <c r="A37" s="7">
        <v>28</v>
      </c>
      <c r="B37" s="10">
        <v>79</v>
      </c>
      <c r="C37" s="10">
        <v>81</v>
      </c>
      <c r="D37" s="10">
        <v>160</v>
      </c>
      <c r="E37" s="3"/>
      <c r="F37" s="7">
        <v>58</v>
      </c>
      <c r="G37" s="10">
        <v>175</v>
      </c>
      <c r="H37" s="10">
        <v>172</v>
      </c>
      <c r="I37" s="10">
        <v>347</v>
      </c>
      <c r="J37" s="3"/>
      <c r="K37" s="7">
        <v>88</v>
      </c>
      <c r="L37" s="10">
        <v>67</v>
      </c>
      <c r="M37" s="10">
        <v>166</v>
      </c>
      <c r="N37" s="10">
        <v>233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2.1836925960637301</v>
      </c>
      <c r="W37" s="19">
        <f t="shared" si="5"/>
        <v>5.7747518661307522</v>
      </c>
      <c r="X37" s="19">
        <f t="shared" si="6"/>
        <v>4.0986833471851627</v>
      </c>
      <c r="Z37" s="4" t="s">
        <v>31</v>
      </c>
      <c r="AA37" s="10">
        <f t="shared" si="8"/>
        <v>1951</v>
      </c>
      <c r="AB37" s="10">
        <f t="shared" si="8"/>
        <v>2028</v>
      </c>
      <c r="AC37" s="13">
        <f>SUM(AA37:AB37)</f>
        <v>3979</v>
      </c>
    </row>
    <row r="38" spans="1:29" ht="15" customHeight="1" x14ac:dyDescent="0.15">
      <c r="A38" s="7">
        <v>29</v>
      </c>
      <c r="B38" s="10">
        <v>87</v>
      </c>
      <c r="C38" s="10">
        <v>85</v>
      </c>
      <c r="D38" s="10">
        <v>172</v>
      </c>
      <c r="E38" s="3"/>
      <c r="F38" s="7">
        <v>59</v>
      </c>
      <c r="G38" s="10">
        <v>169</v>
      </c>
      <c r="H38" s="10">
        <v>166</v>
      </c>
      <c r="I38" s="10">
        <v>335</v>
      </c>
      <c r="J38" s="3"/>
      <c r="K38" s="7">
        <v>89</v>
      </c>
      <c r="L38" s="10">
        <v>76</v>
      </c>
      <c r="M38" s="10">
        <v>160</v>
      </c>
      <c r="N38" s="10">
        <v>236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0.50609184629803183</v>
      </c>
      <c r="W38" s="19">
        <f t="shared" si="5"/>
        <v>1.4929046017553933</v>
      </c>
      <c r="X38" s="19">
        <f t="shared" si="6"/>
        <v>1.0323257950220901</v>
      </c>
      <c r="Z38" s="4" t="s">
        <v>7</v>
      </c>
      <c r="AA38" s="10">
        <f t="shared" si="8"/>
        <v>2210</v>
      </c>
      <c r="AB38" s="10">
        <f t="shared" si="8"/>
        <v>3840</v>
      </c>
      <c r="AC38" s="13">
        <f>SUM(AA38:AB38)</f>
        <v>6050</v>
      </c>
    </row>
    <row r="39" spans="1:29" ht="15" customHeight="1" x14ac:dyDescent="0.15">
      <c r="A39" s="7"/>
      <c r="B39" s="11">
        <v>372</v>
      </c>
      <c r="C39" s="11">
        <v>336</v>
      </c>
      <c r="D39" s="11">
        <v>708</v>
      </c>
      <c r="E39" s="3"/>
      <c r="F39" s="7"/>
      <c r="G39" s="11">
        <v>792</v>
      </c>
      <c r="H39" s="11">
        <v>799</v>
      </c>
      <c r="I39" s="11">
        <v>1591</v>
      </c>
      <c r="J39" s="3"/>
      <c r="K39" s="7"/>
      <c r="L39" s="11">
        <v>515</v>
      </c>
      <c r="M39" s="11">
        <v>977</v>
      </c>
      <c r="N39" s="11">
        <v>1492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4.6860356138706656E-2</v>
      </c>
      <c r="W39" s="19">
        <f t="shared" si="5"/>
        <v>0.28709703879911408</v>
      </c>
      <c r="X39" s="19">
        <f t="shared" si="6"/>
        <v>0.17497047373255764</v>
      </c>
      <c r="Z39" s="9" t="s">
        <v>24</v>
      </c>
      <c r="AA39" s="11">
        <f>SUM(AA35:AA38)</f>
        <v>10670</v>
      </c>
      <c r="AB39" s="11">
        <f>SUM(AB35:AB38)</f>
        <v>12191</v>
      </c>
      <c r="AC39" s="11">
        <f>SUM(AC35:AC38)</f>
        <v>22861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9" t="s">
        <v>32</v>
      </c>
      <c r="X1" s="29"/>
    </row>
    <row r="2" spans="1:29" ht="13.5" customHeight="1" x14ac:dyDescent="0.15">
      <c r="X2" s="22" t="s">
        <v>42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49</v>
      </c>
      <c r="C4" s="10">
        <v>45</v>
      </c>
      <c r="D4" s="10">
        <v>94</v>
      </c>
      <c r="E4" s="3"/>
      <c r="F4" s="7">
        <v>30</v>
      </c>
      <c r="G4" s="10">
        <v>71</v>
      </c>
      <c r="H4" s="10">
        <v>89</v>
      </c>
      <c r="I4" s="10">
        <v>160</v>
      </c>
      <c r="J4" s="3"/>
      <c r="K4" s="7">
        <v>60</v>
      </c>
      <c r="L4" s="10">
        <v>171</v>
      </c>
      <c r="M4" s="10">
        <v>184</v>
      </c>
      <c r="N4" s="10">
        <v>355</v>
      </c>
      <c r="O4" s="3"/>
      <c r="P4" s="7">
        <v>90</v>
      </c>
      <c r="Q4" s="10">
        <v>53</v>
      </c>
      <c r="R4" s="10">
        <v>138</v>
      </c>
      <c r="S4" s="10">
        <v>191</v>
      </c>
      <c r="U4" s="4" t="s">
        <v>4</v>
      </c>
      <c r="V4" s="15">
        <f>SUM(B9,B15,B21)</f>
        <v>1030</v>
      </c>
      <c r="W4" s="15">
        <f>SUM(C9,C15,C21)</f>
        <v>991</v>
      </c>
      <c r="X4" s="15">
        <f>SUM(V4:W4)</f>
        <v>2021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56</v>
      </c>
      <c r="C5" s="10">
        <v>59</v>
      </c>
      <c r="D5" s="10">
        <v>115</v>
      </c>
      <c r="E5" s="3"/>
      <c r="F5" s="7">
        <v>31</v>
      </c>
      <c r="G5" s="10">
        <v>81</v>
      </c>
      <c r="H5" s="10">
        <v>93</v>
      </c>
      <c r="I5" s="10">
        <v>174</v>
      </c>
      <c r="J5" s="3"/>
      <c r="K5" s="7">
        <v>61</v>
      </c>
      <c r="L5" s="10">
        <v>184</v>
      </c>
      <c r="M5" s="10">
        <v>197</v>
      </c>
      <c r="N5" s="10">
        <v>381</v>
      </c>
      <c r="O5" s="3"/>
      <c r="P5" s="7">
        <v>91</v>
      </c>
      <c r="Q5" s="10">
        <v>56</v>
      </c>
      <c r="R5" s="10">
        <v>143</v>
      </c>
      <c r="S5" s="10">
        <v>199</v>
      </c>
      <c r="U5" s="4" t="s">
        <v>5</v>
      </c>
      <c r="V5" s="15">
        <f>SUM(B27,B33,B39,G9,G15,G21,G27,G33,G39,L9)</f>
        <v>5463</v>
      </c>
      <c r="W5" s="15">
        <f>SUM(C27,C33,C39,H9,H15,H21,H27,H33,H39,M9)</f>
        <v>5312</v>
      </c>
      <c r="X5" s="15">
        <f>SUM(V5:W5)</f>
        <v>10775</v>
      </c>
      <c r="Y5" s="2"/>
      <c r="Z5" s="4" t="s">
        <v>25</v>
      </c>
      <c r="AA5" s="10">
        <v>593</v>
      </c>
      <c r="AB5" s="10">
        <v>574</v>
      </c>
      <c r="AC5" s="10">
        <v>1167</v>
      </c>
    </row>
    <row r="6" spans="1:29" ht="15" customHeight="1" x14ac:dyDescent="0.15">
      <c r="A6" s="7">
        <v>2</v>
      </c>
      <c r="B6" s="10">
        <v>71</v>
      </c>
      <c r="C6" s="10">
        <v>56</v>
      </c>
      <c r="D6" s="10">
        <v>127</v>
      </c>
      <c r="E6" s="3"/>
      <c r="F6" s="7">
        <v>32</v>
      </c>
      <c r="G6" s="10">
        <v>110</v>
      </c>
      <c r="H6" s="10">
        <v>77</v>
      </c>
      <c r="I6" s="10">
        <v>187</v>
      </c>
      <c r="J6" s="3"/>
      <c r="K6" s="7">
        <v>62</v>
      </c>
      <c r="L6" s="10">
        <v>206</v>
      </c>
      <c r="M6" s="10">
        <v>166</v>
      </c>
      <c r="N6" s="10">
        <v>372</v>
      </c>
      <c r="O6" s="3"/>
      <c r="P6" s="7">
        <v>92</v>
      </c>
      <c r="Q6" s="10">
        <v>32</v>
      </c>
      <c r="R6" s="10">
        <v>84</v>
      </c>
      <c r="S6" s="10">
        <v>116</v>
      </c>
      <c r="U6" s="8" t="s">
        <v>6</v>
      </c>
      <c r="V6" s="15">
        <f>SUM(L15,L21)</f>
        <v>1945</v>
      </c>
      <c r="W6" s="15">
        <f>SUM(M15,M21)</f>
        <v>2021</v>
      </c>
      <c r="X6" s="15">
        <f>SUM(V6:W6)</f>
        <v>3966</v>
      </c>
      <c r="Z6" s="26" t="s">
        <v>26</v>
      </c>
      <c r="AA6" s="10">
        <v>3171</v>
      </c>
      <c r="AB6" s="10">
        <v>3125</v>
      </c>
      <c r="AC6" s="10">
        <v>6296</v>
      </c>
    </row>
    <row r="7" spans="1:29" ht="15" customHeight="1" x14ac:dyDescent="0.15">
      <c r="A7" s="7">
        <v>3</v>
      </c>
      <c r="B7" s="10">
        <v>64</v>
      </c>
      <c r="C7" s="10">
        <v>66</v>
      </c>
      <c r="D7" s="10">
        <v>130</v>
      </c>
      <c r="E7" s="3"/>
      <c r="F7" s="7">
        <v>33</v>
      </c>
      <c r="G7" s="10">
        <v>86</v>
      </c>
      <c r="H7" s="10">
        <v>104</v>
      </c>
      <c r="I7" s="10">
        <v>190</v>
      </c>
      <c r="J7" s="3"/>
      <c r="K7" s="7">
        <v>63</v>
      </c>
      <c r="L7" s="10">
        <v>222</v>
      </c>
      <c r="M7" s="10">
        <v>193</v>
      </c>
      <c r="N7" s="10">
        <v>415</v>
      </c>
      <c r="O7" s="3"/>
      <c r="P7" s="7">
        <v>93</v>
      </c>
      <c r="Q7" s="10">
        <v>21</v>
      </c>
      <c r="R7" s="10">
        <v>82</v>
      </c>
      <c r="S7" s="10">
        <v>103</v>
      </c>
      <c r="U7" s="4" t="s">
        <v>7</v>
      </c>
      <c r="V7" s="15">
        <f>SUM(L27,L33,L39,Q9,Q15,Q21,Q27,Q33,Q39)</f>
        <v>2203</v>
      </c>
      <c r="W7" s="15">
        <f>SUM(M27,M33,M39,R9,R15,R21,R27,R33,R39)</f>
        <v>3847</v>
      </c>
      <c r="X7" s="15">
        <f>SUM(V7:W7)</f>
        <v>6050</v>
      </c>
      <c r="Z7" s="4" t="s">
        <v>31</v>
      </c>
      <c r="AA7" s="10">
        <v>1197</v>
      </c>
      <c r="AB7" s="10">
        <v>1249</v>
      </c>
      <c r="AC7" s="10">
        <v>2446</v>
      </c>
    </row>
    <row r="8" spans="1:29" ht="15" customHeight="1" x14ac:dyDescent="0.15">
      <c r="A8" s="7">
        <v>4</v>
      </c>
      <c r="B8" s="10">
        <v>67</v>
      </c>
      <c r="C8" s="10">
        <v>55</v>
      </c>
      <c r="D8" s="10">
        <v>122</v>
      </c>
      <c r="E8" s="3"/>
      <c r="F8" s="7">
        <v>34</v>
      </c>
      <c r="G8" s="10">
        <v>84</v>
      </c>
      <c r="H8" s="10">
        <v>90</v>
      </c>
      <c r="I8" s="10">
        <v>174</v>
      </c>
      <c r="J8" s="3"/>
      <c r="K8" s="7">
        <v>64</v>
      </c>
      <c r="L8" s="10">
        <v>215</v>
      </c>
      <c r="M8" s="10">
        <v>206</v>
      </c>
      <c r="N8" s="10">
        <v>421</v>
      </c>
      <c r="O8" s="3"/>
      <c r="P8" s="7">
        <v>94</v>
      </c>
      <c r="Q8" s="10">
        <v>17</v>
      </c>
      <c r="R8" s="10">
        <v>70</v>
      </c>
      <c r="S8" s="10">
        <v>87</v>
      </c>
      <c r="U8" s="17" t="s">
        <v>3</v>
      </c>
      <c r="V8" s="12">
        <f>SUM(V4:V7)</f>
        <v>10641</v>
      </c>
      <c r="W8" s="12">
        <f>SUM(W4:W7)</f>
        <v>12171</v>
      </c>
      <c r="X8" s="12">
        <f>SUM(X4:X7)</f>
        <v>22812</v>
      </c>
      <c r="Z8" s="4" t="s">
        <v>7</v>
      </c>
      <c r="AA8" s="10">
        <v>1309</v>
      </c>
      <c r="AB8" s="10">
        <v>2311</v>
      </c>
      <c r="AC8" s="10">
        <v>3620</v>
      </c>
    </row>
    <row r="9" spans="1:29" ht="15" customHeight="1" x14ac:dyDescent="0.15">
      <c r="A9" s="7"/>
      <c r="B9" s="11">
        <v>307</v>
      </c>
      <c r="C9" s="11">
        <v>281</v>
      </c>
      <c r="D9" s="11">
        <v>588</v>
      </c>
      <c r="E9" s="3"/>
      <c r="F9" s="7"/>
      <c r="G9" s="11">
        <v>432</v>
      </c>
      <c r="H9" s="11">
        <v>453</v>
      </c>
      <c r="I9" s="11">
        <v>885</v>
      </c>
      <c r="J9" s="3"/>
      <c r="K9" s="7"/>
      <c r="L9" s="12">
        <v>998</v>
      </c>
      <c r="M9" s="12">
        <v>946</v>
      </c>
      <c r="N9" s="12">
        <v>1944</v>
      </c>
      <c r="O9" s="3"/>
      <c r="P9" s="7"/>
      <c r="Q9" s="11">
        <v>179</v>
      </c>
      <c r="R9" s="11">
        <v>517</v>
      </c>
      <c r="S9" s="11">
        <v>696</v>
      </c>
      <c r="U9" s="4" t="s">
        <v>8</v>
      </c>
      <c r="V9" s="15">
        <f>SUM(G21,G27,G33,G39,L9)</f>
        <v>3336</v>
      </c>
      <c r="W9" s="15">
        <f>SUM(H21,H27,H33,H39,M9)</f>
        <v>3268</v>
      </c>
      <c r="X9" s="18">
        <f t="shared" ref="X9:X20" si="0">SUM(V9:W9)</f>
        <v>6604</v>
      </c>
      <c r="Z9" s="9" t="s">
        <v>24</v>
      </c>
      <c r="AA9" s="11">
        <f t="shared" ref="AA9:AB9" si="1">SUM(AA5:AA8)</f>
        <v>6270</v>
      </c>
      <c r="AB9" s="11">
        <f t="shared" si="1"/>
        <v>7259</v>
      </c>
      <c r="AC9" s="11">
        <f>SUM(AC5:AC8)</f>
        <v>13529</v>
      </c>
    </row>
    <row r="10" spans="1:29" ht="15" customHeight="1" x14ac:dyDescent="0.15">
      <c r="A10" s="7">
        <v>5</v>
      </c>
      <c r="B10" s="10">
        <v>65</v>
      </c>
      <c r="C10" s="10">
        <v>61</v>
      </c>
      <c r="D10" s="10">
        <v>126</v>
      </c>
      <c r="E10" s="3"/>
      <c r="F10" s="7">
        <v>35</v>
      </c>
      <c r="G10" s="10">
        <v>102</v>
      </c>
      <c r="H10" s="10">
        <v>76</v>
      </c>
      <c r="I10" s="10">
        <v>178</v>
      </c>
      <c r="J10" s="3"/>
      <c r="K10" s="7">
        <v>65</v>
      </c>
      <c r="L10" s="10">
        <v>226</v>
      </c>
      <c r="M10" s="10">
        <v>196</v>
      </c>
      <c r="N10" s="10">
        <v>422</v>
      </c>
      <c r="O10" s="3"/>
      <c r="P10" s="7">
        <v>95</v>
      </c>
      <c r="Q10" s="10">
        <v>10</v>
      </c>
      <c r="R10" s="10">
        <v>65</v>
      </c>
      <c r="S10" s="10">
        <v>75</v>
      </c>
      <c r="U10" s="4" t="s">
        <v>9</v>
      </c>
      <c r="V10" s="15">
        <f>SUM(G21,G27,G33,G39,L9,L15,L21,L27,L33,L39,Q9,Q15,Q21,Q27,Q33,Q39)</f>
        <v>7484</v>
      </c>
      <c r="W10" s="15">
        <f>SUM(H21,H27,H33,H39,M9,M15,M21,M27,M33,M39,R9,R15,R21,R27,R33,R39)</f>
        <v>9136</v>
      </c>
      <c r="X10" s="18">
        <f t="shared" si="0"/>
        <v>16620</v>
      </c>
      <c r="Z10" s="6" t="s">
        <v>28</v>
      </c>
    </row>
    <row r="11" spans="1:29" ht="15" customHeight="1" x14ac:dyDescent="0.15">
      <c r="A11" s="7">
        <v>6</v>
      </c>
      <c r="B11" s="10">
        <v>79</v>
      </c>
      <c r="C11" s="10">
        <v>70</v>
      </c>
      <c r="D11" s="10">
        <v>149</v>
      </c>
      <c r="E11" s="3"/>
      <c r="F11" s="7">
        <v>36</v>
      </c>
      <c r="G11" s="10">
        <v>91</v>
      </c>
      <c r="H11" s="10">
        <v>110</v>
      </c>
      <c r="I11" s="10">
        <v>201</v>
      </c>
      <c r="J11" s="3"/>
      <c r="K11" s="7">
        <v>66</v>
      </c>
      <c r="L11" s="10">
        <v>247</v>
      </c>
      <c r="M11" s="10">
        <v>224</v>
      </c>
      <c r="N11" s="10">
        <v>471</v>
      </c>
      <c r="O11" s="3"/>
      <c r="P11" s="7">
        <v>96</v>
      </c>
      <c r="Q11" s="10">
        <v>13</v>
      </c>
      <c r="R11" s="10">
        <v>30</v>
      </c>
      <c r="S11" s="10">
        <v>43</v>
      </c>
      <c r="U11" s="4" t="s">
        <v>10</v>
      </c>
      <c r="V11" s="15">
        <f>SUM(,G33,G39,L9,L15,L21,L27,L33,L39,Q9,Q15,Q21,Q27,Q33,Q39)</f>
        <v>6451</v>
      </c>
      <c r="W11" s="15">
        <f>SUM(,H33,H39,M9,M15,M21,M27,M33,M39,R9,R15,R21,R27,R33,R39)</f>
        <v>8129</v>
      </c>
      <c r="X11" s="18">
        <f t="shared" si="0"/>
        <v>14580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78</v>
      </c>
      <c r="C12" s="10">
        <v>65</v>
      </c>
      <c r="D12" s="10">
        <v>143</v>
      </c>
      <c r="E12" s="3"/>
      <c r="F12" s="7">
        <v>37</v>
      </c>
      <c r="G12" s="10">
        <v>93</v>
      </c>
      <c r="H12" s="10">
        <v>88</v>
      </c>
      <c r="I12" s="10">
        <v>181</v>
      </c>
      <c r="J12" s="3"/>
      <c r="K12" s="7">
        <v>67</v>
      </c>
      <c r="L12" s="10">
        <v>269</v>
      </c>
      <c r="M12" s="10">
        <v>286</v>
      </c>
      <c r="N12" s="10">
        <v>555</v>
      </c>
      <c r="O12" s="3"/>
      <c r="P12" s="7">
        <v>97</v>
      </c>
      <c r="Q12" s="10">
        <v>13</v>
      </c>
      <c r="R12" s="10">
        <v>22</v>
      </c>
      <c r="S12" s="10">
        <v>35</v>
      </c>
      <c r="U12" s="4" t="s">
        <v>11</v>
      </c>
      <c r="V12" s="15">
        <f>SUM(L9,L15,L21,L27,L33,L39,Q9,Q15,Q21,Q27,Q33,Q39)</f>
        <v>5146</v>
      </c>
      <c r="W12" s="15">
        <f>SUM(M9,M15,M21,M27,M33,M39,R9,R15,R21,R27,R33,R39)</f>
        <v>6814</v>
      </c>
      <c r="X12" s="18">
        <f t="shared" si="0"/>
        <v>11960</v>
      </c>
      <c r="Z12" s="4" t="s">
        <v>25</v>
      </c>
      <c r="AA12" s="10">
        <v>162</v>
      </c>
      <c r="AB12" s="10">
        <v>144</v>
      </c>
      <c r="AC12" s="10">
        <v>306</v>
      </c>
    </row>
    <row r="13" spans="1:29" ht="15" customHeight="1" x14ac:dyDescent="0.15">
      <c r="A13" s="7">
        <v>8</v>
      </c>
      <c r="B13" s="10">
        <v>67</v>
      </c>
      <c r="C13" s="10">
        <v>75</v>
      </c>
      <c r="D13" s="10">
        <v>142</v>
      </c>
      <c r="E13" s="3"/>
      <c r="F13" s="7">
        <v>38</v>
      </c>
      <c r="G13" s="10">
        <v>103</v>
      </c>
      <c r="H13" s="10">
        <v>102</v>
      </c>
      <c r="I13" s="10">
        <v>205</v>
      </c>
      <c r="J13" s="3"/>
      <c r="K13" s="7">
        <v>68</v>
      </c>
      <c r="L13" s="10">
        <v>267</v>
      </c>
      <c r="M13" s="10">
        <v>217</v>
      </c>
      <c r="N13" s="10">
        <v>484</v>
      </c>
      <c r="O13" s="3"/>
      <c r="P13" s="7">
        <v>98</v>
      </c>
      <c r="Q13" s="10">
        <v>10</v>
      </c>
      <c r="R13" s="10">
        <v>22</v>
      </c>
      <c r="S13" s="10">
        <v>32</v>
      </c>
      <c r="U13" s="9" t="s">
        <v>12</v>
      </c>
      <c r="V13" s="12">
        <f>SUM(L15,L21,L27,L33,L39,Q9,Q15,Q21,Q27,Q33,Q39)</f>
        <v>4148</v>
      </c>
      <c r="W13" s="12">
        <f>SUM(M15,M21,M27,M33,M39,R9,R15,R21,R27,R33,R39)</f>
        <v>5868</v>
      </c>
      <c r="X13" s="12">
        <f t="shared" si="0"/>
        <v>10016</v>
      </c>
      <c r="Z13" s="26" t="s">
        <v>26</v>
      </c>
      <c r="AA13" s="10">
        <v>694</v>
      </c>
      <c r="AB13" s="10">
        <v>708</v>
      </c>
      <c r="AC13" s="10">
        <v>1402</v>
      </c>
    </row>
    <row r="14" spans="1:29" ht="15" customHeight="1" x14ac:dyDescent="0.15">
      <c r="A14" s="7">
        <v>9</v>
      </c>
      <c r="B14" s="10">
        <v>78</v>
      </c>
      <c r="C14" s="10">
        <v>76</v>
      </c>
      <c r="D14" s="10">
        <v>154</v>
      </c>
      <c r="E14" s="3"/>
      <c r="F14" s="7">
        <v>39</v>
      </c>
      <c r="G14" s="10">
        <v>118</v>
      </c>
      <c r="H14" s="10">
        <v>86</v>
      </c>
      <c r="I14" s="10">
        <v>204</v>
      </c>
      <c r="J14" s="3"/>
      <c r="K14" s="7">
        <v>69</v>
      </c>
      <c r="L14" s="10">
        <v>249</v>
      </c>
      <c r="M14" s="10">
        <v>246</v>
      </c>
      <c r="N14" s="10">
        <v>495</v>
      </c>
      <c r="O14" s="3"/>
      <c r="P14" s="7">
        <v>99</v>
      </c>
      <c r="Q14" s="10">
        <v>2</v>
      </c>
      <c r="R14" s="10">
        <v>11</v>
      </c>
      <c r="S14" s="10">
        <v>13</v>
      </c>
      <c r="U14" s="4" t="s">
        <v>13</v>
      </c>
      <c r="V14" s="15">
        <f>SUM(L21,L27,L33,L39,Q9,Q15,Q21,Q27,Q33,Q39)</f>
        <v>2890</v>
      </c>
      <c r="W14" s="15">
        <f>SUM(M21,M27,M33,M39,R9,R15,R21,R27,R33,R39)</f>
        <v>4699</v>
      </c>
      <c r="X14" s="18">
        <f t="shared" si="0"/>
        <v>7589</v>
      </c>
      <c r="Z14" s="4" t="s">
        <v>31</v>
      </c>
      <c r="AA14" s="10">
        <v>240</v>
      </c>
      <c r="AB14" s="10">
        <v>276</v>
      </c>
      <c r="AC14" s="10">
        <v>516</v>
      </c>
    </row>
    <row r="15" spans="1:29" ht="15" customHeight="1" x14ac:dyDescent="0.15">
      <c r="A15" s="7"/>
      <c r="B15" s="11">
        <v>367</v>
      </c>
      <c r="C15" s="11">
        <v>347</v>
      </c>
      <c r="D15" s="11">
        <v>714</v>
      </c>
      <c r="E15" s="3"/>
      <c r="F15" s="7"/>
      <c r="G15" s="11">
        <v>507</v>
      </c>
      <c r="H15" s="11">
        <v>462</v>
      </c>
      <c r="I15" s="11">
        <v>969</v>
      </c>
      <c r="J15" s="3"/>
      <c r="K15" s="7"/>
      <c r="L15" s="11">
        <v>1258</v>
      </c>
      <c r="M15" s="11">
        <v>1169</v>
      </c>
      <c r="N15" s="11">
        <v>2427</v>
      </c>
      <c r="O15" s="3"/>
      <c r="P15" s="7"/>
      <c r="Q15" s="11">
        <v>48</v>
      </c>
      <c r="R15" s="11">
        <v>150</v>
      </c>
      <c r="S15" s="11">
        <v>198</v>
      </c>
      <c r="U15" s="4" t="s">
        <v>14</v>
      </c>
      <c r="V15" s="15">
        <f>SUM(L27,L33,L39,Q9,Q15,Q21,Q27,Q33,Q39)</f>
        <v>2203</v>
      </c>
      <c r="W15" s="15">
        <f>SUM(M27,M33,M39,R9,R15,R21,R27,R33,R39)</f>
        <v>3847</v>
      </c>
      <c r="X15" s="18">
        <f t="shared" si="0"/>
        <v>6050</v>
      </c>
      <c r="Z15" s="4" t="s">
        <v>7</v>
      </c>
      <c r="AA15" s="10">
        <v>288</v>
      </c>
      <c r="AB15" s="10">
        <v>452</v>
      </c>
      <c r="AC15" s="10">
        <v>740</v>
      </c>
    </row>
    <row r="16" spans="1:29" ht="15" customHeight="1" x14ac:dyDescent="0.15">
      <c r="A16" s="7">
        <v>10</v>
      </c>
      <c r="B16" s="10">
        <v>69</v>
      </c>
      <c r="C16" s="10">
        <v>83</v>
      </c>
      <c r="D16" s="10">
        <v>152</v>
      </c>
      <c r="E16" s="3"/>
      <c r="F16" s="7">
        <v>40</v>
      </c>
      <c r="G16" s="10">
        <v>120</v>
      </c>
      <c r="H16" s="10">
        <v>92</v>
      </c>
      <c r="I16" s="10">
        <v>212</v>
      </c>
      <c r="J16" s="3"/>
      <c r="K16" s="7">
        <v>70</v>
      </c>
      <c r="L16" s="10">
        <v>138</v>
      </c>
      <c r="M16" s="10">
        <v>128</v>
      </c>
      <c r="N16" s="10">
        <v>266</v>
      </c>
      <c r="O16" s="3"/>
      <c r="P16" s="7">
        <v>100</v>
      </c>
      <c r="Q16" s="10">
        <v>1</v>
      </c>
      <c r="R16" s="10">
        <v>12</v>
      </c>
      <c r="S16" s="10">
        <v>13</v>
      </c>
      <c r="U16" s="4" t="s">
        <v>15</v>
      </c>
      <c r="V16" s="15">
        <f>SUM(L33,L39,Q9,Q15,Q21,Q27,Q33,Q39)</f>
        <v>1473</v>
      </c>
      <c r="W16" s="15">
        <f>SUM(M33,M39,R9,R15,R21,R27,R33,R39)</f>
        <v>2801</v>
      </c>
      <c r="X16" s="18">
        <f t="shared" si="0"/>
        <v>4274</v>
      </c>
      <c r="Z16" s="9" t="s">
        <v>24</v>
      </c>
      <c r="AA16" s="11">
        <f t="shared" ref="AA16:AB16" si="2">SUM(AA12:AA15)</f>
        <v>1384</v>
      </c>
      <c r="AB16" s="11">
        <f t="shared" si="2"/>
        <v>1580</v>
      </c>
      <c r="AC16" s="11">
        <f>SUM(AC12:AC15)</f>
        <v>2964</v>
      </c>
    </row>
    <row r="17" spans="1:29" ht="15" customHeight="1" x14ac:dyDescent="0.15">
      <c r="A17" s="7">
        <v>11</v>
      </c>
      <c r="B17" s="10">
        <v>71</v>
      </c>
      <c r="C17" s="10">
        <v>55</v>
      </c>
      <c r="D17" s="10">
        <v>126</v>
      </c>
      <c r="E17" s="3"/>
      <c r="F17" s="7">
        <v>41</v>
      </c>
      <c r="G17" s="10">
        <v>110</v>
      </c>
      <c r="H17" s="10">
        <v>93</v>
      </c>
      <c r="I17" s="10">
        <v>203</v>
      </c>
      <c r="J17" s="3"/>
      <c r="K17" s="7">
        <v>71</v>
      </c>
      <c r="L17" s="10">
        <v>108</v>
      </c>
      <c r="M17" s="10">
        <v>132</v>
      </c>
      <c r="N17" s="10">
        <v>240</v>
      </c>
      <c r="O17" s="3"/>
      <c r="P17" s="7">
        <v>101</v>
      </c>
      <c r="Q17" s="10">
        <v>2</v>
      </c>
      <c r="R17" s="10">
        <v>18</v>
      </c>
      <c r="S17" s="10">
        <v>20</v>
      </c>
      <c r="U17" s="4" t="s">
        <v>16</v>
      </c>
      <c r="V17" s="15">
        <f>SUM(L39,Q9,Q15,Q21,Q27,Q33,Q39)</f>
        <v>751</v>
      </c>
      <c r="W17" s="15">
        <f>SUM(M39,R9,R15,R21,R27,R33,R39)</f>
        <v>1680</v>
      </c>
      <c r="X17" s="18">
        <f t="shared" si="0"/>
        <v>2431</v>
      </c>
      <c r="Z17" s="6" t="s">
        <v>29</v>
      </c>
    </row>
    <row r="18" spans="1:29" ht="15" customHeight="1" x14ac:dyDescent="0.15">
      <c r="A18" s="7">
        <v>12</v>
      </c>
      <c r="B18" s="10">
        <v>80</v>
      </c>
      <c r="C18" s="10">
        <v>66</v>
      </c>
      <c r="D18" s="10">
        <v>146</v>
      </c>
      <c r="E18" s="3"/>
      <c r="F18" s="7">
        <v>42</v>
      </c>
      <c r="G18" s="10">
        <v>104</v>
      </c>
      <c r="H18" s="10">
        <v>108</v>
      </c>
      <c r="I18" s="10">
        <v>212</v>
      </c>
      <c r="J18" s="3"/>
      <c r="K18" s="7">
        <v>72</v>
      </c>
      <c r="L18" s="10">
        <v>135</v>
      </c>
      <c r="M18" s="10">
        <v>192</v>
      </c>
      <c r="N18" s="13">
        <v>327</v>
      </c>
      <c r="O18" s="3"/>
      <c r="P18" s="7">
        <v>102</v>
      </c>
      <c r="Q18" s="10">
        <v>1</v>
      </c>
      <c r="R18" s="10">
        <v>0</v>
      </c>
      <c r="S18" s="10">
        <v>1</v>
      </c>
      <c r="U18" s="4" t="s">
        <v>17</v>
      </c>
      <c r="V18" s="15">
        <f>SUM(Q9,Q15,Q21,Q27,Q33,Q39)</f>
        <v>232</v>
      </c>
      <c r="W18" s="15">
        <f>SUM(R9,R15,R21,R27,R33,R39)</f>
        <v>703</v>
      </c>
      <c r="X18" s="18">
        <f t="shared" si="0"/>
        <v>935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68</v>
      </c>
      <c r="C19" s="10">
        <v>75</v>
      </c>
      <c r="D19" s="10">
        <v>143</v>
      </c>
      <c r="E19" s="3"/>
      <c r="F19" s="7">
        <v>43</v>
      </c>
      <c r="G19" s="10">
        <v>107</v>
      </c>
      <c r="H19" s="10">
        <v>102</v>
      </c>
      <c r="I19" s="10">
        <v>209</v>
      </c>
      <c r="J19" s="3"/>
      <c r="K19" s="7">
        <v>73</v>
      </c>
      <c r="L19" s="10">
        <v>151</v>
      </c>
      <c r="M19" s="10">
        <v>194</v>
      </c>
      <c r="N19" s="10">
        <v>345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53</v>
      </c>
      <c r="W19" s="15">
        <f>SUM(R15,R21,R27,R33,R39)</f>
        <v>186</v>
      </c>
      <c r="X19" s="18">
        <f t="shared" si="0"/>
        <v>239</v>
      </c>
      <c r="Z19" s="4" t="s">
        <v>25</v>
      </c>
      <c r="AA19" s="10">
        <v>161</v>
      </c>
      <c r="AB19" s="10">
        <v>169</v>
      </c>
      <c r="AC19" s="10">
        <v>330</v>
      </c>
    </row>
    <row r="20" spans="1:29" ht="15" customHeight="1" x14ac:dyDescent="0.15">
      <c r="A20" s="7">
        <v>14</v>
      </c>
      <c r="B20" s="10">
        <v>68</v>
      </c>
      <c r="C20" s="10">
        <v>84</v>
      </c>
      <c r="D20" s="10">
        <v>152</v>
      </c>
      <c r="E20" s="3"/>
      <c r="F20" s="7">
        <v>44</v>
      </c>
      <c r="G20" s="10">
        <v>93</v>
      </c>
      <c r="H20" s="10">
        <v>101</v>
      </c>
      <c r="I20" s="10">
        <v>194</v>
      </c>
      <c r="J20" s="3"/>
      <c r="K20" s="7">
        <v>74</v>
      </c>
      <c r="L20" s="10">
        <v>155</v>
      </c>
      <c r="M20" s="10">
        <v>206</v>
      </c>
      <c r="N20" s="10">
        <v>361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5</v>
      </c>
      <c r="W20" s="15">
        <f>SUM(R21,R27,R33,R39)</f>
        <v>36</v>
      </c>
      <c r="X20" s="18">
        <f t="shared" si="0"/>
        <v>41</v>
      </c>
      <c r="Z20" s="26" t="s">
        <v>26</v>
      </c>
      <c r="AA20" s="10">
        <v>1045</v>
      </c>
      <c r="AB20" s="10">
        <v>960</v>
      </c>
      <c r="AC20" s="10">
        <v>2005</v>
      </c>
    </row>
    <row r="21" spans="1:29" ht="15" customHeight="1" x14ac:dyDescent="0.15">
      <c r="A21" s="7"/>
      <c r="B21" s="11">
        <v>356</v>
      </c>
      <c r="C21" s="11">
        <v>363</v>
      </c>
      <c r="D21" s="11">
        <v>719</v>
      </c>
      <c r="E21" s="3"/>
      <c r="F21" s="7"/>
      <c r="G21" s="11">
        <v>534</v>
      </c>
      <c r="H21" s="11">
        <v>496</v>
      </c>
      <c r="I21" s="11">
        <v>1030</v>
      </c>
      <c r="J21" s="3"/>
      <c r="K21" s="7"/>
      <c r="L21" s="12">
        <v>687</v>
      </c>
      <c r="M21" s="12">
        <v>852</v>
      </c>
      <c r="N21" s="12">
        <v>1539</v>
      </c>
      <c r="O21" s="24"/>
      <c r="P21" s="7"/>
      <c r="Q21" s="11">
        <v>4</v>
      </c>
      <c r="R21" s="11">
        <v>34</v>
      </c>
      <c r="S21" s="11">
        <v>38</v>
      </c>
      <c r="Z21" s="4" t="s">
        <v>31</v>
      </c>
      <c r="AA21" s="10">
        <v>325</v>
      </c>
      <c r="AB21" s="10">
        <v>295</v>
      </c>
      <c r="AC21" s="10">
        <v>620</v>
      </c>
    </row>
    <row r="22" spans="1:29" ht="15" customHeight="1" x14ac:dyDescent="0.15">
      <c r="A22" s="7">
        <v>15</v>
      </c>
      <c r="B22" s="10">
        <v>77</v>
      </c>
      <c r="C22" s="10">
        <v>80</v>
      </c>
      <c r="D22" s="10">
        <v>157</v>
      </c>
      <c r="E22" s="3"/>
      <c r="F22" s="7">
        <v>45</v>
      </c>
      <c r="G22" s="10">
        <v>103</v>
      </c>
      <c r="H22" s="10">
        <v>90</v>
      </c>
      <c r="I22" s="10">
        <v>193</v>
      </c>
      <c r="J22" s="3"/>
      <c r="K22" s="7">
        <v>75</v>
      </c>
      <c r="L22" s="10">
        <v>137</v>
      </c>
      <c r="M22" s="10">
        <v>211</v>
      </c>
      <c r="N22" s="10">
        <v>348</v>
      </c>
      <c r="O22" s="3"/>
      <c r="P22" s="7">
        <v>105</v>
      </c>
      <c r="Q22" s="10">
        <v>1</v>
      </c>
      <c r="R22" s="10">
        <v>0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369</v>
      </c>
      <c r="AB22" s="10">
        <v>695</v>
      </c>
      <c r="AC22" s="10">
        <v>1064</v>
      </c>
    </row>
    <row r="23" spans="1:29" ht="15" customHeight="1" x14ac:dyDescent="0.15">
      <c r="A23" s="7">
        <v>16</v>
      </c>
      <c r="B23" s="10">
        <v>91</v>
      </c>
      <c r="C23" s="10">
        <v>83</v>
      </c>
      <c r="D23" s="10">
        <v>174</v>
      </c>
      <c r="E23" s="3"/>
      <c r="F23" s="7">
        <v>46</v>
      </c>
      <c r="G23" s="10">
        <v>96</v>
      </c>
      <c r="H23" s="10">
        <v>95</v>
      </c>
      <c r="I23" s="10">
        <v>191</v>
      </c>
      <c r="J23" s="3"/>
      <c r="K23" s="7">
        <v>76</v>
      </c>
      <c r="L23" s="10">
        <v>139</v>
      </c>
      <c r="M23" s="10">
        <v>212</v>
      </c>
      <c r="N23" s="10">
        <v>351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9.679541396485293</v>
      </c>
      <c r="W23" s="19">
        <f>W4/$W$8*100</f>
        <v>8.142305480239914</v>
      </c>
      <c r="X23" s="19">
        <f>X4/$X$8*100</f>
        <v>8.859372260213922</v>
      </c>
      <c r="Z23" s="9" t="s">
        <v>24</v>
      </c>
      <c r="AA23" s="11">
        <f t="shared" ref="AA23:AB23" si="3">SUM(AA19:AA22)</f>
        <v>1900</v>
      </c>
      <c r="AB23" s="11">
        <f t="shared" si="3"/>
        <v>2119</v>
      </c>
      <c r="AC23" s="11">
        <f>SUM(AC19:AC22)</f>
        <v>4019</v>
      </c>
    </row>
    <row r="24" spans="1:29" ht="15" customHeight="1" x14ac:dyDescent="0.15">
      <c r="A24" s="7">
        <v>17</v>
      </c>
      <c r="B24" s="10">
        <v>85</v>
      </c>
      <c r="C24" s="10">
        <v>85</v>
      </c>
      <c r="D24" s="10">
        <v>170</v>
      </c>
      <c r="E24" s="3"/>
      <c r="F24" s="7">
        <v>47</v>
      </c>
      <c r="G24" s="10">
        <v>104</v>
      </c>
      <c r="H24" s="10">
        <v>101</v>
      </c>
      <c r="I24" s="10">
        <v>205</v>
      </c>
      <c r="J24" s="3"/>
      <c r="K24" s="7">
        <v>77</v>
      </c>
      <c r="L24" s="10">
        <v>142</v>
      </c>
      <c r="M24" s="10">
        <v>196</v>
      </c>
      <c r="N24" s="10">
        <v>338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51.339159853397241</v>
      </c>
      <c r="W24" s="19">
        <f>W5/$W$8*100</f>
        <v>43.644729274504975</v>
      </c>
      <c r="X24" s="19">
        <f>X5/$X$8*100</f>
        <v>47.233911976152903</v>
      </c>
      <c r="Z24" s="6" t="s">
        <v>30</v>
      </c>
    </row>
    <row r="25" spans="1:29" ht="15" customHeight="1" x14ac:dyDescent="0.15">
      <c r="A25" s="7">
        <v>18</v>
      </c>
      <c r="B25" s="10">
        <v>76</v>
      </c>
      <c r="C25" s="10">
        <v>77</v>
      </c>
      <c r="D25" s="10">
        <v>153</v>
      </c>
      <c r="E25" s="3"/>
      <c r="F25" s="7">
        <v>48</v>
      </c>
      <c r="G25" s="10">
        <v>92</v>
      </c>
      <c r="H25" s="10">
        <v>91</v>
      </c>
      <c r="I25" s="10">
        <v>183</v>
      </c>
      <c r="J25" s="3"/>
      <c r="K25" s="7">
        <v>78</v>
      </c>
      <c r="L25" s="10">
        <v>137</v>
      </c>
      <c r="M25" s="10">
        <v>194</v>
      </c>
      <c r="N25" s="10">
        <v>331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18.278357297246501</v>
      </c>
      <c r="W25" s="19">
        <f>W6/$W$8*100</f>
        <v>16.605044778572015</v>
      </c>
      <c r="X25" s="19">
        <f>X6/$X$8*100</f>
        <v>17.385586533403472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79</v>
      </c>
      <c r="C26" s="10">
        <v>84</v>
      </c>
      <c r="D26" s="10">
        <v>163</v>
      </c>
      <c r="E26" s="3"/>
      <c r="F26" s="7">
        <v>49</v>
      </c>
      <c r="G26" s="10">
        <v>104</v>
      </c>
      <c r="H26" s="10">
        <v>134</v>
      </c>
      <c r="I26" s="10">
        <v>238</v>
      </c>
      <c r="J26" s="3"/>
      <c r="K26" s="7">
        <v>79</v>
      </c>
      <c r="L26" s="10">
        <v>175</v>
      </c>
      <c r="M26" s="10">
        <v>233</v>
      </c>
      <c r="N26" s="10">
        <v>408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20.70294145287097</v>
      </c>
      <c r="W26" s="19">
        <f>W7/$W$8*100</f>
        <v>31.607920466683098</v>
      </c>
      <c r="X26" s="19">
        <f>X7/$X$8*100</f>
        <v>26.521129230229707</v>
      </c>
      <c r="Z26" s="4" t="s">
        <v>25</v>
      </c>
      <c r="AA26" s="10">
        <v>114</v>
      </c>
      <c r="AB26" s="10">
        <v>104</v>
      </c>
      <c r="AC26" s="10">
        <v>218</v>
      </c>
    </row>
    <row r="27" spans="1:29" ht="15" customHeight="1" x14ac:dyDescent="0.15">
      <c r="A27" s="7"/>
      <c r="B27" s="11">
        <v>408</v>
      </c>
      <c r="C27" s="11">
        <v>409</v>
      </c>
      <c r="D27" s="11">
        <v>817</v>
      </c>
      <c r="E27" s="3"/>
      <c r="F27" s="7"/>
      <c r="G27" s="11">
        <v>499</v>
      </c>
      <c r="H27" s="11">
        <v>511</v>
      </c>
      <c r="I27" s="11">
        <v>1010</v>
      </c>
      <c r="J27" s="3"/>
      <c r="K27" s="7"/>
      <c r="L27" s="11">
        <v>730</v>
      </c>
      <c r="M27" s="11">
        <v>1046</v>
      </c>
      <c r="N27" s="11">
        <v>1776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100.00000000000001</v>
      </c>
      <c r="W27" s="20">
        <f>SUM(W23:W26)</f>
        <v>100</v>
      </c>
      <c r="X27" s="20">
        <f>SUM(X23:X26)</f>
        <v>100</v>
      </c>
      <c r="Z27" s="26" t="s">
        <v>26</v>
      </c>
      <c r="AA27" s="10">
        <v>553</v>
      </c>
      <c r="AB27" s="10">
        <v>519</v>
      </c>
      <c r="AC27" s="10">
        <v>1072</v>
      </c>
    </row>
    <row r="28" spans="1:29" ht="15" customHeight="1" x14ac:dyDescent="0.15">
      <c r="A28" s="7">
        <v>20</v>
      </c>
      <c r="B28" s="10">
        <v>74</v>
      </c>
      <c r="C28" s="10">
        <v>82</v>
      </c>
      <c r="D28" s="10">
        <v>156</v>
      </c>
      <c r="E28" s="3"/>
      <c r="F28" s="7">
        <v>50</v>
      </c>
      <c r="G28" s="10">
        <v>82</v>
      </c>
      <c r="H28" s="10">
        <v>75</v>
      </c>
      <c r="I28" s="10">
        <v>157</v>
      </c>
      <c r="J28" s="3"/>
      <c r="K28" s="7">
        <v>80</v>
      </c>
      <c r="L28" s="10">
        <v>130</v>
      </c>
      <c r="M28" s="10">
        <v>214</v>
      </c>
      <c r="N28" s="10">
        <v>344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31.350436989004791</v>
      </c>
      <c r="W28" s="19">
        <f t="shared" ref="W28:W39" si="5">W9/$W$8*100</f>
        <v>26.850710705776027</v>
      </c>
      <c r="X28" s="19">
        <f t="shared" ref="X28:X39" si="6">X9/$X$8*100</f>
        <v>28.949675609328423</v>
      </c>
      <c r="Z28" s="4" t="s">
        <v>31</v>
      </c>
      <c r="AA28" s="10">
        <v>183</v>
      </c>
      <c r="AB28" s="10">
        <v>201</v>
      </c>
      <c r="AC28" s="10">
        <v>384</v>
      </c>
    </row>
    <row r="29" spans="1:29" ht="15" customHeight="1" x14ac:dyDescent="0.15">
      <c r="A29" s="7">
        <v>21</v>
      </c>
      <c r="B29" s="10">
        <v>85</v>
      </c>
      <c r="C29" s="10">
        <v>77</v>
      </c>
      <c r="D29" s="10">
        <v>162</v>
      </c>
      <c r="E29" s="3"/>
      <c r="F29" s="7">
        <v>51</v>
      </c>
      <c r="G29" s="10">
        <v>103</v>
      </c>
      <c r="H29" s="10">
        <v>87</v>
      </c>
      <c r="I29" s="10">
        <v>190</v>
      </c>
      <c r="J29" s="3"/>
      <c r="K29" s="7">
        <v>81</v>
      </c>
      <c r="L29" s="10">
        <v>170</v>
      </c>
      <c r="M29" s="10">
        <v>244</v>
      </c>
      <c r="N29" s="10">
        <v>414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70.331735739122252</v>
      </c>
      <c r="W29" s="19">
        <f t="shared" si="5"/>
        <v>75.063675951031144</v>
      </c>
      <c r="X29" s="19">
        <f t="shared" si="6"/>
        <v>72.85639137296161</v>
      </c>
      <c r="Z29" s="4" t="s">
        <v>7</v>
      </c>
      <c r="AA29" s="10">
        <v>237</v>
      </c>
      <c r="AB29" s="10">
        <v>389</v>
      </c>
      <c r="AC29" s="10">
        <v>626</v>
      </c>
    </row>
    <row r="30" spans="1:29" ht="15" customHeight="1" x14ac:dyDescent="0.15">
      <c r="A30" s="7">
        <v>22</v>
      </c>
      <c r="B30" s="10">
        <v>93</v>
      </c>
      <c r="C30" s="10">
        <v>86</v>
      </c>
      <c r="D30" s="10">
        <v>179</v>
      </c>
      <c r="E30" s="3"/>
      <c r="F30" s="7">
        <v>52</v>
      </c>
      <c r="G30" s="10">
        <v>103</v>
      </c>
      <c r="H30" s="10">
        <v>128</v>
      </c>
      <c r="I30" s="10">
        <v>231</v>
      </c>
      <c r="J30" s="3"/>
      <c r="K30" s="7">
        <v>82</v>
      </c>
      <c r="L30" s="10">
        <v>143</v>
      </c>
      <c r="M30" s="10">
        <v>244</v>
      </c>
      <c r="N30" s="10">
        <v>387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60.624001503618089</v>
      </c>
      <c r="W30" s="19">
        <f t="shared" si="5"/>
        <v>66.78991044285597</v>
      </c>
      <c r="X30" s="19">
        <f t="shared" si="6"/>
        <v>63.913729615991585</v>
      </c>
      <c r="Z30" s="9" t="s">
        <v>24</v>
      </c>
      <c r="AA30" s="11">
        <f t="shared" ref="AA30:AB30" si="7">SUM(AA26:AA29)</f>
        <v>1087</v>
      </c>
      <c r="AB30" s="11">
        <f t="shared" si="7"/>
        <v>1213</v>
      </c>
      <c r="AC30" s="11">
        <f>SUM(AC26:AC29)</f>
        <v>2300</v>
      </c>
    </row>
    <row r="31" spans="1:29" ht="15" customHeight="1" x14ac:dyDescent="0.15">
      <c r="A31" s="7">
        <v>23</v>
      </c>
      <c r="B31" s="10">
        <v>99</v>
      </c>
      <c r="C31" s="10">
        <v>66</v>
      </c>
      <c r="D31" s="10">
        <v>165</v>
      </c>
      <c r="E31" s="3"/>
      <c r="F31" s="7">
        <v>53</v>
      </c>
      <c r="G31" s="10">
        <v>119</v>
      </c>
      <c r="H31" s="10">
        <v>124</v>
      </c>
      <c r="I31" s="10">
        <v>243</v>
      </c>
      <c r="J31" s="3"/>
      <c r="K31" s="7">
        <v>83</v>
      </c>
      <c r="L31" s="10">
        <v>152</v>
      </c>
      <c r="M31" s="10">
        <v>212</v>
      </c>
      <c r="N31" s="10">
        <v>364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48.360116530401278</v>
      </c>
      <c r="W31" s="19">
        <f t="shared" si="5"/>
        <v>55.985539396927123</v>
      </c>
      <c r="X31" s="19">
        <f t="shared" si="6"/>
        <v>52.428546379098719</v>
      </c>
      <c r="Z31" s="6"/>
    </row>
    <row r="32" spans="1:29" ht="15" customHeight="1" x14ac:dyDescent="0.15">
      <c r="A32" s="7">
        <v>24</v>
      </c>
      <c r="B32" s="10">
        <v>59</v>
      </c>
      <c r="C32" s="10">
        <v>72</v>
      </c>
      <c r="D32" s="10">
        <v>131</v>
      </c>
      <c r="E32" s="3"/>
      <c r="F32" s="7">
        <v>54</v>
      </c>
      <c r="G32" s="10">
        <v>115</v>
      </c>
      <c r="H32" s="10">
        <v>106</v>
      </c>
      <c r="I32" s="10">
        <v>221</v>
      </c>
      <c r="J32" s="3"/>
      <c r="K32" s="7">
        <v>84</v>
      </c>
      <c r="L32" s="10">
        <v>127</v>
      </c>
      <c r="M32" s="10">
        <v>207</v>
      </c>
      <c r="N32" s="10">
        <v>334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38.981298750117475</v>
      </c>
      <c r="W32" s="20">
        <f t="shared" si="5"/>
        <v>48.212965245255113</v>
      </c>
      <c r="X32" s="20">
        <f t="shared" si="6"/>
        <v>43.906715763633173</v>
      </c>
      <c r="Z32" s="6"/>
      <c r="AA32" s="28"/>
      <c r="AB32" s="27"/>
      <c r="AC32" s="27"/>
    </row>
    <row r="33" spans="1:29" ht="15" customHeight="1" x14ac:dyDescent="0.15">
      <c r="A33" s="7"/>
      <c r="B33" s="11">
        <v>410</v>
      </c>
      <c r="C33" s="11">
        <v>383</v>
      </c>
      <c r="D33" s="11">
        <v>793</v>
      </c>
      <c r="E33" s="3"/>
      <c r="F33" s="7"/>
      <c r="G33" s="11">
        <v>522</v>
      </c>
      <c r="H33" s="11">
        <v>520</v>
      </c>
      <c r="I33" s="11">
        <v>1042</v>
      </c>
      <c r="J33" s="3"/>
      <c r="K33" s="7"/>
      <c r="L33" s="11">
        <v>722</v>
      </c>
      <c r="M33" s="11">
        <v>1121</v>
      </c>
      <c r="N33" s="11">
        <v>1843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27.159101588196599</v>
      </c>
      <c r="W33" s="19">
        <f t="shared" si="5"/>
        <v>38.608166954235479</v>
      </c>
      <c r="X33" s="19">
        <f t="shared" si="6"/>
        <v>33.267578467473257</v>
      </c>
      <c r="Z33" s="6" t="s">
        <v>3</v>
      </c>
    </row>
    <row r="34" spans="1:29" ht="15" customHeight="1" x14ac:dyDescent="0.15">
      <c r="A34" s="7">
        <v>25</v>
      </c>
      <c r="B34" s="10">
        <v>74</v>
      </c>
      <c r="C34" s="10">
        <v>61</v>
      </c>
      <c r="D34" s="10">
        <v>135</v>
      </c>
      <c r="E34" s="3"/>
      <c r="F34" s="7">
        <v>55</v>
      </c>
      <c r="G34" s="10">
        <v>131</v>
      </c>
      <c r="H34" s="10">
        <v>156</v>
      </c>
      <c r="I34" s="10">
        <v>287</v>
      </c>
      <c r="J34" s="3"/>
      <c r="K34" s="7">
        <v>85</v>
      </c>
      <c r="L34" s="10">
        <v>135</v>
      </c>
      <c r="M34" s="10">
        <v>236</v>
      </c>
      <c r="N34" s="10">
        <v>371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20.70294145287097</v>
      </c>
      <c r="W34" s="19">
        <f t="shared" si="5"/>
        <v>31.607920466683098</v>
      </c>
      <c r="X34" s="19">
        <f t="shared" si="6"/>
        <v>26.521129230229707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71</v>
      </c>
      <c r="C35" s="10">
        <v>56</v>
      </c>
      <c r="D35" s="10">
        <v>127</v>
      </c>
      <c r="E35" s="3"/>
      <c r="F35" s="7">
        <v>56</v>
      </c>
      <c r="G35" s="10">
        <v>146</v>
      </c>
      <c r="H35" s="10">
        <v>135</v>
      </c>
      <c r="I35" s="10">
        <v>281</v>
      </c>
      <c r="J35" s="3"/>
      <c r="K35" s="7">
        <v>86</v>
      </c>
      <c r="L35" s="10">
        <v>133</v>
      </c>
      <c r="M35" s="10">
        <v>217</v>
      </c>
      <c r="N35" s="10">
        <v>350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13.842683958274598</v>
      </c>
      <c r="W35" s="19">
        <f t="shared" si="5"/>
        <v>23.01372114041574</v>
      </c>
      <c r="X35" s="19">
        <f t="shared" si="6"/>
        <v>18.735753112396981</v>
      </c>
      <c r="Z35" s="4" t="s">
        <v>25</v>
      </c>
      <c r="AA35" s="10">
        <f>SUM(AA5,AA12,AA19,AA26)</f>
        <v>1030</v>
      </c>
      <c r="AB35" s="10">
        <f t="shared" ref="AA35:AB38" si="8">SUM(AB5,AB12,AB19,AB26)</f>
        <v>991</v>
      </c>
      <c r="AC35" s="10">
        <f>SUM(AA35:AB35)</f>
        <v>2021</v>
      </c>
    </row>
    <row r="36" spans="1:29" ht="15" customHeight="1" x14ac:dyDescent="0.15">
      <c r="A36" s="7">
        <v>27</v>
      </c>
      <c r="B36" s="10">
        <v>62</v>
      </c>
      <c r="C36" s="10">
        <v>58</v>
      </c>
      <c r="D36" s="10">
        <v>120</v>
      </c>
      <c r="E36" s="3"/>
      <c r="F36" s="7">
        <v>57</v>
      </c>
      <c r="G36" s="10">
        <v>173</v>
      </c>
      <c r="H36" s="10">
        <v>170</v>
      </c>
      <c r="I36" s="10">
        <v>343</v>
      </c>
      <c r="J36" s="3"/>
      <c r="K36" s="7">
        <v>87</v>
      </c>
      <c r="L36" s="10">
        <v>111</v>
      </c>
      <c r="M36" s="10">
        <v>199</v>
      </c>
      <c r="N36" s="10">
        <v>310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7.0576073677285969</v>
      </c>
      <c r="W36" s="19">
        <f t="shared" si="5"/>
        <v>13.803302933201872</v>
      </c>
      <c r="X36" s="19">
        <f t="shared" si="6"/>
        <v>10.656671927055935</v>
      </c>
      <c r="Z36" s="26" t="s">
        <v>26</v>
      </c>
      <c r="AA36" s="10">
        <f t="shared" si="8"/>
        <v>5463</v>
      </c>
      <c r="AB36" s="10">
        <f t="shared" si="8"/>
        <v>5312</v>
      </c>
      <c r="AC36" s="13">
        <f>SUM(AA36:AB36)</f>
        <v>10775</v>
      </c>
    </row>
    <row r="37" spans="1:29" ht="15" customHeight="1" x14ac:dyDescent="0.15">
      <c r="A37" s="7">
        <v>28</v>
      </c>
      <c r="B37" s="10">
        <v>78</v>
      </c>
      <c r="C37" s="10">
        <v>75</v>
      </c>
      <c r="D37" s="10">
        <v>153</v>
      </c>
      <c r="E37" s="3"/>
      <c r="F37" s="7">
        <v>58</v>
      </c>
      <c r="G37" s="10">
        <v>166</v>
      </c>
      <c r="H37" s="10">
        <v>169</v>
      </c>
      <c r="I37" s="10">
        <v>335</v>
      </c>
      <c r="J37" s="3"/>
      <c r="K37" s="7">
        <v>88</v>
      </c>
      <c r="L37" s="10">
        <v>64</v>
      </c>
      <c r="M37" s="10">
        <v>162</v>
      </c>
      <c r="N37" s="10">
        <v>226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2.1802462174607649</v>
      </c>
      <c r="W37" s="19">
        <f t="shared" si="5"/>
        <v>5.7760249774053074</v>
      </c>
      <c r="X37" s="19">
        <f t="shared" si="6"/>
        <v>4.0987199719445906</v>
      </c>
      <c r="Z37" s="4" t="s">
        <v>31</v>
      </c>
      <c r="AA37" s="10">
        <f t="shared" si="8"/>
        <v>1945</v>
      </c>
      <c r="AB37" s="10">
        <f t="shared" si="8"/>
        <v>2021</v>
      </c>
      <c r="AC37" s="13">
        <f>SUM(AA37:AB37)</f>
        <v>3966</v>
      </c>
    </row>
    <row r="38" spans="1:29" ht="15" customHeight="1" x14ac:dyDescent="0.15">
      <c r="A38" s="7">
        <v>29</v>
      </c>
      <c r="B38" s="10">
        <v>85</v>
      </c>
      <c r="C38" s="10">
        <v>87</v>
      </c>
      <c r="D38" s="10">
        <v>172</v>
      </c>
      <c r="E38" s="3"/>
      <c r="F38" s="7">
        <v>59</v>
      </c>
      <c r="G38" s="10">
        <v>167</v>
      </c>
      <c r="H38" s="10">
        <v>165</v>
      </c>
      <c r="I38" s="10">
        <v>332</v>
      </c>
      <c r="J38" s="3"/>
      <c r="K38" s="7">
        <v>89</v>
      </c>
      <c r="L38" s="10">
        <v>76</v>
      </c>
      <c r="M38" s="10">
        <v>163</v>
      </c>
      <c r="N38" s="10">
        <v>239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0.49807348933370921</v>
      </c>
      <c r="W38" s="19">
        <f t="shared" si="5"/>
        <v>1.5282228247473502</v>
      </c>
      <c r="X38" s="19">
        <f t="shared" si="6"/>
        <v>1.0476941960371733</v>
      </c>
      <c r="Z38" s="4" t="s">
        <v>7</v>
      </c>
      <c r="AA38" s="10">
        <f t="shared" si="8"/>
        <v>2203</v>
      </c>
      <c r="AB38" s="10">
        <f t="shared" si="8"/>
        <v>3847</v>
      </c>
      <c r="AC38" s="13">
        <f>SUM(AA38:AB38)</f>
        <v>6050</v>
      </c>
    </row>
    <row r="39" spans="1:29" ht="15" customHeight="1" x14ac:dyDescent="0.15">
      <c r="A39" s="7"/>
      <c r="B39" s="11">
        <v>370</v>
      </c>
      <c r="C39" s="11">
        <v>337</v>
      </c>
      <c r="D39" s="11">
        <v>707</v>
      </c>
      <c r="E39" s="3"/>
      <c r="F39" s="7"/>
      <c r="G39" s="11">
        <v>783</v>
      </c>
      <c r="H39" s="11">
        <v>795</v>
      </c>
      <c r="I39" s="11">
        <v>1578</v>
      </c>
      <c r="J39" s="3"/>
      <c r="K39" s="7"/>
      <c r="L39" s="11">
        <v>519</v>
      </c>
      <c r="M39" s="11">
        <v>977</v>
      </c>
      <c r="N39" s="11">
        <v>1496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4.6988065031482007E-2</v>
      </c>
      <c r="W39" s="19">
        <f t="shared" si="5"/>
        <v>0.29578506285432582</v>
      </c>
      <c r="X39" s="19">
        <f t="shared" si="6"/>
        <v>0.1797299666842013</v>
      </c>
      <c r="Z39" s="9" t="s">
        <v>24</v>
      </c>
      <c r="AA39" s="11">
        <f>SUM(AA35:AA38)</f>
        <v>10641</v>
      </c>
      <c r="AB39" s="11">
        <f>SUM(AB35:AB38)</f>
        <v>12171</v>
      </c>
      <c r="AC39" s="11">
        <f>SUM(AC35:AC38)</f>
        <v>22812</v>
      </c>
    </row>
    <row r="43" spans="1:29" ht="27" x14ac:dyDescent="0.15">
      <c r="Z43" s="31" t="s">
        <v>48</v>
      </c>
      <c r="AA43" s="5" t="s">
        <v>22</v>
      </c>
      <c r="AB43" s="5" t="s">
        <v>23</v>
      </c>
      <c r="AC43" s="5" t="s">
        <v>24</v>
      </c>
    </row>
    <row r="44" spans="1:29" x14ac:dyDescent="0.15">
      <c r="Z44" s="3" t="s">
        <v>43</v>
      </c>
      <c r="AA44" s="30">
        <f>SUM(AA7:AA8)/AA9</f>
        <v>0.3996810207336523</v>
      </c>
      <c r="AB44" s="30">
        <f t="shared" ref="AB44:AC44" si="9">SUM(AB7:AB8)/AB9</f>
        <v>0.49042567846810853</v>
      </c>
      <c r="AC44" s="30">
        <f t="shared" si="9"/>
        <v>0.44837016778771527</v>
      </c>
    </row>
    <row r="45" spans="1:29" x14ac:dyDescent="0.15">
      <c r="Z45" s="3" t="s">
        <v>44</v>
      </c>
      <c r="AA45" s="30">
        <f>SUM(AA14:AA15)/AA16</f>
        <v>0.38150289017341038</v>
      </c>
      <c r="AB45" s="30">
        <f t="shared" ref="AB45:AC45" si="10">SUM(AB14:AB15)/AB16</f>
        <v>0.46075949367088609</v>
      </c>
      <c r="AC45" s="30">
        <f t="shared" si="10"/>
        <v>0.42375168690958165</v>
      </c>
    </row>
    <row r="46" spans="1:29" x14ac:dyDescent="0.15">
      <c r="Z46" s="3" t="s">
        <v>45</v>
      </c>
      <c r="AA46" s="30">
        <f>SUM(AA21:AA22)/AA23</f>
        <v>0.36526315789473685</v>
      </c>
      <c r="AB46" s="30">
        <f t="shared" ref="AB46:AC46" si="11">SUM(AB21:AB22)/AB23</f>
        <v>0.46720151014629541</v>
      </c>
      <c r="AC46" s="30">
        <f t="shared" si="11"/>
        <v>0.41900970390644438</v>
      </c>
    </row>
    <row r="47" spans="1:29" x14ac:dyDescent="0.15">
      <c r="Z47" s="3" t="s">
        <v>46</v>
      </c>
      <c r="AA47" s="30">
        <f>SUM(AA28:AA29)/AA30</f>
        <v>0.38638454461821525</v>
      </c>
      <c r="AB47" s="30">
        <f t="shared" ref="AB47:AC47" si="12">SUM(AB28:AB29)/AB30</f>
        <v>0.48639736191261335</v>
      </c>
      <c r="AC47" s="30">
        <f t="shared" si="12"/>
        <v>0.43913043478260871</v>
      </c>
    </row>
    <row r="48" spans="1:29" x14ac:dyDescent="0.15">
      <c r="Z48" s="3" t="s">
        <v>47</v>
      </c>
      <c r="AA48" s="30">
        <f>SUM(AA37:AA38)/AA39</f>
        <v>0.38981298750117471</v>
      </c>
      <c r="AB48" s="30">
        <f t="shared" ref="AB48:AC48" si="13">SUM(AB37:AB38)/AB39</f>
        <v>0.48212965245255113</v>
      </c>
      <c r="AC48" s="30">
        <f t="shared" si="13"/>
        <v>0.43906715763633175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４月</vt:lpstr>
      <vt:lpstr>５月</vt:lpstr>
      <vt:lpstr>６月</vt:lpstr>
      <vt:lpstr>７月</vt:lpstr>
      <vt:lpstr>８月</vt:lpstr>
      <vt:lpstr>９月</vt:lpstr>
      <vt:lpstr>10月</vt:lpstr>
      <vt:lpstr>11月</vt:lpstr>
      <vt:lpstr>12月</vt:lpstr>
      <vt:lpstr>1月</vt:lpstr>
      <vt:lpstr>2月</vt:lpstr>
      <vt:lpstr>3月</vt:lpstr>
      <vt:lpstr>'12月'!Print_Area</vt:lpstr>
    </vt:vector>
  </TitlesOfParts>
  <Company>竹田市役所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竹田市役所</dc:creator>
  <cp:lastModifiedBy> </cp:lastModifiedBy>
  <cp:lastPrinted>2022-10-16T09:00:57Z</cp:lastPrinted>
  <dcterms:created xsi:type="dcterms:W3CDTF">2005-05-02T01:20:17Z</dcterms:created>
  <dcterms:modified xsi:type="dcterms:W3CDTF">2022-10-16T09:01:11Z</dcterms:modified>
</cp:coreProperties>
</file>