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X14" i="45" s="1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13" i="45" l="1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7" i="44" l="1"/>
  <c r="X17" i="44"/>
  <c r="X19" i="44"/>
  <c r="X16" i="44"/>
  <c r="X6" i="44"/>
  <c r="X13" i="44"/>
  <c r="AB39" i="44"/>
  <c r="AC36" i="44"/>
  <c r="AC38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AC36" i="43" l="1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8" i="43" s="1"/>
  <c r="X11" i="43"/>
  <c r="X17" i="43"/>
  <c r="V8" i="43"/>
  <c r="V38" i="43" s="1"/>
  <c r="W8" i="43"/>
  <c r="W34" i="43" s="1"/>
  <c r="X19" i="43"/>
  <c r="X18" i="43"/>
  <c r="X35" i="43" l="1"/>
  <c r="X26" i="43"/>
  <c r="X25" i="43"/>
  <c r="X23" i="43"/>
  <c r="X27" i="43" s="1"/>
  <c r="X24" i="43"/>
  <c r="X28" i="43"/>
  <c r="X29" i="43"/>
  <c r="X39" i="43"/>
  <c r="X32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V27" i="43" l="1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X11" i="41" s="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V23" i="42" l="1"/>
  <c r="AC36" i="41"/>
  <c r="AC38" i="41"/>
  <c r="X20" i="41"/>
  <c r="W34" i="42"/>
  <c r="X8" i="42"/>
  <c r="X39" i="42" s="1"/>
  <c r="X29" i="42"/>
  <c r="V36" i="42"/>
  <c r="W31" i="42"/>
  <c r="X36" i="42"/>
  <c r="X16" i="41"/>
  <c r="X4" i="41"/>
  <c r="V33" i="42"/>
  <c r="X33" i="42"/>
  <c r="V26" i="42"/>
  <c r="V34" i="42"/>
  <c r="V39" i="42"/>
  <c r="X30" i="42"/>
  <c r="X28" i="42"/>
  <c r="X6" i="41"/>
  <c r="X10" i="41"/>
  <c r="AC39" i="42"/>
  <c r="AC48" i="42" s="1"/>
  <c r="X31" i="42"/>
  <c r="X35" i="42"/>
  <c r="X23" i="42"/>
  <c r="X38" i="42"/>
  <c r="X32" i="42"/>
  <c r="X25" i="42"/>
  <c r="V28" i="42"/>
  <c r="V29" i="42"/>
  <c r="V30" i="42"/>
  <c r="V35" i="42"/>
  <c r="X24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7" i="42" l="1"/>
  <c r="X26" i="42"/>
  <c r="X34" i="42"/>
  <c r="X27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X35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9" i="41" l="1"/>
  <c r="X26" i="41"/>
  <c r="X32" i="41"/>
  <c r="X28" i="41"/>
  <c r="X33" i="41"/>
  <c r="X31" i="41"/>
  <c r="X24" i="41"/>
  <c r="X23" i="41"/>
  <c r="X27" i="41" s="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3" i="40" l="1"/>
  <c r="X29" i="40"/>
  <c r="V27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V34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X11" i="38" s="1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9" i="39" l="1"/>
  <c r="V23" i="39"/>
  <c r="V30" i="39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4" i="38"/>
  <c r="V31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X18" i="36" s="1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0" i="36" l="1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<sst xmlns="http://schemas.openxmlformats.org/spreadsheetml/2006/main" count="1353" uniqueCount="52">
  <si>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</si>
  <si>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</si>
  <si>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</si>
  <si>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</si>
  <si>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</si>
  <si>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</si>
  <si>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</si>
  <si>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</si>
  <si>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</si>
  <si>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</si>
  <si>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</si>
  <si>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</si>
  <si>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</si>
  <si>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</si>
  <si>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</si>
  <si>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</si>
  <si>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</si>
  <si>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</si>
  <si>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</si>
  <si>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</si>
  <si>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</si>
  <si>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</si>
  <si>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</si>
  <si>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</si>
  <si>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</si>
  <si>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</si>
  <si>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</si>
  <si>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</si>
  <si>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</si>
  <si>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</si>
  <si>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</si>
  <si>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</si>
  <si>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</si>
  <si>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</si>
  <si>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</si>
  <si>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</si>
  <si>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</si>
  <si>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</si>
  <si>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</si>
  <si>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</si>
  <si>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平成30年4月30日現在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</si>
  <si>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</si>
  <si>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</si>
  <si>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</si>
  <si>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</si>
  <si>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</si>
  <si>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</si>
  <si>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</si>
  <si>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</si>
  <si>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平成31年1月31日現在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</si>
  <si>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平成31年2月28日現在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</si>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</sst>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57</v>
      </c>
      <c r="C4" s="10">
        <v>50</v>
      </c>
      <c r="D4" s="10">
        <v>107</v>
      </c>
      <c r="E4" s="3"/>
      <c r="F4" s="7">
        <v>30</v>
      </c>
      <c r="G4" s="10">
        <v>84</v>
      </c>
      <c r="H4" s="10">
        <v>97</v>
      </c>
      <c r="I4" s="10">
        <v>181</v>
      </c>
      <c r="J4" s="3"/>
      <c r="K4" s="7">
        <v>60</v>
      </c>
      <c r="L4" s="10">
        <v>153</v>
      </c>
      <c r="M4" s="10">
        <v>171</v>
      </c>
      <c r="N4" s="10">
        <v>324</v>
      </c>
      <c r="O4" s="3"/>
      <c r="P4" s="7">
        <v>90</v>
      </c>
      <c r="Q4" s="10">
        <v>52</v>
      </c>
      <c r="R4" s="10">
        <v>147</v>
      </c>
      <c r="S4" s="10">
        <v>199</v>
      </c>
      <c r="U4" s="4" t="s">
        <v>4</v>
      </c>
      <c r="V4" s="15">
        <f>SUM(B9,B15,B21)</f>
        <v>1022</v>
      </c>
      <c r="W4" s="15">
        <f>SUM(C9,C15,C21)</f>
        <v>953</v>
      </c>
      <c r="X4" s="15">
        <f>SUM(V4:W4)</f>
        <v>1975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58</v>
      </c>
      <c r="C5" s="10">
        <v>58</v>
      </c>
      <c r="D5" s="10">
        <v>116</v>
      </c>
      <c r="E5" s="3"/>
      <c r="F5" s="7">
        <v>31</v>
      </c>
      <c r="G5" s="10">
        <v>77</v>
      </c>
      <c r="H5" s="10">
        <v>86</v>
      </c>
      <c r="I5" s="10">
        <v>163</v>
      </c>
      <c r="J5" s="3"/>
      <c r="K5" s="7">
        <v>61</v>
      </c>
      <c r="L5" s="10">
        <v>178</v>
      </c>
      <c r="M5" s="10">
        <v>176</v>
      </c>
      <c r="N5" s="10">
        <v>354</v>
      </c>
      <c r="O5" s="3"/>
      <c r="P5" s="7">
        <v>91</v>
      </c>
      <c r="Q5" s="10">
        <v>57</v>
      </c>
      <c r="R5" s="10">
        <v>121</v>
      </c>
      <c r="S5" s="10">
        <v>178</v>
      </c>
      <c r="U5" s="4" t="s">
        <v>5</v>
      </c>
      <c r="V5" s="15">
        <f>SUM(B27,B33,B39,G9,G15,G21,G27,G33,G39,L9)</f>
        <v>5151</v>
      </c>
      <c r="W5" s="15">
        <f>SUM(C27,C33,C39,H9,H15,H21,H27,H33,H39,M9)</f>
        <v>5027</v>
      </c>
      <c r="X5" s="15">
        <f>SUM(V5:W5)</f>
        <v>10178</v>
      </c>
      <c r="Y5" s="2"/>
      <c r="Z5" s="4" t="s">
        <v>25</v>
      </c>
      <c r="AA5" s="10">
        <v>588</v>
      </c>
      <c r="AB5" s="10">
        <v>557</v>
      </c>
      <c r="AC5" s="10">
        <v>1145</v>
      </c>
    </row>
    <row r="6" spans="1:29" ht="15" customHeight="1" x14ac:dyDescent="0.15">
      <c r="A6" s="7">
        <v>2</v>
      </c>
      <c r="B6" s="10">
        <v>58</v>
      </c>
      <c r="C6" s="10">
        <v>44</v>
      </c>
      <c r="D6" s="10">
        <v>102</v>
      </c>
      <c r="E6" s="3"/>
      <c r="F6" s="7">
        <v>32</v>
      </c>
      <c r="G6" s="10">
        <v>77</v>
      </c>
      <c r="H6" s="10">
        <v>85</v>
      </c>
      <c r="I6" s="10">
        <v>162</v>
      </c>
      <c r="J6" s="3"/>
      <c r="K6" s="7">
        <v>62</v>
      </c>
      <c r="L6" s="10">
        <v>170</v>
      </c>
      <c r="M6" s="10">
        <v>190</v>
      </c>
      <c r="N6" s="10">
        <v>360</v>
      </c>
      <c r="O6" s="3"/>
      <c r="P6" s="7">
        <v>92</v>
      </c>
      <c r="Q6" s="10">
        <v>47</v>
      </c>
      <c r="R6" s="10">
        <v>125</v>
      </c>
      <c r="S6" s="10">
        <v>172</v>
      </c>
      <c r="U6" s="8" t="s">
        <v>6</v>
      </c>
      <c r="V6" s="15">
        <f>SUM(L15,L21)</f>
        <v>1996</v>
      </c>
      <c r="W6" s="15">
        <f>SUM(M15,M21)</f>
        <v>2017</v>
      </c>
      <c r="X6" s="15">
        <f>SUM(V6:W6)</f>
        <v>4013</v>
      </c>
      <c r="Z6" s="26" t="s">
        <v>26</v>
      </c>
      <c r="AA6" s="10">
        <v>2996</v>
      </c>
      <c r="AB6" s="10">
        <v>2977</v>
      </c>
      <c r="AC6" s="10">
        <v>5973</v>
      </c>
    </row>
    <row r="7" spans="1:29" ht="15" customHeight="1" x14ac:dyDescent="0.15">
      <c r="A7" s="7">
        <v>3</v>
      </c>
      <c r="B7" s="10">
        <v>68</v>
      </c>
      <c r="C7" s="10">
        <v>65</v>
      </c>
      <c r="D7" s="10">
        <v>133</v>
      </c>
      <c r="E7" s="3"/>
      <c r="F7" s="7">
        <v>33</v>
      </c>
      <c r="G7" s="10">
        <v>103</v>
      </c>
      <c r="H7" s="10">
        <v>80</v>
      </c>
      <c r="I7" s="10">
        <v>183</v>
      </c>
      <c r="J7" s="3"/>
      <c r="K7" s="7">
        <v>63</v>
      </c>
      <c r="L7" s="10">
        <v>188</v>
      </c>
      <c r="M7" s="10">
        <v>191</v>
      </c>
      <c r="N7" s="10">
        <v>379</v>
      </c>
      <c r="O7" s="3"/>
      <c r="P7" s="7">
        <v>93</v>
      </c>
      <c r="Q7" s="10">
        <v>26</v>
      </c>
      <c r="R7" s="10">
        <v>106</v>
      </c>
      <c r="S7" s="10">
        <v>132</v>
      </c>
      <c r="U7" s="4" t="s">
        <v>7</v>
      </c>
      <c r="V7" s="15">
        <f>SUM(L27,L33,L39,Q9,Q15,Q21,Q27,Q33,Q39)</f>
        <v>2180</v>
      </c>
      <c r="W7" s="15">
        <f>SUM(M27,M33,M39,R9,R15,R21,R27,R33,R39)</f>
        <v>3835</v>
      </c>
      <c r="X7" s="15">
        <f>SUM(V7:W7)</f>
        <v>6015</v>
      </c>
      <c r="Z7" s="4" t="s">
        <v>31</v>
      </c>
      <c r="AA7" s="10">
        <v>1192</v>
      </c>
      <c r="AB7" s="10">
        <v>1239</v>
      </c>
      <c r="AC7" s="10">
        <v>2431</v>
      </c>
    </row>
    <row r="8" spans="1:29" ht="15" customHeight="1" x14ac:dyDescent="0.15">
      <c r="A8" s="7">
        <v>4</v>
      </c>
      <c r="B8" s="10">
        <v>61</v>
      </c>
      <c r="C8" s="10">
        <v>62</v>
      </c>
      <c r="D8" s="10">
        <v>123</v>
      </c>
      <c r="E8" s="3"/>
      <c r="F8" s="7">
        <v>34</v>
      </c>
      <c r="G8" s="10">
        <v>84</v>
      </c>
      <c r="H8" s="10">
        <v>102</v>
      </c>
      <c r="I8" s="10">
        <v>186</v>
      </c>
      <c r="J8" s="3"/>
      <c r="K8" s="7">
        <v>64</v>
      </c>
      <c r="L8" s="10">
        <v>225</v>
      </c>
      <c r="M8" s="10">
        <v>168</v>
      </c>
      <c r="N8" s="10">
        <v>393</v>
      </c>
      <c r="O8" s="3"/>
      <c r="P8" s="7">
        <v>94</v>
      </c>
      <c r="Q8" s="10">
        <v>21</v>
      </c>
      <c r="R8" s="10">
        <v>61</v>
      </c>
      <c r="S8" s="10">
        <v>82</v>
      </c>
      <c r="U8" s="17" t="s">
        <v>3</v>
      </c>
      <c r="V8" s="12">
        <f>SUM(V4:V7)</f>
        <v>10349</v>
      </c>
      <c r="W8" s="12">
        <f>SUM(W4:W7)</f>
        <v>11832</v>
      </c>
      <c r="X8" s="12">
        <f>SUM(X4:X7)</f>
        <v>22181</v>
      </c>
      <c r="Z8" s="4" t="s">
        <v>7</v>
      </c>
      <c r="AA8" s="10">
        <v>1307</v>
      </c>
      <c r="AB8" s="10">
        <v>2303</v>
      </c>
      <c r="AC8" s="10">
        <v>3610</v>
      </c>
    </row>
    <row r="9" spans="1:29" ht="15" customHeight="1" x14ac:dyDescent="0.15">
      <c r="A9" s="7"/>
      <c r="B9" s="11">
        <v>302</v>
      </c>
      <c r="C9" s="11">
        <v>279</v>
      </c>
      <c r="D9" s="11">
        <v>581</v>
      </c>
      <c r="E9" s="3"/>
      <c r="F9" s="7"/>
      <c r="G9" s="11">
        <v>425</v>
      </c>
      <c r="H9" s="11">
        <v>450</v>
      </c>
      <c r="I9" s="11">
        <v>875</v>
      </c>
      <c r="J9" s="3"/>
      <c r="K9" s="7"/>
      <c r="L9" s="12">
        <v>914</v>
      </c>
      <c r="M9" s="12">
        <v>896</v>
      </c>
      <c r="N9" s="12">
        <v>1810</v>
      </c>
      <c r="O9" s="3"/>
      <c r="P9" s="7"/>
      <c r="Q9" s="11">
        <v>203</v>
      </c>
      <c r="R9" s="11">
        <v>560</v>
      </c>
      <c r="S9" s="11">
        <v>763</v>
      </c>
      <c r="U9" s="4" t="s">
        <v>8</v>
      </c>
      <c r="V9" s="15">
        <f>SUM(G21,G27,G33,G39,L9)</f>
        <v>3182</v>
      </c>
      <c r="W9" s="15">
        <f>SUM(H21,H27,H33,H39,M9)</f>
        <v>3094</v>
      </c>
      <c r="X9" s="18">
        <f t="shared" ref="X9:X20" si="0">SUM(V9:W9)</f>
        <v>6276</v>
      </c>
      <c r="Z9" s="9" t="s">
        <v>24</v>
      </c>
      <c r="AA9" s="11">
        <f t="shared" ref="AA9:AB9" si="1">SUM(AA5:AA8)</f>
        <v>6083</v>
      </c>
      <c r="AB9" s="11">
        <f t="shared" si="1"/>
        <v>7076</v>
      </c>
      <c r="AC9" s="11">
        <f>SUM(AC5:AC8)</f>
        <v>13159</v>
      </c>
    </row>
    <row r="10" spans="1:29" ht="15" customHeight="1" x14ac:dyDescent="0.15">
      <c r="A10" s="7">
        <v>5</v>
      </c>
      <c r="B10" s="10">
        <v>65</v>
      </c>
      <c r="C10" s="10">
        <v>66</v>
      </c>
      <c r="D10" s="10">
        <v>131</v>
      </c>
      <c r="E10" s="3"/>
      <c r="F10" s="7">
        <v>35</v>
      </c>
      <c r="G10" s="10">
        <v>69</v>
      </c>
      <c r="H10" s="10">
        <v>84</v>
      </c>
      <c r="I10" s="10">
        <v>153</v>
      </c>
      <c r="J10" s="3"/>
      <c r="K10" s="7">
        <v>65</v>
      </c>
      <c r="L10" s="10">
        <v>201</v>
      </c>
      <c r="M10" s="10">
        <v>214</v>
      </c>
      <c r="N10" s="10">
        <v>415</v>
      </c>
      <c r="O10" s="3"/>
      <c r="P10" s="7">
        <v>95</v>
      </c>
      <c r="Q10" s="10">
        <v>11</v>
      </c>
      <c r="R10" s="10">
        <v>63</v>
      </c>
      <c r="S10" s="10">
        <v>74</v>
      </c>
      <c r="U10" s="4" t="s">
        <v>9</v>
      </c>
      <c r="V10" s="15">
        <f>SUM(G21,G27,G33,G39,L9,L15,L21,L27,L33,L39,Q9,Q15,Q21,Q27,Q33,Q39)</f>
        <v>7358</v>
      </c>
      <c r="W10" s="15">
        <f>SUM(H21,H27,H33,H39,M9,M15,M21,M27,M33,M39,R9,R15,R21,R27,R33,R39)</f>
        <v>8946</v>
      </c>
      <c r="X10" s="18">
        <f t="shared" si="0"/>
        <v>16304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52</v>
      </c>
      <c r="D11" s="10">
        <v>124</v>
      </c>
      <c r="E11" s="3"/>
      <c r="F11" s="7">
        <v>36</v>
      </c>
      <c r="G11" s="10">
        <v>98</v>
      </c>
      <c r="H11" s="10">
        <v>80</v>
      </c>
      <c r="I11" s="10">
        <v>178</v>
      </c>
      <c r="J11" s="3"/>
      <c r="K11" s="7">
        <v>66</v>
      </c>
      <c r="L11" s="10">
        <v>219</v>
      </c>
      <c r="M11" s="10">
        <v>201</v>
      </c>
      <c r="N11" s="10">
        <v>420</v>
      </c>
      <c r="O11" s="3"/>
      <c r="P11" s="7">
        <v>96</v>
      </c>
      <c r="Q11" s="10">
        <v>5</v>
      </c>
      <c r="R11" s="10">
        <v>51</v>
      </c>
      <c r="S11" s="10">
        <v>56</v>
      </c>
      <c r="U11" s="4" t="s">
        <v>10</v>
      </c>
      <c r="V11" s="15">
        <f>SUM(,G33,G39,L9,L15,L21,L27,L33,L39,Q9,Q15,Q21,Q27,Q33,Q39)</f>
        <v>6309</v>
      </c>
      <c r="W11" s="15">
        <f>SUM(,H33,H39,M9,M15,M21,M27,M33,M39,R9,R15,R21,R27,R33,R39)</f>
        <v>7998</v>
      </c>
      <c r="X11" s="18">
        <f t="shared" si="0"/>
        <v>14307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70</v>
      </c>
      <c r="D12" s="10">
        <v>138</v>
      </c>
      <c r="E12" s="3"/>
      <c r="F12" s="7">
        <v>37</v>
      </c>
      <c r="G12" s="10">
        <v>84</v>
      </c>
      <c r="H12" s="10">
        <v>101</v>
      </c>
      <c r="I12" s="10">
        <v>185</v>
      </c>
      <c r="J12" s="3"/>
      <c r="K12" s="7">
        <v>67</v>
      </c>
      <c r="L12" s="10">
        <v>248</v>
      </c>
      <c r="M12" s="10">
        <v>198</v>
      </c>
      <c r="N12" s="10">
        <v>446</v>
      </c>
      <c r="O12" s="3"/>
      <c r="P12" s="7">
        <v>97</v>
      </c>
      <c r="Q12" s="10">
        <v>7</v>
      </c>
      <c r="R12" s="10">
        <v>30</v>
      </c>
      <c r="S12" s="10">
        <v>37</v>
      </c>
      <c r="U12" s="4" t="s">
        <v>11</v>
      </c>
      <c r="V12" s="15">
        <f>SUM(L9,L15,L21,L27,L33,L39,Q9,Q15,Q21,Q27,Q33,Q39)</f>
        <v>5090</v>
      </c>
      <c r="W12" s="15">
        <f>SUM(M9,M15,M21,M27,M33,M39,R9,R15,R21,R27,R33,R39)</f>
        <v>6748</v>
      </c>
      <c r="X12" s="18">
        <f t="shared" si="0"/>
        <v>11838</v>
      </c>
      <c r="Z12" s="4" t="s">
        <v>25</v>
      </c>
      <c r="AA12" s="10">
        <v>170</v>
      </c>
      <c r="AB12" s="10">
        <v>137</v>
      </c>
      <c r="AC12" s="10">
        <v>307</v>
      </c>
    </row>
    <row r="13" spans="1:29" ht="15" customHeight="1" x14ac:dyDescent="0.15">
      <c r="A13" s="7">
        <v>8</v>
      </c>
      <c r="B13" s="10">
        <v>83</v>
      </c>
      <c r="C13" s="10">
        <v>61</v>
      </c>
      <c r="D13" s="10">
        <v>144</v>
      </c>
      <c r="E13" s="3"/>
      <c r="F13" s="7">
        <v>38</v>
      </c>
      <c r="G13" s="10">
        <v>87</v>
      </c>
      <c r="H13" s="10">
        <v>83</v>
      </c>
      <c r="I13" s="10">
        <v>170</v>
      </c>
      <c r="J13" s="3"/>
      <c r="K13" s="7">
        <v>68</v>
      </c>
      <c r="L13" s="10">
        <v>257</v>
      </c>
      <c r="M13" s="10">
        <v>258</v>
      </c>
      <c r="N13" s="10">
        <v>515</v>
      </c>
      <c r="O13" s="3"/>
      <c r="P13" s="7">
        <v>98</v>
      </c>
      <c r="Q13" s="10">
        <v>6</v>
      </c>
      <c r="R13" s="10">
        <v>15</v>
      </c>
      <c r="S13" s="10">
        <v>21</v>
      </c>
      <c r="U13" s="9" t="s">
        <v>12</v>
      </c>
      <c r="V13" s="12">
        <f>SUM(L15,L21,L27,L33,L39,Q9,Q15,Q21,Q27,Q33,Q39)</f>
        <v>4176</v>
      </c>
      <c r="W13" s="12">
        <f>SUM(M15,M21,M27,M33,M39,R9,R15,R21,R27,R33,R39)</f>
        <v>5852</v>
      </c>
      <c r="X13" s="12">
        <f t="shared" si="0"/>
        <v>10028</v>
      </c>
      <c r="Z13" s="26" t="s">
        <v>26</v>
      </c>
      <c r="AA13" s="10">
        <v>654</v>
      </c>
      <c r="AB13" s="10">
        <v>669</v>
      </c>
      <c r="AC13" s="10">
        <v>1323</v>
      </c>
    </row>
    <row r="14" spans="1:29" ht="15" customHeight="1" x14ac:dyDescent="0.15">
      <c r="A14" s="7">
        <v>9</v>
      </c>
      <c r="B14" s="10">
        <v>69</v>
      </c>
      <c r="C14" s="10">
        <v>69</v>
      </c>
      <c r="D14" s="10">
        <v>138</v>
      </c>
      <c r="E14" s="3"/>
      <c r="F14" s="7">
        <v>39</v>
      </c>
      <c r="G14" s="10">
        <v>105</v>
      </c>
      <c r="H14" s="10">
        <v>97</v>
      </c>
      <c r="I14" s="10">
        <v>202</v>
      </c>
      <c r="J14" s="3"/>
      <c r="K14" s="7">
        <v>69</v>
      </c>
      <c r="L14" s="10">
        <v>273</v>
      </c>
      <c r="M14" s="10">
        <v>237</v>
      </c>
      <c r="N14" s="10">
        <v>510</v>
      </c>
      <c r="O14" s="3"/>
      <c r="P14" s="7">
        <v>99</v>
      </c>
      <c r="Q14" s="10">
        <v>7</v>
      </c>
      <c r="R14" s="10">
        <v>20</v>
      </c>
      <c r="S14" s="10">
        <v>27</v>
      </c>
      <c r="U14" s="4" t="s">
        <v>13</v>
      </c>
      <c r="V14" s="15">
        <f>SUM(L21,L27,L33,L39,Q9,Q15,Q21,Q27,Q33,Q39)</f>
        <v>2978</v>
      </c>
      <c r="W14" s="15">
        <f>SUM(M21,M27,M33,M39,R9,R15,R21,R27,R33,R39)</f>
        <v>4744</v>
      </c>
      <c r="X14" s="18">
        <f t="shared" si="0"/>
        <v>7722</v>
      </c>
      <c r="Z14" s="4" t="s">
        <v>31</v>
      </c>
      <c r="AA14" s="10">
        <v>257</v>
      </c>
      <c r="AB14" s="10">
        <v>277</v>
      </c>
      <c r="AC14" s="10">
        <v>534</v>
      </c>
    </row>
    <row r="15" spans="1:29" ht="15" customHeight="1" x14ac:dyDescent="0.15">
      <c r="A15" s="7"/>
      <c r="B15" s="11">
        <v>357</v>
      </c>
      <c r="C15" s="11">
        <v>318</v>
      </c>
      <c r="D15" s="11">
        <v>675</v>
      </c>
      <c r="E15" s="3"/>
      <c r="F15" s="7"/>
      <c r="G15" s="11">
        <v>443</v>
      </c>
      <c r="H15" s="11">
        <v>445</v>
      </c>
      <c r="I15" s="11">
        <v>888</v>
      </c>
      <c r="J15" s="3"/>
      <c r="K15" s="7"/>
      <c r="L15" s="11">
        <v>1198</v>
      </c>
      <c r="M15" s="11">
        <v>1108</v>
      </c>
      <c r="N15" s="11">
        <v>2306</v>
      </c>
      <c r="O15" s="3"/>
      <c r="P15" s="7"/>
      <c r="Q15" s="11">
        <v>36</v>
      </c>
      <c r="R15" s="11">
        <v>179</v>
      </c>
      <c r="S15" s="11">
        <v>215</v>
      </c>
      <c r="U15" s="4" t="s">
        <v>14</v>
      </c>
      <c r="V15" s="15">
        <f>SUM(L27,L33,L39,Q9,Q15,Q21,Q27,Q33,Q39)</f>
        <v>2180</v>
      </c>
      <c r="W15" s="15">
        <f>SUM(M27,M33,M39,R9,R15,R21,R27,R33,R39)</f>
        <v>3835</v>
      </c>
      <c r="X15" s="18">
        <f t="shared" si="0"/>
        <v>6015</v>
      </c>
      <c r="Z15" s="4" t="s">
        <v>7</v>
      </c>
      <c r="AA15" s="10">
        <v>275</v>
      </c>
      <c r="AB15" s="10">
        <v>442</v>
      </c>
      <c r="AC15" s="10">
        <v>717</v>
      </c>
    </row>
    <row r="16" spans="1:29" ht="15" customHeight="1" x14ac:dyDescent="0.15">
      <c r="A16" s="7">
        <v>10</v>
      </c>
      <c r="B16" s="10">
        <v>67</v>
      </c>
      <c r="C16" s="10">
        <v>81</v>
      </c>
      <c r="D16" s="10">
        <v>148</v>
      </c>
      <c r="E16" s="3"/>
      <c r="F16" s="7">
        <v>40</v>
      </c>
      <c r="G16" s="10">
        <v>122</v>
      </c>
      <c r="H16" s="10">
        <v>94</v>
      </c>
      <c r="I16" s="10">
        <v>216</v>
      </c>
      <c r="J16" s="3"/>
      <c r="K16" s="7">
        <v>70</v>
      </c>
      <c r="L16" s="10">
        <v>255</v>
      </c>
      <c r="M16" s="10">
        <v>253</v>
      </c>
      <c r="N16" s="10">
        <v>508</v>
      </c>
      <c r="O16" s="3"/>
      <c r="P16" s="7">
        <v>100</v>
      </c>
      <c r="Q16" s="10">
        <v>3</v>
      </c>
      <c r="R16" s="10">
        <v>12</v>
      </c>
      <c r="S16" s="10">
        <v>15</v>
      </c>
      <c r="U16" s="4" t="s">
        <v>15</v>
      </c>
      <c r="V16" s="15">
        <f>SUM(L33,L39,Q9,Q15,Q21,Q27,Q33,Q39)</f>
        <v>1498</v>
      </c>
      <c r="W16" s="15">
        <f>SUM(M33,M39,R9,R15,R21,R27,R33,R39)</f>
        <v>2839</v>
      </c>
      <c r="X16" s="18">
        <f t="shared" si="0"/>
        <v>4337</v>
      </c>
      <c r="Z16" s="9" t="s">
        <v>24</v>
      </c>
      <c r="AA16" s="11">
        <f t="shared" ref="AA16:AB16" si="2">SUM(AA12:AA15)</f>
        <v>1356</v>
      </c>
      <c r="AB16" s="11">
        <f t="shared" si="2"/>
        <v>1525</v>
      </c>
      <c r="AC16" s="11">
        <f>SUM(AC12:AC15)</f>
        <v>2881</v>
      </c>
    </row>
    <row r="17" spans="1:29" ht="15" customHeight="1" x14ac:dyDescent="0.15">
      <c r="A17" s="7">
        <v>11</v>
      </c>
      <c r="B17" s="10">
        <v>78</v>
      </c>
      <c r="C17" s="10">
        <v>69</v>
      </c>
      <c r="D17" s="10">
        <v>147</v>
      </c>
      <c r="E17" s="3"/>
      <c r="F17" s="7">
        <v>41</v>
      </c>
      <c r="G17" s="10">
        <v>123</v>
      </c>
      <c r="H17" s="10">
        <v>90</v>
      </c>
      <c r="I17" s="10">
        <v>213</v>
      </c>
      <c r="J17" s="3"/>
      <c r="K17" s="7">
        <v>71</v>
      </c>
      <c r="L17" s="10">
        <v>197</v>
      </c>
      <c r="M17" s="10">
        <v>175</v>
      </c>
      <c r="N17" s="10">
        <v>372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788</v>
      </c>
      <c r="W17" s="15">
        <f>SUM(M39,R9,R15,R21,R27,R33,R39)</f>
        <v>1737</v>
      </c>
      <c r="X17" s="18">
        <f t="shared" si="0"/>
        <v>2525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76</v>
      </c>
      <c r="D18" s="10">
        <v>147</v>
      </c>
      <c r="E18" s="3"/>
      <c r="F18" s="7">
        <v>42</v>
      </c>
      <c r="G18" s="10">
        <v>107</v>
      </c>
      <c r="H18" s="10">
        <v>92</v>
      </c>
      <c r="I18" s="10">
        <v>199</v>
      </c>
      <c r="J18" s="3"/>
      <c r="K18" s="7">
        <v>72</v>
      </c>
      <c r="L18" s="10">
        <v>83</v>
      </c>
      <c r="M18" s="10">
        <v>119</v>
      </c>
      <c r="N18" s="13">
        <v>202</v>
      </c>
      <c r="O18" s="3"/>
      <c r="P18" s="7">
        <v>102</v>
      </c>
      <c r="Q18" s="10">
        <v>0</v>
      </c>
      <c r="R18" s="10">
        <v>12</v>
      </c>
      <c r="S18" s="10">
        <v>12</v>
      </c>
      <c r="U18" s="4" t="s">
        <v>17</v>
      </c>
      <c r="V18" s="15">
        <f>SUM(Q9,Q15,Q21,Q27,Q33,Q39)</f>
        <v>244</v>
      </c>
      <c r="W18" s="15">
        <f>SUM(R9,R15,R21,R27,R33,R39)</f>
        <v>776</v>
      </c>
      <c r="X18" s="18">
        <f t="shared" si="0"/>
        <v>1020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58</v>
      </c>
      <c r="D19" s="10">
        <v>127</v>
      </c>
      <c r="E19" s="3"/>
      <c r="F19" s="7">
        <v>43</v>
      </c>
      <c r="G19" s="10">
        <v>111</v>
      </c>
      <c r="H19" s="10">
        <v>88</v>
      </c>
      <c r="I19" s="10">
        <v>199</v>
      </c>
      <c r="J19" s="3"/>
      <c r="K19" s="7">
        <v>73</v>
      </c>
      <c r="L19" s="10">
        <v>121</v>
      </c>
      <c r="M19" s="10">
        <v>165</v>
      </c>
      <c r="N19" s="10">
        <v>286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41</v>
      </c>
      <c r="W19" s="15">
        <f>SUM(R15,R21,R27,R33,R39)</f>
        <v>216</v>
      </c>
      <c r="X19" s="18">
        <f t="shared" si="0"/>
        <v>257</v>
      </c>
      <c r="Z19" s="4" t="s">
        <v>25</v>
      </c>
      <c r="AA19" s="10">
        <v>155</v>
      </c>
      <c r="AB19" s="10">
        <v>165</v>
      </c>
      <c r="AC19" s="10">
        <v>320</v>
      </c>
    </row>
    <row r="20" spans="1:29" ht="15" customHeight="1" x14ac:dyDescent="0.15">
      <c r="A20" s="7">
        <v>14</v>
      </c>
      <c r="B20" s="10">
        <v>78</v>
      </c>
      <c r="C20" s="10">
        <v>72</v>
      </c>
      <c r="D20" s="10">
        <v>150</v>
      </c>
      <c r="E20" s="3"/>
      <c r="F20" s="7">
        <v>44</v>
      </c>
      <c r="G20" s="10">
        <v>102</v>
      </c>
      <c r="H20" s="10">
        <v>106</v>
      </c>
      <c r="I20" s="10">
        <v>208</v>
      </c>
      <c r="J20" s="3"/>
      <c r="K20" s="7">
        <v>74</v>
      </c>
      <c r="L20" s="10">
        <v>142</v>
      </c>
      <c r="M20" s="10">
        <v>197</v>
      </c>
      <c r="N20" s="10">
        <v>339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37</v>
      </c>
      <c r="X20" s="18">
        <f t="shared" si="0"/>
        <v>42</v>
      </c>
      <c r="Z20" s="26" t="s">
        <v>26</v>
      </c>
      <c r="AA20" s="10">
        <v>984</v>
      </c>
      <c r="AB20" s="10">
        <v>882</v>
      </c>
      <c r="AC20" s="10">
        <v>1866</v>
      </c>
    </row>
    <row r="21" spans="1:29" ht="15" customHeight="1" x14ac:dyDescent="0.15">
      <c r="A21" s="7"/>
      <c r="B21" s="11">
        <v>363</v>
      </c>
      <c r="C21" s="11">
        <v>356</v>
      </c>
      <c r="D21" s="11">
        <v>719</v>
      </c>
      <c r="E21" s="3"/>
      <c r="F21" s="7"/>
      <c r="G21" s="11">
        <v>565</v>
      </c>
      <c r="H21" s="11">
        <v>470</v>
      </c>
      <c r="I21" s="11">
        <v>1035</v>
      </c>
      <c r="J21" s="3"/>
      <c r="K21" s="7"/>
      <c r="L21" s="12">
        <v>798</v>
      </c>
      <c r="M21" s="12">
        <v>909</v>
      </c>
      <c r="N21" s="12">
        <v>1707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342</v>
      </c>
      <c r="AB21" s="10">
        <v>309</v>
      </c>
      <c r="AC21" s="10">
        <v>651</v>
      </c>
    </row>
    <row r="22" spans="1:29" ht="15" customHeight="1" x14ac:dyDescent="0.15">
      <c r="A22" s="7">
        <v>15</v>
      </c>
      <c r="B22" s="10">
        <v>75</v>
      </c>
      <c r="C22" s="10">
        <v>80</v>
      </c>
      <c r="D22" s="10">
        <v>155</v>
      </c>
      <c r="E22" s="3"/>
      <c r="F22" s="7">
        <v>45</v>
      </c>
      <c r="G22" s="10">
        <v>93</v>
      </c>
      <c r="H22" s="10">
        <v>103</v>
      </c>
      <c r="I22" s="10">
        <v>196</v>
      </c>
      <c r="J22" s="3"/>
      <c r="K22" s="7">
        <v>75</v>
      </c>
      <c r="L22" s="10">
        <v>145</v>
      </c>
      <c r="M22" s="10">
        <v>177</v>
      </c>
      <c r="N22" s="10">
        <v>322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694</v>
      </c>
      <c r="AC22" s="10">
        <v>1059</v>
      </c>
    </row>
    <row r="23" spans="1:29" ht="15" customHeight="1" x14ac:dyDescent="0.15">
      <c r="A23" s="7">
        <v>16</v>
      </c>
      <c r="B23" s="10">
        <v>82</v>
      </c>
      <c r="C23" s="10">
        <v>76</v>
      </c>
      <c r="D23" s="10">
        <v>158</v>
      </c>
      <c r="E23" s="3"/>
      <c r="F23" s="7">
        <v>46</v>
      </c>
      <c r="G23" s="10">
        <v>103</v>
      </c>
      <c r="H23" s="10">
        <v>92</v>
      </c>
      <c r="I23" s="10">
        <v>195</v>
      </c>
      <c r="J23" s="3"/>
      <c r="K23" s="7">
        <v>76</v>
      </c>
      <c r="L23" s="10">
        <v>142</v>
      </c>
      <c r="M23" s="10">
        <v>220</v>
      </c>
      <c r="N23" s="10">
        <v>362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9.8753502753889268</v>
      </c>
      <c r="W23" s="19">
        <f>W4/$W$8*100</f>
        <v>8.0544286680189323</v>
      </c>
      <c r="X23" s="19">
        <f>X4/$X$8*100</f>
        <v>8.9040169514449303</v>
      </c>
      <c r="Z23" s="9" t="s">
        <v>24</v>
      </c>
      <c r="AA23" s="11">
        <f t="shared" ref="AA23:AB23" si="3">SUM(AA19:AA22)</f>
        <v>1846</v>
      </c>
      <c r="AB23" s="11">
        <f t="shared" si="3"/>
        <v>2050</v>
      </c>
      <c r="AC23" s="11">
        <f>SUM(AC19:AC22)</f>
        <v>3896</v>
      </c>
    </row>
    <row r="24" spans="1:29" ht="15" customHeight="1" x14ac:dyDescent="0.15">
      <c r="A24" s="7">
        <v>17</v>
      </c>
      <c r="B24" s="10">
        <v>79</v>
      </c>
      <c r="C24" s="10">
        <v>95</v>
      </c>
      <c r="D24" s="10">
        <v>174</v>
      </c>
      <c r="E24" s="3"/>
      <c r="F24" s="7">
        <v>47</v>
      </c>
      <c r="G24" s="10">
        <v>101</v>
      </c>
      <c r="H24" s="10">
        <v>91</v>
      </c>
      <c r="I24" s="10">
        <v>192</v>
      </c>
      <c r="J24" s="3"/>
      <c r="K24" s="7">
        <v>77</v>
      </c>
      <c r="L24" s="10">
        <v>140</v>
      </c>
      <c r="M24" s="10">
        <v>207</v>
      </c>
      <c r="N24" s="10">
        <v>347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49.772924920282151</v>
      </c>
      <c r="W24" s="19">
        <f>W5/$W$8*100</f>
        <v>42.486477349560516</v>
      </c>
      <c r="X24" s="19">
        <f>X5/$X$8*100</f>
        <v>45.886118750281774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82</v>
      </c>
      <c r="D25" s="10">
        <v>152</v>
      </c>
      <c r="E25" s="3"/>
      <c r="F25" s="7">
        <v>48</v>
      </c>
      <c r="G25" s="10">
        <v>96</v>
      </c>
      <c r="H25" s="10">
        <v>96</v>
      </c>
      <c r="I25" s="10">
        <v>192</v>
      </c>
      <c r="J25" s="3"/>
      <c r="K25" s="7">
        <v>78</v>
      </c>
      <c r="L25" s="10">
        <v>131</v>
      </c>
      <c r="M25" s="10">
        <v>204</v>
      </c>
      <c r="N25" s="10">
        <v>335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19.286887621992463</v>
      </c>
      <c r="W25" s="19">
        <f>W6/$W$8*100</f>
        <v>17.046991210277216</v>
      </c>
      <c r="X25" s="19">
        <f>X6/$X$8*100</f>
        <v>18.092060772733419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71</v>
      </c>
      <c r="C26" s="10">
        <v>59</v>
      </c>
      <c r="D26" s="10">
        <v>130</v>
      </c>
      <c r="E26" s="3"/>
      <c r="F26" s="7">
        <v>49</v>
      </c>
      <c r="G26" s="10">
        <v>91</v>
      </c>
      <c r="H26" s="10">
        <v>96</v>
      </c>
      <c r="I26" s="10">
        <v>187</v>
      </c>
      <c r="J26" s="3"/>
      <c r="K26" s="7">
        <v>79</v>
      </c>
      <c r="L26" s="10">
        <v>124</v>
      </c>
      <c r="M26" s="10">
        <v>188</v>
      </c>
      <c r="N26" s="10">
        <v>312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21.064837182336458</v>
      </c>
      <c r="W26" s="19">
        <f>W7/$W$8*100</f>
        <v>32.412102772143342</v>
      </c>
      <c r="X26" s="19">
        <f>X7/$X$8*100</f>
        <v>27.117803525539873</v>
      </c>
      <c r="Z26" s="4" t="s">
        <v>25</v>
      </c>
      <c r="AA26" s="10">
        <v>109</v>
      </c>
      <c r="AB26" s="10">
        <v>94</v>
      </c>
      <c r="AC26" s="10">
        <v>203</v>
      </c>
    </row>
    <row r="27" spans="1:29" ht="15" customHeight="1" x14ac:dyDescent="0.15">
      <c r="A27" s="7"/>
      <c r="B27" s="11">
        <v>377</v>
      </c>
      <c r="C27" s="11">
        <v>392</v>
      </c>
      <c r="D27" s="11">
        <v>769</v>
      </c>
      <c r="E27" s="3"/>
      <c r="F27" s="7"/>
      <c r="G27" s="11">
        <v>484</v>
      </c>
      <c r="H27" s="11">
        <v>478</v>
      </c>
      <c r="I27" s="11">
        <v>962</v>
      </c>
      <c r="J27" s="3"/>
      <c r="K27" s="7"/>
      <c r="L27" s="11">
        <v>682</v>
      </c>
      <c r="M27" s="11">
        <v>996</v>
      </c>
      <c r="N27" s="11">
        <v>1678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517</v>
      </c>
      <c r="AB27" s="10">
        <v>499</v>
      </c>
      <c r="AC27" s="10">
        <v>1016</v>
      </c>
    </row>
    <row r="28" spans="1:29" ht="15" customHeight="1" x14ac:dyDescent="0.15">
      <c r="A28" s="7">
        <v>20</v>
      </c>
      <c r="B28" s="10">
        <v>72</v>
      </c>
      <c r="C28" s="10">
        <v>79</v>
      </c>
      <c r="D28" s="10">
        <v>151</v>
      </c>
      <c r="E28" s="3"/>
      <c r="F28" s="7">
        <v>50</v>
      </c>
      <c r="G28" s="10">
        <v>94</v>
      </c>
      <c r="H28" s="10">
        <v>119</v>
      </c>
      <c r="I28" s="10">
        <v>213</v>
      </c>
      <c r="J28" s="3"/>
      <c r="K28" s="7">
        <v>80</v>
      </c>
      <c r="L28" s="10">
        <v>160</v>
      </c>
      <c r="M28" s="10">
        <v>209</v>
      </c>
      <c r="N28" s="10">
        <v>369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30.746932070731468</v>
      </c>
      <c r="W28" s="19">
        <f t="shared" ref="W28:W39" si="5">W9/$W$8*100</f>
        <v>26.149425287356319</v>
      </c>
      <c r="X28" s="19">
        <f t="shared" ref="X28:X39" si="6">X9/$X$8*100</f>
        <v>28.294486272034625</v>
      </c>
      <c r="Z28" s="4" t="s">
        <v>31</v>
      </c>
      <c r="AA28" s="10">
        <v>205</v>
      </c>
      <c r="AB28" s="10">
        <v>192</v>
      </c>
      <c r="AC28" s="10">
        <v>397</v>
      </c>
    </row>
    <row r="29" spans="1:29" ht="15" customHeight="1" x14ac:dyDescent="0.15">
      <c r="A29" s="7">
        <v>21</v>
      </c>
      <c r="B29" s="10">
        <v>78</v>
      </c>
      <c r="C29" s="10">
        <v>78</v>
      </c>
      <c r="D29" s="10">
        <v>156</v>
      </c>
      <c r="E29" s="3"/>
      <c r="F29" s="7">
        <v>51</v>
      </c>
      <c r="G29" s="10">
        <v>96</v>
      </c>
      <c r="H29" s="10">
        <v>102</v>
      </c>
      <c r="I29" s="10">
        <v>198</v>
      </c>
      <c r="J29" s="3"/>
      <c r="K29" s="7">
        <v>81</v>
      </c>
      <c r="L29" s="10">
        <v>133</v>
      </c>
      <c r="M29" s="10">
        <v>223</v>
      </c>
      <c r="N29" s="10">
        <v>356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71.098656875060399</v>
      </c>
      <c r="W29" s="19">
        <f t="shared" si="5"/>
        <v>75.608519269776878</v>
      </c>
      <c r="X29" s="19">
        <f t="shared" si="6"/>
        <v>73.504350570307921</v>
      </c>
      <c r="Z29" s="4" t="s">
        <v>7</v>
      </c>
      <c r="AA29" s="10">
        <v>233</v>
      </c>
      <c r="AB29" s="10">
        <v>396</v>
      </c>
      <c r="AC29" s="10">
        <v>629</v>
      </c>
    </row>
    <row r="30" spans="1:29" ht="15" customHeight="1" x14ac:dyDescent="0.15">
      <c r="A30" s="7">
        <v>22</v>
      </c>
      <c r="B30" s="10">
        <v>67</v>
      </c>
      <c r="C30" s="10">
        <v>74</v>
      </c>
      <c r="D30" s="10">
        <v>141</v>
      </c>
      <c r="E30" s="3"/>
      <c r="F30" s="7">
        <v>52</v>
      </c>
      <c r="G30" s="10">
        <v>98</v>
      </c>
      <c r="H30" s="10">
        <v>76</v>
      </c>
      <c r="I30" s="10">
        <v>174</v>
      </c>
      <c r="J30" s="3"/>
      <c r="K30" s="7">
        <v>82</v>
      </c>
      <c r="L30" s="10">
        <v>154</v>
      </c>
      <c r="M30" s="10">
        <v>219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60.96241182722968</v>
      </c>
      <c r="W30" s="19">
        <f t="shared" si="5"/>
        <v>67.596348884381342</v>
      </c>
      <c r="X30" s="19">
        <f t="shared" si="6"/>
        <v>64.501149632568413</v>
      </c>
      <c r="Z30" s="9" t="s">
        <v>24</v>
      </c>
      <c r="AA30" s="11">
        <f t="shared" ref="AA30:AB30" si="7">SUM(AA26:AA29)</f>
        <v>1064</v>
      </c>
      <c r="AB30" s="11">
        <f t="shared" si="7"/>
        <v>1181</v>
      </c>
      <c r="AC30" s="11">
        <f>SUM(AC26:AC29)</f>
        <v>2245</v>
      </c>
    </row>
    <row r="31" spans="1:29" ht="15" customHeight="1" x14ac:dyDescent="0.15">
      <c r="A31" s="7">
        <v>23</v>
      </c>
      <c r="B31" s="10">
        <v>80</v>
      </c>
      <c r="C31" s="10">
        <v>73</v>
      </c>
      <c r="D31" s="10">
        <v>153</v>
      </c>
      <c r="E31" s="3"/>
      <c r="F31" s="7">
        <v>53</v>
      </c>
      <c r="G31" s="10">
        <v>102</v>
      </c>
      <c r="H31" s="10">
        <v>116</v>
      </c>
      <c r="I31" s="10">
        <v>218</v>
      </c>
      <c r="J31" s="3"/>
      <c r="K31" s="7">
        <v>83</v>
      </c>
      <c r="L31" s="10">
        <v>131</v>
      </c>
      <c r="M31" s="10">
        <v>226</v>
      </c>
      <c r="N31" s="10">
        <v>357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49.183495989950721</v>
      </c>
      <c r="W31" s="19">
        <f t="shared" si="5"/>
        <v>57.031778228532794</v>
      </c>
      <c r="X31" s="19">
        <f t="shared" si="6"/>
        <v>53.370001352508901</v>
      </c>
      <c r="Z31" s="6"/>
    </row>
    <row r="32" spans="1:29" ht="15" customHeight="1" x14ac:dyDescent="0.15">
      <c r="A32" s="7">
        <v>24</v>
      </c>
      <c r="B32" s="10">
        <v>90</v>
      </c>
      <c r="C32" s="10">
        <v>70</v>
      </c>
      <c r="D32" s="10">
        <v>160</v>
      </c>
      <c r="E32" s="3"/>
      <c r="F32" s="7">
        <v>54</v>
      </c>
      <c r="G32" s="10">
        <v>109</v>
      </c>
      <c r="H32" s="10">
        <v>121</v>
      </c>
      <c r="I32" s="10">
        <v>230</v>
      </c>
      <c r="J32" s="3"/>
      <c r="K32" s="7">
        <v>84</v>
      </c>
      <c r="L32" s="10">
        <v>132</v>
      </c>
      <c r="M32" s="10">
        <v>225</v>
      </c>
      <c r="N32" s="10">
        <v>357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40.351724804328917</v>
      </c>
      <c r="W32" s="20">
        <f t="shared" si="5"/>
        <v>49.459093982420555</v>
      </c>
      <c r="X32" s="20">
        <f t="shared" si="6"/>
        <v>45.209864298273295</v>
      </c>
      <c r="Z32" s="6"/>
      <c r="AA32" s="28"/>
      <c r="AB32" s="27"/>
      <c r="AC32" s="27"/>
    </row>
    <row r="33" spans="1:29" ht="15" customHeight="1" x14ac:dyDescent="0.15">
      <c r="A33" s="7"/>
      <c r="B33" s="11">
        <v>387</v>
      </c>
      <c r="C33" s="11">
        <v>374</v>
      </c>
      <c r="D33" s="11">
        <v>761</v>
      </c>
      <c r="E33" s="3"/>
      <c r="F33" s="7"/>
      <c r="G33" s="11">
        <v>499</v>
      </c>
      <c r="H33" s="11">
        <v>534</v>
      </c>
      <c r="I33" s="11">
        <v>1033</v>
      </c>
      <c r="J33" s="3"/>
      <c r="K33" s="7"/>
      <c r="L33" s="11">
        <v>710</v>
      </c>
      <c r="M33" s="11">
        <v>1102</v>
      </c>
      <c r="N33" s="11">
        <v>1812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28.775727123393562</v>
      </c>
      <c r="W33" s="19">
        <f t="shared" si="5"/>
        <v>40.0946585530764</v>
      </c>
      <c r="X33" s="19">
        <f t="shared" si="6"/>
        <v>34.813579189396329</v>
      </c>
      <c r="Z33" s="6" t="s">
        <v>3</v>
      </c>
    </row>
    <row r="34" spans="1:29" ht="15" customHeight="1" x14ac:dyDescent="0.15">
      <c r="A34" s="7">
        <v>25</v>
      </c>
      <c r="B34" s="10">
        <v>67</v>
      </c>
      <c r="C34" s="10">
        <v>57</v>
      </c>
      <c r="D34" s="10">
        <v>124</v>
      </c>
      <c r="E34" s="3"/>
      <c r="F34" s="7">
        <v>55</v>
      </c>
      <c r="G34" s="10">
        <v>126</v>
      </c>
      <c r="H34" s="10">
        <v>113</v>
      </c>
      <c r="I34" s="10">
        <v>239</v>
      </c>
      <c r="J34" s="3"/>
      <c r="K34" s="7">
        <v>85</v>
      </c>
      <c r="L34" s="10">
        <v>141</v>
      </c>
      <c r="M34" s="10">
        <v>194</v>
      </c>
      <c r="N34" s="10">
        <v>335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21.064837182336458</v>
      </c>
      <c r="W34" s="19">
        <f t="shared" si="5"/>
        <v>32.412102772143342</v>
      </c>
      <c r="X34" s="19">
        <f t="shared" si="6"/>
        <v>27.117803525539873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75</v>
      </c>
      <c r="C35" s="10">
        <v>56</v>
      </c>
      <c r="D35" s="10">
        <v>131</v>
      </c>
      <c r="E35" s="3"/>
      <c r="F35" s="7">
        <v>56</v>
      </c>
      <c r="G35" s="10">
        <v>123</v>
      </c>
      <c r="H35" s="10">
        <v>137</v>
      </c>
      <c r="I35" s="10">
        <v>260</v>
      </c>
      <c r="J35" s="3"/>
      <c r="K35" s="7">
        <v>86</v>
      </c>
      <c r="L35" s="10">
        <v>113</v>
      </c>
      <c r="M35" s="10">
        <v>197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14.474828485844043</v>
      </c>
      <c r="W35" s="19">
        <f t="shared" si="5"/>
        <v>23.994252873563219</v>
      </c>
      <c r="X35" s="19">
        <f t="shared" si="6"/>
        <v>19.552770389071728</v>
      </c>
      <c r="Z35" s="4" t="s">
        <v>25</v>
      </c>
      <c r="AA35" s="10">
        <f>SUM(AA5,AA12,AA19,AA26)</f>
        <v>1022</v>
      </c>
      <c r="AB35" s="10">
        <f t="shared" ref="AA35:AB38" si="8">SUM(AB5,AB12,AB19,AB26)</f>
        <v>953</v>
      </c>
      <c r="AC35" s="10">
        <f>SUM(AA35:AB35)</f>
        <v>1975</v>
      </c>
    </row>
    <row r="36" spans="1:29" ht="15" customHeight="1" x14ac:dyDescent="0.15">
      <c r="A36" s="7">
        <v>27</v>
      </c>
      <c r="B36" s="10">
        <v>67</v>
      </c>
      <c r="C36" s="10">
        <v>58</v>
      </c>
      <c r="D36" s="10">
        <v>125</v>
      </c>
      <c r="E36" s="3"/>
      <c r="F36" s="7">
        <v>57</v>
      </c>
      <c r="G36" s="10">
        <v>136</v>
      </c>
      <c r="H36" s="10">
        <v>152</v>
      </c>
      <c r="I36" s="10">
        <v>288</v>
      </c>
      <c r="J36" s="3"/>
      <c r="K36" s="7">
        <v>87</v>
      </c>
      <c r="L36" s="10">
        <v>127</v>
      </c>
      <c r="M36" s="10">
        <v>222</v>
      </c>
      <c r="N36" s="10">
        <v>349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7.6142622475601511</v>
      </c>
      <c r="W36" s="19">
        <f t="shared" si="5"/>
        <v>14.68052738336714</v>
      </c>
      <c r="X36" s="19">
        <f t="shared" si="6"/>
        <v>11.383616608809341</v>
      </c>
      <c r="Z36" s="26" t="s">
        <v>26</v>
      </c>
      <c r="AA36" s="10">
        <f t="shared" si="8"/>
        <v>5151</v>
      </c>
      <c r="AB36" s="10">
        <f t="shared" si="8"/>
        <v>5027</v>
      </c>
      <c r="AC36" s="13">
        <f>SUM(AA36:AB36)</f>
        <v>10178</v>
      </c>
    </row>
    <row r="37" spans="1:29" ht="15" customHeight="1" x14ac:dyDescent="0.15">
      <c r="A37" s="7">
        <v>28</v>
      </c>
      <c r="B37" s="10">
        <v>63</v>
      </c>
      <c r="C37" s="10">
        <v>39</v>
      </c>
      <c r="D37" s="10">
        <v>102</v>
      </c>
      <c r="E37" s="3"/>
      <c r="F37" s="7">
        <v>58</v>
      </c>
      <c r="G37" s="10">
        <v>152</v>
      </c>
      <c r="H37" s="10">
        <v>145</v>
      </c>
      <c r="I37" s="10">
        <v>297</v>
      </c>
      <c r="J37" s="3"/>
      <c r="K37" s="7">
        <v>88</v>
      </c>
      <c r="L37" s="10">
        <v>92</v>
      </c>
      <c r="M37" s="10">
        <v>169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2.3577157213257318</v>
      </c>
      <c r="W37" s="19">
        <f t="shared" si="5"/>
        <v>6.5584854631507774</v>
      </c>
      <c r="X37" s="19">
        <f t="shared" si="6"/>
        <v>4.5985302736576346</v>
      </c>
      <c r="Z37" s="4" t="s">
        <v>31</v>
      </c>
      <c r="AA37" s="10">
        <f t="shared" si="8"/>
        <v>1996</v>
      </c>
      <c r="AB37" s="10">
        <f t="shared" si="8"/>
        <v>2017</v>
      </c>
      <c r="AC37" s="13">
        <f>SUM(AA37:AB37)</f>
        <v>4013</v>
      </c>
    </row>
    <row r="38" spans="1:29" ht="15" customHeight="1" x14ac:dyDescent="0.15">
      <c r="A38" s="7">
        <v>29</v>
      </c>
      <c r="B38" s="10">
        <v>65</v>
      </c>
      <c r="C38" s="10">
        <v>62</v>
      </c>
      <c r="D38" s="10">
        <v>127</v>
      </c>
      <c r="E38" s="3"/>
      <c r="F38" s="7">
        <v>59</v>
      </c>
      <c r="G38" s="10">
        <v>183</v>
      </c>
      <c r="H38" s="10">
        <v>169</v>
      </c>
      <c r="I38" s="10">
        <v>352</v>
      </c>
      <c r="J38" s="3"/>
      <c r="K38" s="7">
        <v>89</v>
      </c>
      <c r="L38" s="10">
        <v>71</v>
      </c>
      <c r="M38" s="10">
        <v>179</v>
      </c>
      <c r="N38" s="10">
        <v>250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0.39617354333752058</v>
      </c>
      <c r="W38" s="19">
        <f t="shared" si="5"/>
        <v>1.8255578093306288</v>
      </c>
      <c r="X38" s="19">
        <f t="shared" si="6"/>
        <v>1.1586492944411884</v>
      </c>
      <c r="Z38" s="4" t="s">
        <v>7</v>
      </c>
      <c r="AA38" s="10">
        <f t="shared" si="8"/>
        <v>2180</v>
      </c>
      <c r="AB38" s="10">
        <f t="shared" si="8"/>
        <v>3835</v>
      </c>
      <c r="AC38" s="13">
        <f>SUM(AA38:AB38)</f>
        <v>6015</v>
      </c>
    </row>
    <row r="39" spans="1:29" ht="15" customHeight="1" x14ac:dyDescent="0.15">
      <c r="A39" s="7"/>
      <c r="B39" s="11">
        <v>337</v>
      </c>
      <c r="C39" s="11">
        <v>272</v>
      </c>
      <c r="D39" s="11">
        <v>609</v>
      </c>
      <c r="E39" s="3"/>
      <c r="F39" s="7"/>
      <c r="G39" s="11">
        <v>720</v>
      </c>
      <c r="H39" s="11">
        <v>716</v>
      </c>
      <c r="I39" s="11">
        <v>1436</v>
      </c>
      <c r="J39" s="3"/>
      <c r="K39" s="7"/>
      <c r="L39" s="11">
        <v>544</v>
      </c>
      <c r="M39" s="11">
        <v>961</v>
      </c>
      <c r="N39" s="11">
        <v>1505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4.8313846748478113E-2</v>
      </c>
      <c r="W39" s="19">
        <f t="shared" si="5"/>
        <v>0.31271129141311699</v>
      </c>
      <c r="X39" s="19">
        <f t="shared" si="6"/>
        <v>0.1893512465623732</v>
      </c>
      <c r="Z39" s="9" t="s">
        <v>24</v>
      </c>
      <c r="AA39" s="11">
        <f>SUM(AA35:AA38)</f>
        <v>10349</v>
      </c>
      <c r="AB39" s="11">
        <f>SUM(AB35:AB38)</f>
        <v>11832</v>
      </c>
      <c r="AC39" s="11">
        <f>SUM(AC35:AC38)</f>
        <v>22181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39</v>
      </c>
      <c r="C4" s="10">
        <v>30</v>
      </c>
      <c r="D4" s="10">
        <v>69</v>
      </c>
      <c r="E4" s="3"/>
      <c r="F4" s="7">
        <v>30</v>
      </c>
      <c r="G4" s="10">
        <v>68</v>
      </c>
      <c r="H4" s="10">
        <v>61</v>
      </c>
      <c r="I4" s="10">
        <v>129</v>
      </c>
      <c r="J4" s="3"/>
      <c r="K4" s="7">
        <v>60</v>
      </c>
      <c r="L4" s="10">
        <v>167</v>
      </c>
      <c r="M4" s="10">
        <v>181</v>
      </c>
      <c r="N4" s="10">
        <v>348</v>
      </c>
      <c r="O4" s="3"/>
      <c r="P4" s="7">
        <v>90</v>
      </c>
      <c r="Q4" s="10">
        <v>52</v>
      </c>
      <c r="R4" s="10">
        <v>152</v>
      </c>
      <c r="S4" s="10">
        <v>204</v>
      </c>
      <c r="U4" s="4" t="s">
        <v>4</v>
      </c>
      <c r="V4" s="15">
        <f>SUM(B9,B15,B21)</f>
        <v>1005</v>
      </c>
      <c r="W4" s="15">
        <f>SUM(C9,C15,C21)</f>
        <v>923</v>
      </c>
      <c r="X4" s="15">
        <f>SUM(V4:W4)</f>
        <v>1928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54</v>
      </c>
      <c r="D5" s="10">
        <v>118</v>
      </c>
      <c r="E5" s="3"/>
      <c r="F5" s="7">
        <v>31</v>
      </c>
      <c r="G5" s="10">
        <v>81</v>
      </c>
      <c r="H5" s="10">
        <v>97</v>
      </c>
      <c r="I5" s="10">
        <v>178</v>
      </c>
      <c r="J5" s="3"/>
      <c r="K5" s="7">
        <v>61</v>
      </c>
      <c r="L5" s="10">
        <v>160</v>
      </c>
      <c r="M5" s="10">
        <v>158</v>
      </c>
      <c r="N5" s="10">
        <v>318</v>
      </c>
      <c r="O5" s="3"/>
      <c r="P5" s="7">
        <v>91</v>
      </c>
      <c r="Q5" s="10">
        <v>53</v>
      </c>
      <c r="R5" s="10">
        <v>126</v>
      </c>
      <c r="S5" s="10">
        <v>179</v>
      </c>
      <c r="U5" s="4" t="s">
        <v>5</v>
      </c>
      <c r="V5" s="15">
        <f>SUM(B27,B33,B39,G9,G15,G21,G27,G33,G39,L9)</f>
        <v>5002</v>
      </c>
      <c r="W5" s="15">
        <f>SUM(C27,C33,C39,H9,H15,H21,H27,H33,H39,M9)</f>
        <v>4905</v>
      </c>
      <c r="X5" s="15">
        <f>SUM(V5:W5)</f>
        <v>9907</v>
      </c>
      <c r="Y5" s="2"/>
      <c r="Z5" s="4" t="s">
        <v>25</v>
      </c>
      <c r="AA5" s="10">
        <v>565</v>
      </c>
      <c r="AB5" s="10">
        <v>544</v>
      </c>
      <c r="AC5" s="10">
        <v>1109</v>
      </c>
    </row>
    <row r="6" spans="1:29" ht="15" customHeight="1" x14ac:dyDescent="0.15">
      <c r="A6" s="7">
        <v>2</v>
      </c>
      <c r="B6" s="10">
        <v>56</v>
      </c>
      <c r="C6" s="10">
        <v>53</v>
      </c>
      <c r="D6" s="10">
        <v>109</v>
      </c>
      <c r="E6" s="3"/>
      <c r="F6" s="7">
        <v>32</v>
      </c>
      <c r="G6" s="10">
        <v>75</v>
      </c>
      <c r="H6" s="10">
        <v>83</v>
      </c>
      <c r="I6" s="10">
        <v>158</v>
      </c>
      <c r="J6" s="3"/>
      <c r="K6" s="7">
        <v>62</v>
      </c>
      <c r="L6" s="10">
        <v>176</v>
      </c>
      <c r="M6" s="10">
        <v>181</v>
      </c>
      <c r="N6" s="10">
        <v>357</v>
      </c>
      <c r="O6" s="3"/>
      <c r="P6" s="7">
        <v>92</v>
      </c>
      <c r="Q6" s="10">
        <v>43</v>
      </c>
      <c r="R6" s="10">
        <v>115</v>
      </c>
      <c r="S6" s="10">
        <v>158</v>
      </c>
      <c r="U6" s="8" t="s">
        <v>6</v>
      </c>
      <c r="V6" s="15">
        <f>SUM(L15,L21)</f>
        <v>2042</v>
      </c>
      <c r="W6" s="15">
        <f>SUM(M15,M21)</f>
        <v>1993</v>
      </c>
      <c r="X6" s="15">
        <f>SUM(V6:W6)</f>
        <v>4035</v>
      </c>
      <c r="Z6" s="26" t="s">
        <v>26</v>
      </c>
      <c r="AA6" s="10">
        <v>2925</v>
      </c>
      <c r="AB6" s="10">
        <v>2880</v>
      </c>
      <c r="AC6" s="10">
        <v>5805</v>
      </c>
    </row>
    <row r="7" spans="1:29" ht="15" customHeight="1" x14ac:dyDescent="0.15">
      <c r="A7" s="7">
        <v>3</v>
      </c>
      <c r="B7" s="10">
        <v>59</v>
      </c>
      <c r="C7" s="10">
        <v>53</v>
      </c>
      <c r="D7" s="10">
        <v>112</v>
      </c>
      <c r="E7" s="3"/>
      <c r="F7" s="7">
        <v>33</v>
      </c>
      <c r="G7" s="10">
        <v>80</v>
      </c>
      <c r="H7" s="10">
        <v>97</v>
      </c>
      <c r="I7" s="10">
        <v>177</v>
      </c>
      <c r="J7" s="3"/>
      <c r="K7" s="7">
        <v>63</v>
      </c>
      <c r="L7" s="10">
        <v>170</v>
      </c>
      <c r="M7" s="10">
        <v>187</v>
      </c>
      <c r="N7" s="10">
        <v>357</v>
      </c>
      <c r="O7" s="3"/>
      <c r="P7" s="7">
        <v>93</v>
      </c>
      <c r="Q7" s="10">
        <v>39</v>
      </c>
      <c r="R7" s="10">
        <v>114</v>
      </c>
      <c r="S7" s="10">
        <v>153</v>
      </c>
      <c r="U7" s="4" t="s">
        <v>7</v>
      </c>
      <c r="V7" s="15">
        <f>SUM(L27,L33,L39,Q9,Q15,Q21,Q27,Q33,Q39)</f>
        <v>2149</v>
      </c>
      <c r="W7" s="15">
        <f>SUM(M27,M33,M39,R9,R15,R21,R27,R33,R39)</f>
        <v>3805</v>
      </c>
      <c r="X7" s="15">
        <f>SUM(V7:W7)</f>
        <v>5954</v>
      </c>
      <c r="Z7" s="4" t="s">
        <v>31</v>
      </c>
      <c r="AA7" s="10">
        <v>1193</v>
      </c>
      <c r="AB7" s="10">
        <v>1212</v>
      </c>
      <c r="AC7" s="10">
        <v>2405</v>
      </c>
    </row>
    <row r="8" spans="1:29" ht="15" customHeight="1" x14ac:dyDescent="0.15">
      <c r="A8" s="7">
        <v>4</v>
      </c>
      <c r="B8" s="10">
        <v>69</v>
      </c>
      <c r="C8" s="10">
        <v>62</v>
      </c>
      <c r="D8" s="10">
        <v>131</v>
      </c>
      <c r="E8" s="3"/>
      <c r="F8" s="7">
        <v>34</v>
      </c>
      <c r="G8" s="10">
        <v>102</v>
      </c>
      <c r="H8" s="10">
        <v>74</v>
      </c>
      <c r="I8" s="10">
        <v>176</v>
      </c>
      <c r="J8" s="3"/>
      <c r="K8" s="7">
        <v>64</v>
      </c>
      <c r="L8" s="10">
        <v>199</v>
      </c>
      <c r="M8" s="10">
        <v>178</v>
      </c>
      <c r="N8" s="10">
        <v>377</v>
      </c>
      <c r="O8" s="3"/>
      <c r="P8" s="7">
        <v>94</v>
      </c>
      <c r="Q8" s="10">
        <v>24</v>
      </c>
      <c r="R8" s="10">
        <v>70</v>
      </c>
      <c r="S8" s="10">
        <v>94</v>
      </c>
      <c r="U8" s="17" t="s">
        <v>3</v>
      </c>
      <c r="V8" s="12">
        <f>SUM(V4:V7)</f>
        <v>10198</v>
      </c>
      <c r="W8" s="12">
        <f>SUM(W4:W7)</f>
        <v>11626</v>
      </c>
      <c r="X8" s="12">
        <f>SUM(X4:X7)</f>
        <v>21824</v>
      </c>
      <c r="Z8" s="4" t="s">
        <v>7</v>
      </c>
      <c r="AA8" s="10">
        <v>1300</v>
      </c>
      <c r="AB8" s="10">
        <v>2283</v>
      </c>
      <c r="AC8" s="10">
        <v>3583</v>
      </c>
    </row>
    <row r="9" spans="1:29" ht="15" customHeight="1" x14ac:dyDescent="0.15">
      <c r="A9" s="7"/>
      <c r="B9" s="11">
        <v>287</v>
      </c>
      <c r="C9" s="11">
        <v>252</v>
      </c>
      <c r="D9" s="11">
        <v>539</v>
      </c>
      <c r="E9" s="3"/>
      <c r="F9" s="7"/>
      <c r="G9" s="11">
        <v>406</v>
      </c>
      <c r="H9" s="11">
        <v>412</v>
      </c>
      <c r="I9" s="11">
        <v>818</v>
      </c>
      <c r="J9" s="3"/>
      <c r="K9" s="7"/>
      <c r="L9" s="12">
        <v>872</v>
      </c>
      <c r="M9" s="12">
        <v>885</v>
      </c>
      <c r="N9" s="12">
        <v>1757</v>
      </c>
      <c r="O9" s="3"/>
      <c r="P9" s="7"/>
      <c r="Q9" s="11">
        <v>211</v>
      </c>
      <c r="R9" s="11">
        <v>577</v>
      </c>
      <c r="S9" s="11">
        <v>788</v>
      </c>
      <c r="U9" s="4" t="s">
        <v>8</v>
      </c>
      <c r="V9" s="15">
        <f>SUM(G21,G27,G33,G39,L9)</f>
        <v>3074</v>
      </c>
      <c r="W9" s="15">
        <f>SUM(H21,H27,H33,H39,M9)</f>
        <v>3029</v>
      </c>
      <c r="X9" s="18">
        <f t="shared" ref="X9:X20" si="0">SUM(V9:W9)</f>
        <v>6103</v>
      </c>
      <c r="Z9" s="9" t="s">
        <v>24</v>
      </c>
      <c r="AA9" s="11">
        <f t="shared" ref="AA9:AB9" si="1">SUM(AA5:AA8)</f>
        <v>5983</v>
      </c>
      <c r="AB9" s="11">
        <f t="shared" si="1"/>
        <v>6919</v>
      </c>
      <c r="AC9" s="11">
        <f>SUM(AC5:AC8)</f>
        <v>12902</v>
      </c>
    </row>
    <row r="10" spans="1:29" ht="15" customHeight="1" x14ac:dyDescent="0.15">
      <c r="A10" s="7">
        <v>5</v>
      </c>
      <c r="B10" s="10">
        <v>63</v>
      </c>
      <c r="C10" s="10">
        <v>67</v>
      </c>
      <c r="D10" s="10">
        <v>130</v>
      </c>
      <c r="E10" s="3"/>
      <c r="F10" s="7">
        <v>35</v>
      </c>
      <c r="G10" s="10">
        <v>85</v>
      </c>
      <c r="H10" s="10">
        <v>99</v>
      </c>
      <c r="I10" s="10">
        <v>184</v>
      </c>
      <c r="J10" s="3"/>
      <c r="K10" s="7">
        <v>65</v>
      </c>
      <c r="L10" s="10">
        <v>220</v>
      </c>
      <c r="M10" s="10">
        <v>182</v>
      </c>
      <c r="N10" s="10">
        <v>402</v>
      </c>
      <c r="O10" s="3"/>
      <c r="P10" s="7">
        <v>95</v>
      </c>
      <c r="Q10" s="10">
        <v>13</v>
      </c>
      <c r="R10" s="10">
        <v>55</v>
      </c>
      <c r="S10" s="10">
        <v>68</v>
      </c>
      <c r="U10" s="4" t="s">
        <v>9</v>
      </c>
      <c r="V10" s="15">
        <f>SUM(G21,G27,G33,G39,L9,L15,L21,L27,L33,L39,Q9,Q15,Q21,Q27,Q33,Q39)</f>
        <v>7265</v>
      </c>
      <c r="W10" s="15">
        <f>SUM(H21,H27,H33,H39,M9,M15,M21,M27,M33,M39,R9,R15,R21,R27,R33,R39)</f>
        <v>8827</v>
      </c>
      <c r="X10" s="18">
        <f t="shared" si="0"/>
        <v>16092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59</v>
      </c>
      <c r="D11" s="10">
        <v>129</v>
      </c>
      <c r="E11" s="3"/>
      <c r="F11" s="7">
        <v>36</v>
      </c>
      <c r="G11" s="10">
        <v>78</v>
      </c>
      <c r="H11" s="10">
        <v>82</v>
      </c>
      <c r="I11" s="10">
        <v>160</v>
      </c>
      <c r="J11" s="3"/>
      <c r="K11" s="7">
        <v>66</v>
      </c>
      <c r="L11" s="10">
        <v>221</v>
      </c>
      <c r="M11" s="10">
        <v>218</v>
      </c>
      <c r="N11" s="10">
        <v>439</v>
      </c>
      <c r="O11" s="3"/>
      <c r="P11" s="7">
        <v>96</v>
      </c>
      <c r="Q11" s="10">
        <v>8</v>
      </c>
      <c r="R11" s="10">
        <v>45</v>
      </c>
      <c r="S11" s="10">
        <v>53</v>
      </c>
      <c r="U11" s="4" t="s">
        <v>10</v>
      </c>
      <c r="V11" s="15">
        <f>SUM(,G33,G39,L9,L15,L21,L27,L33,L39,Q9,Q15,Q21,Q27,Q33,Q39)</f>
        <v>6222</v>
      </c>
      <c r="W11" s="15">
        <f>SUM(,H33,H39,M9,M15,M21,M27,M33,M39,R9,R15,R21,R27,R33,R39)</f>
        <v>7875</v>
      </c>
      <c r="X11" s="18">
        <f t="shared" si="0"/>
        <v>14097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56</v>
      </c>
      <c r="D12" s="10">
        <v>119</v>
      </c>
      <c r="E12" s="3"/>
      <c r="F12" s="7">
        <v>37</v>
      </c>
      <c r="G12" s="10">
        <v>92</v>
      </c>
      <c r="H12" s="10">
        <v>70</v>
      </c>
      <c r="I12" s="10">
        <v>162</v>
      </c>
      <c r="J12" s="3"/>
      <c r="K12" s="7">
        <v>67</v>
      </c>
      <c r="L12" s="10">
        <v>220</v>
      </c>
      <c r="M12" s="10">
        <v>184</v>
      </c>
      <c r="N12" s="10">
        <v>404</v>
      </c>
      <c r="O12" s="3"/>
      <c r="P12" s="7">
        <v>97</v>
      </c>
      <c r="Q12" s="10">
        <v>1</v>
      </c>
      <c r="R12" s="10">
        <v>40</v>
      </c>
      <c r="S12" s="10">
        <v>41</v>
      </c>
      <c r="U12" s="4" t="s">
        <v>11</v>
      </c>
      <c r="V12" s="15">
        <f>SUM(L9,L15,L21,L27,L33,L39,Q9,Q15,Q21,Q27,Q33,Q39)</f>
        <v>5063</v>
      </c>
      <c r="W12" s="15">
        <f>SUM(M9,M15,M21,M27,M33,M39,R9,R15,R21,R27,R33,R39)</f>
        <v>6683</v>
      </c>
      <c r="X12" s="18">
        <f t="shared" si="0"/>
        <v>11746</v>
      </c>
      <c r="Z12" s="4" t="s">
        <v>25</v>
      </c>
      <c r="AA12" s="10">
        <v>174</v>
      </c>
      <c r="AB12" s="10">
        <v>127</v>
      </c>
      <c r="AC12" s="10">
        <v>301</v>
      </c>
    </row>
    <row r="13" spans="1:29" ht="15" customHeight="1" x14ac:dyDescent="0.15">
      <c r="A13" s="7">
        <v>8</v>
      </c>
      <c r="B13" s="10">
        <v>77</v>
      </c>
      <c r="C13" s="10">
        <v>70</v>
      </c>
      <c r="D13" s="10">
        <v>147</v>
      </c>
      <c r="E13" s="3"/>
      <c r="F13" s="7">
        <v>38</v>
      </c>
      <c r="G13" s="10">
        <v>87</v>
      </c>
      <c r="H13" s="10">
        <v>110</v>
      </c>
      <c r="I13" s="10">
        <v>197</v>
      </c>
      <c r="J13" s="3"/>
      <c r="K13" s="7">
        <v>68</v>
      </c>
      <c r="L13" s="10">
        <v>238</v>
      </c>
      <c r="M13" s="10">
        <v>221</v>
      </c>
      <c r="N13" s="10">
        <v>459</v>
      </c>
      <c r="O13" s="3"/>
      <c r="P13" s="7">
        <v>98</v>
      </c>
      <c r="Q13" s="10">
        <v>7</v>
      </c>
      <c r="R13" s="10">
        <v>21</v>
      </c>
      <c r="S13" s="10">
        <v>28</v>
      </c>
      <c r="U13" s="9" t="s">
        <v>12</v>
      </c>
      <c r="V13" s="12">
        <f>SUM(L15,L21,L27,L33,L39,Q9,Q15,Q21,Q27,Q33,Q39)</f>
        <v>4191</v>
      </c>
      <c r="W13" s="12">
        <f>SUM(M15,M21,M27,M33,M39,R9,R15,R21,R27,R33,R39)</f>
        <v>5798</v>
      </c>
      <c r="X13" s="12">
        <f t="shared" si="0"/>
        <v>9989</v>
      </c>
      <c r="Z13" s="26" t="s">
        <v>26</v>
      </c>
      <c r="AA13" s="10">
        <v>634</v>
      </c>
      <c r="AB13" s="10">
        <v>672</v>
      </c>
      <c r="AC13" s="10">
        <v>1306</v>
      </c>
    </row>
    <row r="14" spans="1:29" ht="15" customHeight="1" x14ac:dyDescent="0.15">
      <c r="A14" s="7">
        <v>9</v>
      </c>
      <c r="B14" s="10">
        <v>82</v>
      </c>
      <c r="C14" s="10">
        <v>66</v>
      </c>
      <c r="D14" s="10">
        <v>148</v>
      </c>
      <c r="E14" s="3"/>
      <c r="F14" s="7">
        <v>39</v>
      </c>
      <c r="G14" s="10">
        <v>101</v>
      </c>
      <c r="H14" s="10">
        <v>83</v>
      </c>
      <c r="I14" s="10">
        <v>184</v>
      </c>
      <c r="J14" s="3"/>
      <c r="K14" s="7">
        <v>69</v>
      </c>
      <c r="L14" s="10">
        <v>257</v>
      </c>
      <c r="M14" s="10">
        <v>269</v>
      </c>
      <c r="N14" s="10">
        <v>526</v>
      </c>
      <c r="O14" s="3"/>
      <c r="P14" s="7">
        <v>99</v>
      </c>
      <c r="Q14" s="10">
        <v>7</v>
      </c>
      <c r="R14" s="10">
        <v>17</v>
      </c>
      <c r="S14" s="10">
        <v>24</v>
      </c>
      <c r="U14" s="4" t="s">
        <v>13</v>
      </c>
      <c r="V14" s="15">
        <f>SUM(L21,L27,L33,L39,Q9,Q15,Q21,Q27,Q33,Q39)</f>
        <v>3035</v>
      </c>
      <c r="W14" s="15">
        <f>SUM(M21,M27,M33,M39,R9,R15,R21,R27,R33,R39)</f>
        <v>4724</v>
      </c>
      <c r="X14" s="18">
        <f t="shared" si="0"/>
        <v>7759</v>
      </c>
      <c r="Z14" s="4" t="s">
        <v>31</v>
      </c>
      <c r="AA14" s="10">
        <v>268</v>
      </c>
      <c r="AB14" s="10">
        <v>276</v>
      </c>
      <c r="AC14" s="10">
        <v>544</v>
      </c>
    </row>
    <row r="15" spans="1:29" ht="15" customHeight="1" x14ac:dyDescent="0.15">
      <c r="A15" s="7"/>
      <c r="B15" s="11">
        <v>355</v>
      </c>
      <c r="C15" s="11">
        <v>318</v>
      </c>
      <c r="D15" s="11">
        <v>673</v>
      </c>
      <c r="E15" s="3"/>
      <c r="F15" s="7"/>
      <c r="G15" s="11">
        <v>443</v>
      </c>
      <c r="H15" s="11">
        <v>444</v>
      </c>
      <c r="I15" s="11">
        <v>887</v>
      </c>
      <c r="J15" s="3"/>
      <c r="K15" s="7"/>
      <c r="L15" s="11">
        <v>1156</v>
      </c>
      <c r="M15" s="11">
        <v>1074</v>
      </c>
      <c r="N15" s="11">
        <v>2230</v>
      </c>
      <c r="O15" s="3"/>
      <c r="P15" s="7"/>
      <c r="Q15" s="11">
        <v>36</v>
      </c>
      <c r="R15" s="11">
        <v>178</v>
      </c>
      <c r="S15" s="11">
        <v>214</v>
      </c>
      <c r="U15" s="4" t="s">
        <v>14</v>
      </c>
      <c r="V15" s="15">
        <f>SUM(L27,L33,L39,Q9,Q15,Q21,Q27,Q33,Q39)</f>
        <v>2149</v>
      </c>
      <c r="W15" s="15">
        <f>SUM(M27,M33,M39,R9,R15,R21,R27,R33,R39)</f>
        <v>3805</v>
      </c>
      <c r="X15" s="18">
        <f t="shared" si="0"/>
        <v>5954</v>
      </c>
      <c r="Z15" s="4" t="s">
        <v>7</v>
      </c>
      <c r="AA15" s="10">
        <v>268</v>
      </c>
      <c r="AB15" s="10">
        <v>448</v>
      </c>
      <c r="AC15" s="10">
        <v>716</v>
      </c>
    </row>
    <row r="16" spans="1:29" ht="15" customHeight="1" x14ac:dyDescent="0.15">
      <c r="A16" s="7">
        <v>10</v>
      </c>
      <c r="B16" s="10">
        <v>65</v>
      </c>
      <c r="C16" s="10">
        <v>74</v>
      </c>
      <c r="D16" s="10">
        <v>139</v>
      </c>
      <c r="E16" s="3"/>
      <c r="F16" s="7">
        <v>40</v>
      </c>
      <c r="G16" s="10">
        <v>93</v>
      </c>
      <c r="H16" s="10">
        <v>102</v>
      </c>
      <c r="I16" s="10">
        <v>195</v>
      </c>
      <c r="J16" s="3"/>
      <c r="K16" s="7">
        <v>70</v>
      </c>
      <c r="L16" s="10">
        <v>264</v>
      </c>
      <c r="M16" s="10">
        <v>222</v>
      </c>
      <c r="N16" s="10">
        <v>486</v>
      </c>
      <c r="O16" s="3"/>
      <c r="P16" s="7">
        <v>100</v>
      </c>
      <c r="Q16" s="10">
        <v>2</v>
      </c>
      <c r="R16" s="10">
        <v>15</v>
      </c>
      <c r="S16" s="10">
        <v>17</v>
      </c>
      <c r="U16" s="4" t="s">
        <v>15</v>
      </c>
      <c r="V16" s="15">
        <f>SUM(L33,L39,Q9,Q15,Q21,Q27,Q33,Q39)</f>
        <v>1473</v>
      </c>
      <c r="W16" s="15">
        <f>SUM(M33,M39,R9,R15,R21,R27,R33,R39)</f>
        <v>2814</v>
      </c>
      <c r="X16" s="18">
        <f t="shared" si="0"/>
        <v>4287</v>
      </c>
      <c r="Z16" s="9" t="s">
        <v>24</v>
      </c>
      <c r="AA16" s="11">
        <f t="shared" ref="AA16:AB16" si="2">SUM(AA12:AA15)</f>
        <v>1344</v>
      </c>
      <c r="AB16" s="11">
        <f t="shared" si="2"/>
        <v>1523</v>
      </c>
      <c r="AC16" s="11">
        <f>SUM(AC12:AC15)</f>
        <v>2867</v>
      </c>
    </row>
    <row r="17" spans="1:29" ht="15" customHeight="1" x14ac:dyDescent="0.15">
      <c r="A17" s="7">
        <v>11</v>
      </c>
      <c r="B17" s="10">
        <v>75</v>
      </c>
      <c r="C17" s="10">
        <v>73</v>
      </c>
      <c r="D17" s="10">
        <v>148</v>
      </c>
      <c r="E17" s="3"/>
      <c r="F17" s="7">
        <v>41</v>
      </c>
      <c r="G17" s="10">
        <v>124</v>
      </c>
      <c r="H17" s="10">
        <v>88</v>
      </c>
      <c r="I17" s="10">
        <v>212</v>
      </c>
      <c r="J17" s="3"/>
      <c r="K17" s="7">
        <v>71</v>
      </c>
      <c r="L17" s="10">
        <v>252</v>
      </c>
      <c r="M17" s="10">
        <v>245</v>
      </c>
      <c r="N17" s="10">
        <v>497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790</v>
      </c>
      <c r="W17" s="15">
        <f>SUM(M39,R9,R15,R21,R27,R33,R39)</f>
        <v>1753</v>
      </c>
      <c r="X17" s="18">
        <f t="shared" si="0"/>
        <v>2543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82</v>
      </c>
      <c r="D18" s="10">
        <v>151</v>
      </c>
      <c r="E18" s="3"/>
      <c r="F18" s="7">
        <v>42</v>
      </c>
      <c r="G18" s="10">
        <v>123</v>
      </c>
      <c r="H18" s="10">
        <v>92</v>
      </c>
      <c r="I18" s="10">
        <v>215</v>
      </c>
      <c r="J18" s="3"/>
      <c r="K18" s="7">
        <v>72</v>
      </c>
      <c r="L18" s="10">
        <v>146</v>
      </c>
      <c r="M18" s="10">
        <v>135</v>
      </c>
      <c r="N18" s="13">
        <v>281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253</v>
      </c>
      <c r="W18" s="15">
        <f>SUM(R9,R15,R21,R27,R33,R39)</f>
        <v>791</v>
      </c>
      <c r="X18" s="18">
        <f t="shared" si="0"/>
        <v>1044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59</v>
      </c>
      <c r="D19" s="10">
        <v>132</v>
      </c>
      <c r="E19" s="3"/>
      <c r="F19" s="7">
        <v>43</v>
      </c>
      <c r="G19" s="10">
        <v>105</v>
      </c>
      <c r="H19" s="10">
        <v>92</v>
      </c>
      <c r="I19" s="10">
        <v>197</v>
      </c>
      <c r="J19" s="3"/>
      <c r="K19" s="7">
        <v>73</v>
      </c>
      <c r="L19" s="10">
        <v>93</v>
      </c>
      <c r="M19" s="10">
        <v>136</v>
      </c>
      <c r="N19" s="10">
        <v>229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42</v>
      </c>
      <c r="W19" s="15">
        <f>SUM(R15,R21,R27,R33,R39)</f>
        <v>214</v>
      </c>
      <c r="X19" s="18">
        <f t="shared" si="0"/>
        <v>256</v>
      </c>
      <c r="Z19" s="4" t="s">
        <v>25</v>
      </c>
      <c r="AA19" s="10">
        <v>160</v>
      </c>
      <c r="AB19" s="10">
        <v>163</v>
      </c>
      <c r="AC19" s="10">
        <v>323</v>
      </c>
    </row>
    <row r="20" spans="1:29" ht="15" customHeight="1" x14ac:dyDescent="0.15">
      <c r="A20" s="7">
        <v>14</v>
      </c>
      <c r="B20" s="10">
        <v>81</v>
      </c>
      <c r="C20" s="10">
        <v>65</v>
      </c>
      <c r="D20" s="10">
        <v>146</v>
      </c>
      <c r="E20" s="3"/>
      <c r="F20" s="7">
        <v>44</v>
      </c>
      <c r="G20" s="10">
        <v>116</v>
      </c>
      <c r="H20" s="10">
        <v>100</v>
      </c>
      <c r="I20" s="10">
        <v>216</v>
      </c>
      <c r="J20" s="3"/>
      <c r="K20" s="7">
        <v>74</v>
      </c>
      <c r="L20" s="10">
        <v>131</v>
      </c>
      <c r="M20" s="10">
        <v>181</v>
      </c>
      <c r="N20" s="10">
        <v>312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36</v>
      </c>
      <c r="X20" s="18">
        <f t="shared" si="0"/>
        <v>42</v>
      </c>
      <c r="Z20" s="26" t="s">
        <v>26</v>
      </c>
      <c r="AA20" s="10">
        <v>950</v>
      </c>
      <c r="AB20" s="10">
        <v>867</v>
      </c>
      <c r="AC20" s="10">
        <v>1817</v>
      </c>
    </row>
    <row r="21" spans="1:29" ht="15" customHeight="1" x14ac:dyDescent="0.15">
      <c r="A21" s="7"/>
      <c r="B21" s="11">
        <v>363</v>
      </c>
      <c r="C21" s="11">
        <v>353</v>
      </c>
      <c r="D21" s="11">
        <v>716</v>
      </c>
      <c r="E21" s="3"/>
      <c r="F21" s="7"/>
      <c r="G21" s="11">
        <v>561</v>
      </c>
      <c r="H21" s="11">
        <v>474</v>
      </c>
      <c r="I21" s="11">
        <v>1035</v>
      </c>
      <c r="J21" s="3"/>
      <c r="K21" s="7"/>
      <c r="L21" s="12">
        <v>886</v>
      </c>
      <c r="M21" s="12">
        <v>919</v>
      </c>
      <c r="N21" s="12">
        <v>1805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367</v>
      </c>
      <c r="AB21" s="10">
        <v>314</v>
      </c>
      <c r="AC21" s="10">
        <v>681</v>
      </c>
    </row>
    <row r="22" spans="1:29" ht="15" customHeight="1" x14ac:dyDescent="0.15">
      <c r="A22" s="7">
        <v>15</v>
      </c>
      <c r="B22" s="10">
        <v>67</v>
      </c>
      <c r="C22" s="10">
        <v>74</v>
      </c>
      <c r="D22" s="10">
        <v>141</v>
      </c>
      <c r="E22" s="3"/>
      <c r="F22" s="7">
        <v>45</v>
      </c>
      <c r="G22" s="10">
        <v>89</v>
      </c>
      <c r="H22" s="10">
        <v>102</v>
      </c>
      <c r="I22" s="10">
        <v>191</v>
      </c>
      <c r="J22" s="3"/>
      <c r="K22" s="7">
        <v>75</v>
      </c>
      <c r="L22" s="10">
        <v>140</v>
      </c>
      <c r="M22" s="10">
        <v>194</v>
      </c>
      <c r="N22" s="10">
        <v>334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355</v>
      </c>
      <c r="AB22" s="10">
        <v>686</v>
      </c>
      <c r="AC22" s="10">
        <v>1041</v>
      </c>
    </row>
    <row r="23" spans="1:29" ht="15" customHeight="1" x14ac:dyDescent="0.15">
      <c r="A23" s="7">
        <v>16</v>
      </c>
      <c r="B23" s="10">
        <v>71</v>
      </c>
      <c r="C23" s="10">
        <v>77</v>
      </c>
      <c r="D23" s="10">
        <v>148</v>
      </c>
      <c r="E23" s="3"/>
      <c r="F23" s="7">
        <v>46</v>
      </c>
      <c r="G23" s="10">
        <v>95</v>
      </c>
      <c r="H23" s="10">
        <v>101</v>
      </c>
      <c r="I23" s="10">
        <v>196</v>
      </c>
      <c r="J23" s="3"/>
      <c r="K23" s="7">
        <v>76</v>
      </c>
      <c r="L23" s="10">
        <v>141</v>
      </c>
      <c r="M23" s="10">
        <v>184</v>
      </c>
      <c r="N23" s="10">
        <v>325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9.8548735046087472</v>
      </c>
      <c r="W23" s="19">
        <f>W4/$W$8*100</f>
        <v>7.9391020127300873</v>
      </c>
      <c r="X23" s="19">
        <f>X4/$X$8*100</f>
        <v>8.8343108504398824</v>
      </c>
      <c r="Z23" s="9" t="s">
        <v>24</v>
      </c>
      <c r="AA23" s="11">
        <f t="shared" ref="AA23:AB23" si="3">SUM(AA19:AA22)</f>
        <v>1832</v>
      </c>
      <c r="AB23" s="11">
        <f t="shared" si="3"/>
        <v>2030</v>
      </c>
      <c r="AC23" s="11">
        <f>SUM(AC19:AC22)</f>
        <v>3862</v>
      </c>
    </row>
    <row r="24" spans="1:29" ht="15" customHeight="1" x14ac:dyDescent="0.15">
      <c r="A24" s="7">
        <v>17</v>
      </c>
      <c r="B24" s="10">
        <v>85</v>
      </c>
      <c r="C24" s="10">
        <v>79</v>
      </c>
      <c r="D24" s="10">
        <v>164</v>
      </c>
      <c r="E24" s="3"/>
      <c r="F24" s="7">
        <v>47</v>
      </c>
      <c r="G24" s="10">
        <v>108</v>
      </c>
      <c r="H24" s="10">
        <v>84</v>
      </c>
      <c r="I24" s="10">
        <v>192</v>
      </c>
      <c r="J24" s="3"/>
      <c r="K24" s="7">
        <v>77</v>
      </c>
      <c r="L24" s="10">
        <v>125</v>
      </c>
      <c r="M24" s="10">
        <v>203</v>
      </c>
      <c r="N24" s="10">
        <v>328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49.048833104530296</v>
      </c>
      <c r="W24" s="19">
        <f>W5/$W$8*100</f>
        <v>42.189919146740067</v>
      </c>
      <c r="X24" s="19">
        <f>X5/$X$8*100</f>
        <v>45.394978005865106</v>
      </c>
      <c r="Z24" s="6" t="s">
        <v>30</v>
      </c>
    </row>
    <row r="25" spans="1:29" ht="15" customHeight="1" x14ac:dyDescent="0.15">
      <c r="A25" s="7">
        <v>18</v>
      </c>
      <c r="B25" s="10">
        <v>80</v>
      </c>
      <c r="C25" s="10">
        <v>86</v>
      </c>
      <c r="D25" s="10">
        <v>166</v>
      </c>
      <c r="E25" s="3"/>
      <c r="F25" s="7">
        <v>48</v>
      </c>
      <c r="G25" s="10">
        <v>94</v>
      </c>
      <c r="H25" s="10">
        <v>92</v>
      </c>
      <c r="I25" s="10">
        <v>186</v>
      </c>
      <c r="J25" s="3"/>
      <c r="K25" s="7">
        <v>78</v>
      </c>
      <c r="L25" s="10">
        <v>147</v>
      </c>
      <c r="M25" s="10">
        <v>214</v>
      </c>
      <c r="N25" s="10">
        <v>361</v>
      </c>
      <c r="O25" s="3"/>
      <c r="P25" s="7">
        <v>108</v>
      </c>
      <c r="Q25" s="10">
        <v>1</v>
      </c>
      <c r="R25" s="10">
        <v>0</v>
      </c>
      <c r="S25" s="10">
        <v>1</v>
      </c>
      <c r="U25" s="8" t="s">
        <v>6</v>
      </c>
      <c r="V25" s="19">
        <f>V6/$V$8*100</f>
        <v>20.023534026279663</v>
      </c>
      <c r="W25" s="19">
        <f>W6/$W$8*100</f>
        <v>17.142611388267674</v>
      </c>
      <c r="X25" s="19">
        <f>X6/$X$8*100</f>
        <v>18.488819648093841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77</v>
      </c>
      <c r="D26" s="10">
        <v>145</v>
      </c>
      <c r="E26" s="3"/>
      <c r="F26" s="7">
        <v>49</v>
      </c>
      <c r="G26" s="10">
        <v>96</v>
      </c>
      <c r="H26" s="10">
        <v>99</v>
      </c>
      <c r="I26" s="10">
        <v>195</v>
      </c>
      <c r="J26" s="3"/>
      <c r="K26" s="7">
        <v>79</v>
      </c>
      <c r="L26" s="10">
        <v>123</v>
      </c>
      <c r="M26" s="10">
        <v>196</v>
      </c>
      <c r="N26" s="10">
        <v>319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21.072759364581291</v>
      </c>
      <c r="W26" s="19">
        <f>W7/$W$8*100</f>
        <v>32.728367452262169</v>
      </c>
      <c r="X26" s="19">
        <f>X7/$X$8*100</f>
        <v>27.281891495601172</v>
      </c>
      <c r="Z26" s="4" t="s">
        <v>25</v>
      </c>
      <c r="AA26" s="10">
        <v>106</v>
      </c>
      <c r="AB26" s="10">
        <v>89</v>
      </c>
      <c r="AC26" s="10">
        <v>195</v>
      </c>
    </row>
    <row r="27" spans="1:29" ht="15" customHeight="1" x14ac:dyDescent="0.15">
      <c r="A27" s="7"/>
      <c r="B27" s="11">
        <v>371</v>
      </c>
      <c r="C27" s="11">
        <v>393</v>
      </c>
      <c r="D27" s="11">
        <v>764</v>
      </c>
      <c r="E27" s="3"/>
      <c r="F27" s="7"/>
      <c r="G27" s="11">
        <v>482</v>
      </c>
      <c r="H27" s="11">
        <v>478</v>
      </c>
      <c r="I27" s="11">
        <v>960</v>
      </c>
      <c r="J27" s="3"/>
      <c r="K27" s="7"/>
      <c r="L27" s="11">
        <v>676</v>
      </c>
      <c r="M27" s="11">
        <v>991</v>
      </c>
      <c r="N27" s="11">
        <v>1667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493</v>
      </c>
      <c r="AB27" s="10">
        <v>486</v>
      </c>
      <c r="AC27" s="10">
        <v>979</v>
      </c>
    </row>
    <row r="28" spans="1:29" ht="15" customHeight="1" x14ac:dyDescent="0.15">
      <c r="A28" s="7">
        <v>20</v>
      </c>
      <c r="B28" s="10">
        <v>66</v>
      </c>
      <c r="C28" s="10">
        <v>65</v>
      </c>
      <c r="D28" s="10">
        <v>131</v>
      </c>
      <c r="E28" s="3"/>
      <c r="F28" s="7">
        <v>50</v>
      </c>
      <c r="G28" s="10">
        <v>94</v>
      </c>
      <c r="H28" s="10">
        <v>95</v>
      </c>
      <c r="I28" s="10">
        <v>189</v>
      </c>
      <c r="J28" s="3"/>
      <c r="K28" s="7">
        <v>80</v>
      </c>
      <c r="L28" s="10">
        <v>124</v>
      </c>
      <c r="M28" s="10">
        <v>188</v>
      </c>
      <c r="N28" s="10">
        <v>312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30.143165326534614</v>
      </c>
      <c r="W28" s="19">
        <f t="shared" ref="W28:W39" si="5">W9/$W$8*100</f>
        <v>26.053672802339584</v>
      </c>
      <c r="X28" s="19">
        <f t="shared" ref="X28:X39" si="6">X9/$X$8*100</f>
        <v>27.964626099706745</v>
      </c>
      <c r="Z28" s="4" t="s">
        <v>31</v>
      </c>
      <c r="AA28" s="10">
        <v>214</v>
      </c>
      <c r="AB28" s="10">
        <v>191</v>
      </c>
      <c r="AC28" s="10">
        <v>405</v>
      </c>
    </row>
    <row r="29" spans="1:29" ht="15" customHeight="1" x14ac:dyDescent="0.15">
      <c r="A29" s="7">
        <v>21</v>
      </c>
      <c r="B29" s="10">
        <v>89</v>
      </c>
      <c r="C29" s="10">
        <v>66</v>
      </c>
      <c r="D29" s="10">
        <v>155</v>
      </c>
      <c r="E29" s="3"/>
      <c r="F29" s="7">
        <v>51</v>
      </c>
      <c r="G29" s="10">
        <v>94</v>
      </c>
      <c r="H29" s="10">
        <v>123</v>
      </c>
      <c r="I29" s="10">
        <v>217</v>
      </c>
      <c r="J29" s="3"/>
      <c r="K29" s="7">
        <v>81</v>
      </c>
      <c r="L29" s="10">
        <v>167</v>
      </c>
      <c r="M29" s="10">
        <v>225</v>
      </c>
      <c r="N29" s="10">
        <v>392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71.239458717395564</v>
      </c>
      <c r="W29" s="19">
        <f t="shared" si="5"/>
        <v>75.924651642869435</v>
      </c>
      <c r="X29" s="19">
        <f t="shared" si="6"/>
        <v>73.735337243401759</v>
      </c>
      <c r="Z29" s="4" t="s">
        <v>7</v>
      </c>
      <c r="AA29" s="10">
        <v>226</v>
      </c>
      <c r="AB29" s="10">
        <v>388</v>
      </c>
      <c r="AC29" s="10">
        <v>614</v>
      </c>
    </row>
    <row r="30" spans="1:29" ht="15" customHeight="1" x14ac:dyDescent="0.15">
      <c r="A30" s="7">
        <v>22</v>
      </c>
      <c r="B30" s="10">
        <v>70</v>
      </c>
      <c r="C30" s="10">
        <v>74</v>
      </c>
      <c r="D30" s="10">
        <v>144</v>
      </c>
      <c r="E30" s="3"/>
      <c r="F30" s="7">
        <v>52</v>
      </c>
      <c r="G30" s="10">
        <v>91</v>
      </c>
      <c r="H30" s="10">
        <v>91</v>
      </c>
      <c r="I30" s="10">
        <v>182</v>
      </c>
      <c r="J30" s="3"/>
      <c r="K30" s="7">
        <v>82</v>
      </c>
      <c r="L30" s="10">
        <v>120</v>
      </c>
      <c r="M30" s="10">
        <v>204</v>
      </c>
      <c r="N30" s="10">
        <v>324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61.011963130025492</v>
      </c>
      <c r="W30" s="19">
        <f t="shared" si="5"/>
        <v>67.736108721830377</v>
      </c>
      <c r="X30" s="19">
        <f t="shared" si="6"/>
        <v>64.594024926686217</v>
      </c>
      <c r="Z30" s="9" t="s">
        <v>24</v>
      </c>
      <c r="AA30" s="11">
        <f t="shared" ref="AA30:AB30" si="7">SUM(AA26:AA29)</f>
        <v>1039</v>
      </c>
      <c r="AB30" s="11">
        <f t="shared" si="7"/>
        <v>1154</v>
      </c>
      <c r="AC30" s="11">
        <f>SUM(AC26:AC29)</f>
        <v>2193</v>
      </c>
    </row>
    <row r="31" spans="1:29" ht="15" customHeight="1" x14ac:dyDescent="0.15">
      <c r="A31" s="7">
        <v>23</v>
      </c>
      <c r="B31" s="10">
        <v>72</v>
      </c>
      <c r="C31" s="10">
        <v>68</v>
      </c>
      <c r="D31" s="10">
        <v>140</v>
      </c>
      <c r="E31" s="3"/>
      <c r="F31" s="7">
        <v>53</v>
      </c>
      <c r="G31" s="10">
        <v>101</v>
      </c>
      <c r="H31" s="10">
        <v>81</v>
      </c>
      <c r="I31" s="10">
        <v>182</v>
      </c>
      <c r="J31" s="3"/>
      <c r="K31" s="7">
        <v>83</v>
      </c>
      <c r="L31" s="10">
        <v>153</v>
      </c>
      <c r="M31" s="10">
        <v>228</v>
      </c>
      <c r="N31" s="10">
        <v>381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49.646989605805061</v>
      </c>
      <c r="W31" s="19">
        <f t="shared" si="5"/>
        <v>57.483227249268879</v>
      </c>
      <c r="X31" s="19">
        <f t="shared" si="6"/>
        <v>53.821480938416421</v>
      </c>
      <c r="Z31" s="6"/>
    </row>
    <row r="32" spans="1:29" ht="15" customHeight="1" x14ac:dyDescent="0.15">
      <c r="A32" s="7">
        <v>24</v>
      </c>
      <c r="B32" s="10">
        <v>76</v>
      </c>
      <c r="C32" s="10">
        <v>79</v>
      </c>
      <c r="D32" s="10">
        <v>155</v>
      </c>
      <c r="E32" s="3"/>
      <c r="F32" s="7">
        <v>54</v>
      </c>
      <c r="G32" s="10">
        <v>101</v>
      </c>
      <c r="H32" s="10">
        <v>132</v>
      </c>
      <c r="I32" s="10">
        <v>233</v>
      </c>
      <c r="J32" s="3"/>
      <c r="K32" s="7">
        <v>84</v>
      </c>
      <c r="L32" s="10">
        <v>119</v>
      </c>
      <c r="M32" s="10">
        <v>216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41.096293390860957</v>
      </c>
      <c r="W32" s="20">
        <f t="shared" si="5"/>
        <v>49.870978840529844</v>
      </c>
      <c r="X32" s="20">
        <f t="shared" si="6"/>
        <v>45.770711143695017</v>
      </c>
      <c r="Z32" s="6"/>
      <c r="AA32" s="28"/>
      <c r="AB32" s="27"/>
      <c r="AC32" s="27"/>
    </row>
    <row r="33" spans="1:29" ht="15" customHeight="1" x14ac:dyDescent="0.15">
      <c r="A33" s="7"/>
      <c r="B33" s="11">
        <v>373</v>
      </c>
      <c r="C33" s="11">
        <v>352</v>
      </c>
      <c r="D33" s="11">
        <v>725</v>
      </c>
      <c r="E33" s="3"/>
      <c r="F33" s="7"/>
      <c r="G33" s="11">
        <v>481</v>
      </c>
      <c r="H33" s="11">
        <v>522</v>
      </c>
      <c r="I33" s="11">
        <v>1003</v>
      </c>
      <c r="J33" s="3"/>
      <c r="K33" s="7"/>
      <c r="L33" s="11">
        <v>683</v>
      </c>
      <c r="M33" s="11">
        <v>1061</v>
      </c>
      <c r="N33" s="11">
        <v>1744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29.760737399490093</v>
      </c>
      <c r="W33" s="19">
        <f t="shared" si="5"/>
        <v>40.633063822466887</v>
      </c>
      <c r="X33" s="19">
        <f t="shared" si="6"/>
        <v>35.55260263929619</v>
      </c>
      <c r="Z33" s="6" t="s">
        <v>3</v>
      </c>
    </row>
    <row r="34" spans="1:29" ht="15" customHeight="1" x14ac:dyDescent="0.15">
      <c r="A34" s="7">
        <v>25</v>
      </c>
      <c r="B34" s="10">
        <v>86</v>
      </c>
      <c r="C34" s="10">
        <v>61</v>
      </c>
      <c r="D34" s="10">
        <v>147</v>
      </c>
      <c r="E34" s="3"/>
      <c r="F34" s="7">
        <v>55</v>
      </c>
      <c r="G34" s="10">
        <v>115</v>
      </c>
      <c r="H34" s="10">
        <v>119</v>
      </c>
      <c r="I34" s="10">
        <v>234</v>
      </c>
      <c r="J34" s="3"/>
      <c r="K34" s="7">
        <v>85</v>
      </c>
      <c r="L34" s="10">
        <v>135</v>
      </c>
      <c r="M34" s="10">
        <v>204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21.072759364581291</v>
      </c>
      <c r="W34" s="19">
        <f t="shared" si="5"/>
        <v>32.728367452262169</v>
      </c>
      <c r="X34" s="19">
        <f t="shared" si="6"/>
        <v>27.281891495601172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58</v>
      </c>
      <c r="D35" s="10">
        <v>114</v>
      </c>
      <c r="E35" s="3"/>
      <c r="F35" s="7">
        <v>56</v>
      </c>
      <c r="G35" s="10">
        <v>122</v>
      </c>
      <c r="H35" s="10">
        <v>98</v>
      </c>
      <c r="I35" s="10">
        <v>220</v>
      </c>
      <c r="J35" s="3"/>
      <c r="K35" s="7">
        <v>86</v>
      </c>
      <c r="L35" s="10">
        <v>109</v>
      </c>
      <c r="M35" s="10">
        <v>191</v>
      </c>
      <c r="N35" s="10">
        <v>300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14.444008629142967</v>
      </c>
      <c r="W35" s="19">
        <f t="shared" si="5"/>
        <v>24.204369516600725</v>
      </c>
      <c r="X35" s="19">
        <f t="shared" si="6"/>
        <v>19.64351173020528</v>
      </c>
      <c r="Z35" s="4" t="s">
        <v>25</v>
      </c>
      <c r="AA35" s="10">
        <f>SUM(AA5,AA12,AA19,AA26)</f>
        <v>1005</v>
      </c>
      <c r="AB35" s="10">
        <f t="shared" ref="AA35:AB38" si="8">SUM(AB5,AB12,AB19,AB26)</f>
        <v>923</v>
      </c>
      <c r="AC35" s="10">
        <f>SUM(AA35:AB35)</f>
        <v>1928</v>
      </c>
    </row>
    <row r="36" spans="1:29" ht="15" customHeight="1" x14ac:dyDescent="0.15">
      <c r="A36" s="7">
        <v>27</v>
      </c>
      <c r="B36" s="10">
        <v>69</v>
      </c>
      <c r="C36" s="10">
        <v>47</v>
      </c>
      <c r="D36" s="10">
        <v>116</v>
      </c>
      <c r="E36" s="3"/>
      <c r="F36" s="7">
        <v>57</v>
      </c>
      <c r="G36" s="10">
        <v>136</v>
      </c>
      <c r="H36" s="10">
        <v>156</v>
      </c>
      <c r="I36" s="10">
        <v>292</v>
      </c>
      <c r="J36" s="3"/>
      <c r="K36" s="7">
        <v>87</v>
      </c>
      <c r="L36" s="10">
        <v>105</v>
      </c>
      <c r="M36" s="10">
        <v>189</v>
      </c>
      <c r="N36" s="10">
        <v>294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7.7466169837222987</v>
      </c>
      <c r="W36" s="19">
        <f t="shared" si="5"/>
        <v>15.078272836745226</v>
      </c>
      <c r="X36" s="19">
        <f t="shared" si="6"/>
        <v>11.652309384164223</v>
      </c>
      <c r="Z36" s="26" t="s">
        <v>26</v>
      </c>
      <c r="AA36" s="10">
        <f t="shared" si="8"/>
        <v>5002</v>
      </c>
      <c r="AB36" s="10">
        <f t="shared" si="8"/>
        <v>4905</v>
      </c>
      <c r="AC36" s="13">
        <f>SUM(AA36:AB36)</f>
        <v>9907</v>
      </c>
    </row>
    <row r="37" spans="1:29" ht="15" customHeight="1" x14ac:dyDescent="0.15">
      <c r="A37" s="7">
        <v>28</v>
      </c>
      <c r="B37" s="10">
        <v>64</v>
      </c>
      <c r="C37" s="10">
        <v>52</v>
      </c>
      <c r="D37" s="10">
        <v>116</v>
      </c>
      <c r="E37" s="3"/>
      <c r="F37" s="7">
        <v>58</v>
      </c>
      <c r="G37" s="10">
        <v>145</v>
      </c>
      <c r="H37" s="10">
        <v>139</v>
      </c>
      <c r="I37" s="10">
        <v>284</v>
      </c>
      <c r="J37" s="3"/>
      <c r="K37" s="7">
        <v>88</v>
      </c>
      <c r="L37" s="10">
        <v>115</v>
      </c>
      <c r="M37" s="10">
        <v>208</v>
      </c>
      <c r="N37" s="10">
        <v>323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2.4808786036477741</v>
      </c>
      <c r="W37" s="19">
        <f t="shared" si="5"/>
        <v>6.8037158093927408</v>
      </c>
      <c r="X37" s="19">
        <f t="shared" si="6"/>
        <v>4.7837243401759526</v>
      </c>
      <c r="Z37" s="4" t="s">
        <v>31</v>
      </c>
      <c r="AA37" s="10">
        <f t="shared" si="8"/>
        <v>2042</v>
      </c>
      <c r="AB37" s="10">
        <f t="shared" si="8"/>
        <v>1993</v>
      </c>
      <c r="AC37" s="13">
        <f>SUM(AA37:AB37)</f>
        <v>4035</v>
      </c>
    </row>
    <row r="38" spans="1:29" ht="15" customHeight="1" x14ac:dyDescent="0.15">
      <c r="A38" s="7">
        <v>29</v>
      </c>
      <c r="B38" s="10">
        <v>60</v>
      </c>
      <c r="C38" s="10">
        <v>57</v>
      </c>
      <c r="D38" s="10">
        <v>117</v>
      </c>
      <c r="E38" s="3"/>
      <c r="F38" s="7">
        <v>59</v>
      </c>
      <c r="G38" s="10">
        <v>160</v>
      </c>
      <c r="H38" s="10">
        <v>158</v>
      </c>
      <c r="I38" s="10">
        <v>318</v>
      </c>
      <c r="J38" s="3"/>
      <c r="K38" s="7">
        <v>89</v>
      </c>
      <c r="L38" s="10">
        <v>73</v>
      </c>
      <c r="M38" s="10">
        <v>170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0.41184545989409688</v>
      </c>
      <c r="W38" s="19">
        <f t="shared" si="5"/>
        <v>1.8407018751075175</v>
      </c>
      <c r="X38" s="19">
        <f t="shared" si="6"/>
        <v>1.1730205278592376</v>
      </c>
      <c r="Z38" s="4" t="s">
        <v>7</v>
      </c>
      <c r="AA38" s="10">
        <f t="shared" si="8"/>
        <v>2149</v>
      </c>
      <c r="AB38" s="10">
        <f t="shared" si="8"/>
        <v>3805</v>
      </c>
      <c r="AC38" s="13">
        <f>SUM(AA38:AB38)</f>
        <v>5954</v>
      </c>
    </row>
    <row r="39" spans="1:29" ht="15" customHeight="1" x14ac:dyDescent="0.15">
      <c r="A39" s="7"/>
      <c r="B39" s="11">
        <v>335</v>
      </c>
      <c r="C39" s="11">
        <v>275</v>
      </c>
      <c r="D39" s="11">
        <v>610</v>
      </c>
      <c r="E39" s="3"/>
      <c r="F39" s="7"/>
      <c r="G39" s="11">
        <v>678</v>
      </c>
      <c r="H39" s="11">
        <v>670</v>
      </c>
      <c r="I39" s="11">
        <v>1348</v>
      </c>
      <c r="J39" s="3"/>
      <c r="K39" s="7"/>
      <c r="L39" s="11">
        <v>537</v>
      </c>
      <c r="M39" s="11">
        <v>962</v>
      </c>
      <c r="N39" s="11">
        <v>1499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5.8835065699156704E-2</v>
      </c>
      <c r="W39" s="19">
        <f t="shared" si="5"/>
        <v>0.30965078272836744</v>
      </c>
      <c r="X39" s="19">
        <f t="shared" si="6"/>
        <v>0.19244868035190615</v>
      </c>
      <c r="Z39" s="9" t="s">
        <v>24</v>
      </c>
      <c r="AA39" s="11">
        <f>SUM(AA35:AA38)</f>
        <v>10198</v>
      </c>
      <c r="AB39" s="11">
        <f>SUM(AB35:AB38)</f>
        <v>11626</v>
      </c>
      <c r="AC39" s="11">
        <f>SUM(AC35:AC38)</f>
        <v>21824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27</v>
      </c>
      <c r="D4" s="10">
        <v>72</v>
      </c>
      <c r="E4" s="3"/>
      <c r="F4" s="7">
        <v>30</v>
      </c>
      <c r="G4" s="10">
        <v>72</v>
      </c>
      <c r="H4" s="10">
        <v>60</v>
      </c>
      <c r="I4" s="10">
        <v>132</v>
      </c>
      <c r="J4" s="3"/>
      <c r="K4" s="7">
        <v>60</v>
      </c>
      <c r="L4" s="10">
        <v>164</v>
      </c>
      <c r="M4" s="10">
        <v>177</v>
      </c>
      <c r="N4" s="10">
        <v>341</v>
      </c>
      <c r="O4" s="3"/>
      <c r="P4" s="7">
        <v>90</v>
      </c>
      <c r="Q4" s="10">
        <v>52</v>
      </c>
      <c r="R4" s="10">
        <v>154</v>
      </c>
      <c r="S4" s="10">
        <v>206</v>
      </c>
      <c r="U4" s="4" t="s">
        <v>4</v>
      </c>
      <c r="V4" s="15">
        <f>SUM(B9,B15,B21)</f>
        <v>1007</v>
      </c>
      <c r="W4" s="15">
        <f>SUM(C9,C15,C21)</f>
        <v>918</v>
      </c>
      <c r="X4" s="15">
        <f>SUM(V4:W4)</f>
        <v>1925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52</v>
      </c>
      <c r="D5" s="10">
        <v>113</v>
      </c>
      <c r="E5" s="3"/>
      <c r="F5" s="7">
        <v>31</v>
      </c>
      <c r="G5" s="10">
        <v>76</v>
      </c>
      <c r="H5" s="10">
        <v>102</v>
      </c>
      <c r="I5" s="10">
        <v>178</v>
      </c>
      <c r="J5" s="3"/>
      <c r="K5" s="7">
        <v>61</v>
      </c>
      <c r="L5" s="10">
        <v>158</v>
      </c>
      <c r="M5" s="10">
        <v>165</v>
      </c>
      <c r="N5" s="10">
        <v>323</v>
      </c>
      <c r="O5" s="3"/>
      <c r="P5" s="7">
        <v>91</v>
      </c>
      <c r="Q5" s="10">
        <v>53</v>
      </c>
      <c r="R5" s="10">
        <v>126</v>
      </c>
      <c r="S5" s="10">
        <v>179</v>
      </c>
      <c r="U5" s="4" t="s">
        <v>5</v>
      </c>
      <c r="V5" s="15">
        <f>SUM(B27,B33,B39,G9,G15,G21,G27,G33,G39,L9)</f>
        <v>4978</v>
      </c>
      <c r="W5" s="15">
        <f>SUM(C27,C33,C39,H9,H15,H21,H27,H33,H39,M9)</f>
        <v>4888</v>
      </c>
      <c r="X5" s="15">
        <f>SUM(V5:W5)</f>
        <v>9866</v>
      </c>
      <c r="Y5" s="2"/>
      <c r="Z5" s="4" t="s">
        <v>25</v>
      </c>
      <c r="AA5" s="10">
        <v>564</v>
      </c>
      <c r="AB5" s="10">
        <v>544</v>
      </c>
      <c r="AC5" s="10">
        <v>1108</v>
      </c>
    </row>
    <row r="6" spans="1:29" ht="15" customHeight="1" x14ac:dyDescent="0.15">
      <c r="A6" s="7">
        <v>2</v>
      </c>
      <c r="B6" s="10">
        <v>56</v>
      </c>
      <c r="C6" s="10">
        <v>58</v>
      </c>
      <c r="D6" s="10">
        <v>114</v>
      </c>
      <c r="E6" s="3"/>
      <c r="F6" s="7">
        <v>32</v>
      </c>
      <c r="G6" s="10">
        <v>76</v>
      </c>
      <c r="H6" s="10">
        <v>80</v>
      </c>
      <c r="I6" s="10">
        <v>156</v>
      </c>
      <c r="J6" s="3"/>
      <c r="K6" s="7">
        <v>62</v>
      </c>
      <c r="L6" s="10">
        <v>184</v>
      </c>
      <c r="M6" s="10">
        <v>177</v>
      </c>
      <c r="N6" s="10">
        <v>361</v>
      </c>
      <c r="O6" s="3"/>
      <c r="P6" s="7">
        <v>92</v>
      </c>
      <c r="Q6" s="10">
        <v>47</v>
      </c>
      <c r="R6" s="10">
        <v>109</v>
      </c>
      <c r="S6" s="10">
        <v>156</v>
      </c>
      <c r="U6" s="8" t="s">
        <v>6</v>
      </c>
      <c r="V6" s="15">
        <f>SUM(L15,L21)</f>
        <v>2043</v>
      </c>
      <c r="W6" s="15">
        <f>SUM(M15,M21)</f>
        <v>1983</v>
      </c>
      <c r="X6" s="15">
        <f>SUM(V6:W6)</f>
        <v>4026</v>
      </c>
      <c r="Z6" s="26" t="s">
        <v>26</v>
      </c>
      <c r="AA6" s="10">
        <v>2912</v>
      </c>
      <c r="AB6" s="10">
        <v>2873</v>
      </c>
      <c r="AC6" s="10">
        <v>5785</v>
      </c>
    </row>
    <row r="7" spans="1:29" ht="15" customHeight="1" x14ac:dyDescent="0.15">
      <c r="A7" s="7">
        <v>3</v>
      </c>
      <c r="B7" s="10">
        <v>61</v>
      </c>
      <c r="C7" s="10">
        <v>49</v>
      </c>
      <c r="D7" s="10">
        <v>110</v>
      </c>
      <c r="E7" s="3"/>
      <c r="F7" s="7">
        <v>33</v>
      </c>
      <c r="G7" s="10">
        <v>76</v>
      </c>
      <c r="H7" s="10">
        <v>95</v>
      </c>
      <c r="I7" s="10">
        <v>171</v>
      </c>
      <c r="J7" s="3"/>
      <c r="K7" s="7">
        <v>63</v>
      </c>
      <c r="L7" s="10">
        <v>162</v>
      </c>
      <c r="M7" s="10">
        <v>187</v>
      </c>
      <c r="N7" s="10">
        <v>349</v>
      </c>
      <c r="O7" s="3"/>
      <c r="P7" s="7">
        <v>93</v>
      </c>
      <c r="Q7" s="10">
        <v>40</v>
      </c>
      <c r="R7" s="10">
        <v>112</v>
      </c>
      <c r="S7" s="10">
        <v>152</v>
      </c>
      <c r="U7" s="4" t="s">
        <v>7</v>
      </c>
      <c r="V7" s="15">
        <f>SUM(L27,L33,L39,Q9,Q15,Q21,Q27,Q33,Q39)</f>
        <v>2150</v>
      </c>
      <c r="W7" s="15">
        <f>SUM(M27,M33,M39,R9,R15,R21,R27,R33,R39)</f>
        <v>3796</v>
      </c>
      <c r="X7" s="15">
        <f>SUM(V7:W7)</f>
        <v>5946</v>
      </c>
      <c r="Z7" s="4" t="s">
        <v>31</v>
      </c>
      <c r="AA7" s="10">
        <v>1192</v>
      </c>
      <c r="AB7" s="10">
        <v>1203</v>
      </c>
      <c r="AC7" s="10">
        <v>2395</v>
      </c>
    </row>
    <row r="8" spans="1:29" ht="15" customHeight="1" x14ac:dyDescent="0.15">
      <c r="A8" s="7">
        <v>4</v>
      </c>
      <c r="B8" s="10">
        <v>73</v>
      </c>
      <c r="C8" s="10">
        <v>58</v>
      </c>
      <c r="D8" s="10">
        <v>131</v>
      </c>
      <c r="E8" s="3"/>
      <c r="F8" s="7">
        <v>34</v>
      </c>
      <c r="G8" s="10">
        <v>105</v>
      </c>
      <c r="H8" s="10">
        <v>72</v>
      </c>
      <c r="I8" s="10">
        <v>177</v>
      </c>
      <c r="J8" s="3"/>
      <c r="K8" s="7">
        <v>64</v>
      </c>
      <c r="L8" s="10">
        <v>197</v>
      </c>
      <c r="M8" s="10">
        <v>187</v>
      </c>
      <c r="N8" s="10">
        <v>384</v>
      </c>
      <c r="O8" s="3"/>
      <c r="P8" s="7">
        <v>94</v>
      </c>
      <c r="Q8" s="10">
        <v>22</v>
      </c>
      <c r="R8" s="10">
        <v>76</v>
      </c>
      <c r="S8" s="10">
        <v>98</v>
      </c>
      <c r="U8" s="17" t="s">
        <v>3</v>
      </c>
      <c r="V8" s="12">
        <f>SUM(V4:V7)</f>
        <v>10178</v>
      </c>
      <c r="W8" s="12">
        <f>SUM(W4:W7)</f>
        <v>11585</v>
      </c>
      <c r="X8" s="12">
        <f>SUM(X4:X7)</f>
        <v>21763</v>
      </c>
      <c r="Z8" s="4" t="s">
        <v>7</v>
      </c>
      <c r="AA8" s="10">
        <v>1302</v>
      </c>
      <c r="AB8" s="10">
        <v>2279</v>
      </c>
      <c r="AC8" s="10">
        <v>3581</v>
      </c>
    </row>
    <row r="9" spans="1:29" ht="15" customHeight="1" x14ac:dyDescent="0.15">
      <c r="A9" s="7"/>
      <c r="B9" s="11">
        <v>296</v>
      </c>
      <c r="C9" s="11">
        <v>244</v>
      </c>
      <c r="D9" s="11">
        <v>540</v>
      </c>
      <c r="E9" s="3"/>
      <c r="F9" s="7"/>
      <c r="G9" s="11">
        <v>405</v>
      </c>
      <c r="H9" s="11">
        <v>409</v>
      </c>
      <c r="I9" s="11">
        <v>814</v>
      </c>
      <c r="J9" s="3"/>
      <c r="K9" s="7"/>
      <c r="L9" s="12">
        <v>865</v>
      </c>
      <c r="M9" s="12">
        <v>893</v>
      </c>
      <c r="N9" s="12">
        <v>1758</v>
      </c>
      <c r="O9" s="3"/>
      <c r="P9" s="7"/>
      <c r="Q9" s="11">
        <v>214</v>
      </c>
      <c r="R9" s="11">
        <v>577</v>
      </c>
      <c r="S9" s="11">
        <v>791</v>
      </c>
      <c r="U9" s="4" t="s">
        <v>8</v>
      </c>
      <c r="V9" s="15">
        <f>SUM(G21,G27,G33,G39,L9)</f>
        <v>3073</v>
      </c>
      <c r="W9" s="15">
        <f>SUM(H21,H27,H33,H39,M9)</f>
        <v>3023</v>
      </c>
      <c r="X9" s="18">
        <f t="shared" ref="X9:X20" si="0">SUM(V9:W9)</f>
        <v>6096</v>
      </c>
      <c r="Z9" s="9" t="s">
        <v>24</v>
      </c>
      <c r="AA9" s="11">
        <f t="shared" ref="AA9:AB9" si="1">SUM(AA5:AA8)</f>
        <v>5970</v>
      </c>
      <c r="AB9" s="11">
        <f t="shared" si="1"/>
        <v>6899</v>
      </c>
      <c r="AC9" s="11">
        <f>SUM(AC5:AC8)</f>
        <v>12869</v>
      </c>
    </row>
    <row r="10" spans="1:29" ht="15" customHeight="1" x14ac:dyDescent="0.15">
      <c r="A10" s="7">
        <v>5</v>
      </c>
      <c r="B10" s="10">
        <v>58</v>
      </c>
      <c r="C10" s="10">
        <v>69</v>
      </c>
      <c r="D10" s="10">
        <v>127</v>
      </c>
      <c r="E10" s="3"/>
      <c r="F10" s="7">
        <v>35</v>
      </c>
      <c r="G10" s="10">
        <v>87</v>
      </c>
      <c r="H10" s="10">
        <v>103</v>
      </c>
      <c r="I10" s="10">
        <v>190</v>
      </c>
      <c r="J10" s="3"/>
      <c r="K10" s="7">
        <v>65</v>
      </c>
      <c r="L10" s="10">
        <v>226</v>
      </c>
      <c r="M10" s="10">
        <v>172</v>
      </c>
      <c r="N10" s="10">
        <v>398</v>
      </c>
      <c r="O10" s="3"/>
      <c r="P10" s="7">
        <v>95</v>
      </c>
      <c r="Q10" s="10">
        <v>15</v>
      </c>
      <c r="R10" s="10">
        <v>53</v>
      </c>
      <c r="S10" s="10">
        <v>68</v>
      </c>
      <c r="U10" s="4" t="s">
        <v>9</v>
      </c>
      <c r="V10" s="15">
        <f>SUM(G21,G27,G33,G39,L9,L15,L21,L27,L33,L39,Q9,Q15,Q21,Q27,Q33,Q39)</f>
        <v>7266</v>
      </c>
      <c r="W10" s="15">
        <f>SUM(H21,H27,H33,H39,M9,M15,M21,M27,M33,M39,R9,R15,R21,R27,R33,R39)</f>
        <v>8802</v>
      </c>
      <c r="X10" s="18">
        <f t="shared" si="0"/>
        <v>16068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60</v>
      </c>
      <c r="D11" s="10">
        <v>131</v>
      </c>
      <c r="E11" s="3"/>
      <c r="F11" s="7">
        <v>36</v>
      </c>
      <c r="G11" s="10">
        <v>76</v>
      </c>
      <c r="H11" s="10">
        <v>74</v>
      </c>
      <c r="I11" s="10">
        <v>150</v>
      </c>
      <c r="J11" s="3"/>
      <c r="K11" s="7">
        <v>66</v>
      </c>
      <c r="L11" s="10">
        <v>205</v>
      </c>
      <c r="M11" s="10">
        <v>214</v>
      </c>
      <c r="N11" s="10">
        <v>419</v>
      </c>
      <c r="O11" s="3"/>
      <c r="P11" s="7">
        <v>96</v>
      </c>
      <c r="Q11" s="10">
        <v>7</v>
      </c>
      <c r="R11" s="10">
        <v>52</v>
      </c>
      <c r="S11" s="10">
        <v>59</v>
      </c>
      <c r="U11" s="4" t="s">
        <v>10</v>
      </c>
      <c r="V11" s="15">
        <f>SUM(,G33,G39,L9,L15,L21,L27,L33,L39,Q9,Q15,Q21,Q27,Q33,Q39)</f>
        <v>6208</v>
      </c>
      <c r="W11" s="15">
        <f>SUM(,H33,H39,M9,M15,M21,M27,M33,M39,R9,R15,R21,R27,R33,R39)</f>
        <v>7856</v>
      </c>
      <c r="X11" s="18">
        <f t="shared" si="0"/>
        <v>14064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55</v>
      </c>
      <c r="D12" s="10">
        <v>117</v>
      </c>
      <c r="E12" s="3"/>
      <c r="F12" s="7">
        <v>37</v>
      </c>
      <c r="G12" s="10">
        <v>92</v>
      </c>
      <c r="H12" s="10">
        <v>80</v>
      </c>
      <c r="I12" s="10">
        <v>172</v>
      </c>
      <c r="J12" s="3"/>
      <c r="K12" s="7">
        <v>67</v>
      </c>
      <c r="L12" s="10">
        <v>222</v>
      </c>
      <c r="M12" s="10">
        <v>194</v>
      </c>
      <c r="N12" s="10">
        <v>416</v>
      </c>
      <c r="O12" s="3"/>
      <c r="P12" s="7">
        <v>97</v>
      </c>
      <c r="Q12" s="10">
        <v>1</v>
      </c>
      <c r="R12" s="10">
        <v>36</v>
      </c>
      <c r="S12" s="10">
        <v>37</v>
      </c>
      <c r="U12" s="4" t="s">
        <v>11</v>
      </c>
      <c r="V12" s="15">
        <f>SUM(L9,L15,L21,L27,L33,L39,Q9,Q15,Q21,Q27,Q33,Q39)</f>
        <v>5058</v>
      </c>
      <c r="W12" s="15">
        <f>SUM(M9,M15,M21,M27,M33,M39,R9,R15,R21,R27,R33,R39)</f>
        <v>6672</v>
      </c>
      <c r="X12" s="18">
        <f t="shared" si="0"/>
        <v>11730</v>
      </c>
      <c r="Z12" s="4" t="s">
        <v>25</v>
      </c>
      <c r="AA12" s="10">
        <v>176</v>
      </c>
      <c r="AB12" s="10">
        <v>125</v>
      </c>
      <c r="AC12" s="10">
        <v>301</v>
      </c>
    </row>
    <row r="13" spans="1:29" ht="15" customHeight="1" x14ac:dyDescent="0.15">
      <c r="A13" s="7">
        <v>8</v>
      </c>
      <c r="B13" s="10">
        <v>77</v>
      </c>
      <c r="C13" s="10">
        <v>69</v>
      </c>
      <c r="D13" s="10">
        <v>146</v>
      </c>
      <c r="E13" s="3"/>
      <c r="F13" s="7">
        <v>38</v>
      </c>
      <c r="G13" s="10">
        <v>82</v>
      </c>
      <c r="H13" s="10">
        <v>107</v>
      </c>
      <c r="I13" s="10">
        <v>189</v>
      </c>
      <c r="J13" s="3"/>
      <c r="K13" s="7">
        <v>68</v>
      </c>
      <c r="L13" s="10">
        <v>239</v>
      </c>
      <c r="M13" s="10">
        <v>211</v>
      </c>
      <c r="N13" s="10">
        <v>450</v>
      </c>
      <c r="O13" s="3"/>
      <c r="P13" s="7">
        <v>98</v>
      </c>
      <c r="Q13" s="10">
        <v>5</v>
      </c>
      <c r="R13" s="10">
        <v>23</v>
      </c>
      <c r="S13" s="10">
        <v>28</v>
      </c>
      <c r="U13" s="9" t="s">
        <v>12</v>
      </c>
      <c r="V13" s="12">
        <f>SUM(L15,L21,L27,L33,L39,Q9,Q15,Q21,Q27,Q33,Q39)</f>
        <v>4193</v>
      </c>
      <c r="W13" s="12">
        <f>SUM(M15,M21,M27,M33,M39,R9,R15,R21,R27,R33,R39)</f>
        <v>5779</v>
      </c>
      <c r="X13" s="12">
        <f t="shared" si="0"/>
        <v>9972</v>
      </c>
      <c r="Z13" s="26" t="s">
        <v>26</v>
      </c>
      <c r="AA13" s="10">
        <v>630</v>
      </c>
      <c r="AB13" s="10">
        <v>669</v>
      </c>
      <c r="AC13" s="10">
        <v>1299</v>
      </c>
    </row>
    <row r="14" spans="1:29" ht="15" customHeight="1" x14ac:dyDescent="0.15">
      <c r="A14" s="7">
        <v>9</v>
      </c>
      <c r="B14" s="10">
        <v>84</v>
      </c>
      <c r="C14" s="10">
        <v>64</v>
      </c>
      <c r="D14" s="10">
        <v>148</v>
      </c>
      <c r="E14" s="3"/>
      <c r="F14" s="7">
        <v>39</v>
      </c>
      <c r="G14" s="10">
        <v>92</v>
      </c>
      <c r="H14" s="10">
        <v>82</v>
      </c>
      <c r="I14" s="10">
        <v>174</v>
      </c>
      <c r="J14" s="3"/>
      <c r="K14" s="7">
        <v>69</v>
      </c>
      <c r="L14" s="10">
        <v>258</v>
      </c>
      <c r="M14" s="10">
        <v>272</v>
      </c>
      <c r="N14" s="10">
        <v>530</v>
      </c>
      <c r="O14" s="3"/>
      <c r="P14" s="7">
        <v>99</v>
      </c>
      <c r="Q14" s="10">
        <v>6</v>
      </c>
      <c r="R14" s="10">
        <v>14</v>
      </c>
      <c r="S14" s="10">
        <v>20</v>
      </c>
      <c r="U14" s="4" t="s">
        <v>13</v>
      </c>
      <c r="V14" s="15">
        <f>SUM(L21,L27,L33,L39,Q9,Q15,Q21,Q27,Q33,Q39)</f>
        <v>3043</v>
      </c>
      <c r="W14" s="15">
        <f>SUM(M21,M27,M33,M39,R9,R15,R21,R27,R33,R39)</f>
        <v>4716</v>
      </c>
      <c r="X14" s="18">
        <f t="shared" si="0"/>
        <v>7759</v>
      </c>
      <c r="Z14" s="4" t="s">
        <v>31</v>
      </c>
      <c r="AA14" s="10">
        <v>269</v>
      </c>
      <c r="AB14" s="10">
        <v>274</v>
      </c>
      <c r="AC14" s="10">
        <v>543</v>
      </c>
    </row>
    <row r="15" spans="1:29" ht="15" customHeight="1" x14ac:dyDescent="0.15">
      <c r="A15" s="7"/>
      <c r="B15" s="11">
        <v>352</v>
      </c>
      <c r="C15" s="11">
        <v>317</v>
      </c>
      <c r="D15" s="11">
        <v>669</v>
      </c>
      <c r="E15" s="3"/>
      <c r="F15" s="7"/>
      <c r="G15" s="11">
        <v>429</v>
      </c>
      <c r="H15" s="11">
        <v>446</v>
      </c>
      <c r="I15" s="11">
        <v>875</v>
      </c>
      <c r="J15" s="3"/>
      <c r="K15" s="7"/>
      <c r="L15" s="11">
        <v>1150</v>
      </c>
      <c r="M15" s="11">
        <v>1063</v>
      </c>
      <c r="N15" s="11">
        <v>2213</v>
      </c>
      <c r="O15" s="3"/>
      <c r="P15" s="7"/>
      <c r="Q15" s="11">
        <v>34</v>
      </c>
      <c r="R15" s="11">
        <v>178</v>
      </c>
      <c r="S15" s="11">
        <v>212</v>
      </c>
      <c r="U15" s="4" t="s">
        <v>14</v>
      </c>
      <c r="V15" s="15">
        <f>SUM(L27,L33,L39,Q9,Q15,Q21,Q27,Q33,Q39)</f>
        <v>2150</v>
      </c>
      <c r="W15" s="15">
        <f>SUM(M27,M33,M39,R9,R15,R21,R27,R33,R39)</f>
        <v>3796</v>
      </c>
      <c r="X15" s="18">
        <f t="shared" si="0"/>
        <v>5946</v>
      </c>
      <c r="Z15" s="4" t="s">
        <v>7</v>
      </c>
      <c r="AA15" s="10">
        <v>270</v>
      </c>
      <c r="AB15" s="10">
        <v>450</v>
      </c>
      <c r="AC15" s="10">
        <v>720</v>
      </c>
    </row>
    <row r="16" spans="1:29" ht="15" customHeight="1" x14ac:dyDescent="0.15">
      <c r="A16" s="7">
        <v>10</v>
      </c>
      <c r="B16" s="10">
        <v>64</v>
      </c>
      <c r="C16" s="10">
        <v>69</v>
      </c>
      <c r="D16" s="10">
        <v>133</v>
      </c>
      <c r="E16" s="3"/>
      <c r="F16" s="7">
        <v>40</v>
      </c>
      <c r="G16" s="10">
        <v>106</v>
      </c>
      <c r="H16" s="10">
        <v>102</v>
      </c>
      <c r="I16" s="10">
        <v>208</v>
      </c>
      <c r="J16" s="3"/>
      <c r="K16" s="7">
        <v>70</v>
      </c>
      <c r="L16" s="10">
        <v>266</v>
      </c>
      <c r="M16" s="10">
        <v>220</v>
      </c>
      <c r="N16" s="10">
        <v>486</v>
      </c>
      <c r="O16" s="3"/>
      <c r="P16" s="7">
        <v>100</v>
      </c>
      <c r="Q16" s="10">
        <v>2</v>
      </c>
      <c r="R16" s="10">
        <v>14</v>
      </c>
      <c r="S16" s="10">
        <v>16</v>
      </c>
      <c r="U16" s="4" t="s">
        <v>15</v>
      </c>
      <c r="V16" s="15">
        <f>SUM(L33,L39,Q9,Q15,Q21,Q27,Q33,Q39)</f>
        <v>1470</v>
      </c>
      <c r="W16" s="15">
        <f>SUM(M33,M39,R9,R15,R21,R27,R33,R39)</f>
        <v>2810</v>
      </c>
      <c r="X16" s="18">
        <f t="shared" si="0"/>
        <v>4280</v>
      </c>
      <c r="Z16" s="9" t="s">
        <v>24</v>
      </c>
      <c r="AA16" s="11">
        <f t="shared" ref="AA16:AB16" si="2">SUM(AA12:AA15)</f>
        <v>1345</v>
      </c>
      <c r="AB16" s="11">
        <f t="shared" si="2"/>
        <v>1518</v>
      </c>
      <c r="AC16" s="11">
        <f>SUM(AC12:AC15)</f>
        <v>2863</v>
      </c>
    </row>
    <row r="17" spans="1:29" ht="15" customHeight="1" x14ac:dyDescent="0.15">
      <c r="A17" s="7">
        <v>11</v>
      </c>
      <c r="B17" s="10">
        <v>72</v>
      </c>
      <c r="C17" s="10">
        <v>81</v>
      </c>
      <c r="D17" s="10">
        <v>153</v>
      </c>
      <c r="E17" s="3"/>
      <c r="F17" s="7">
        <v>41</v>
      </c>
      <c r="G17" s="10">
        <v>125</v>
      </c>
      <c r="H17" s="10">
        <v>84</v>
      </c>
      <c r="I17" s="10">
        <v>209</v>
      </c>
      <c r="J17" s="3"/>
      <c r="K17" s="7">
        <v>71</v>
      </c>
      <c r="L17" s="10">
        <v>254</v>
      </c>
      <c r="M17" s="10">
        <v>254</v>
      </c>
      <c r="N17" s="10">
        <v>508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790</v>
      </c>
      <c r="W17" s="15">
        <f>SUM(M39,R9,R15,R21,R27,R33,R39)</f>
        <v>1754</v>
      </c>
      <c r="X17" s="18">
        <f t="shared" si="0"/>
        <v>2544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75</v>
      </c>
      <c r="D18" s="10">
        <v>147</v>
      </c>
      <c r="E18" s="3"/>
      <c r="F18" s="7">
        <v>42</v>
      </c>
      <c r="G18" s="10">
        <v>126</v>
      </c>
      <c r="H18" s="10">
        <v>94</v>
      </c>
      <c r="I18" s="10">
        <v>220</v>
      </c>
      <c r="J18" s="3"/>
      <c r="K18" s="7">
        <v>72</v>
      </c>
      <c r="L18" s="10">
        <v>160</v>
      </c>
      <c r="M18" s="10">
        <v>138</v>
      </c>
      <c r="N18" s="13">
        <v>298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254</v>
      </c>
      <c r="W18" s="15">
        <f>SUM(R9,R15,R21,R27,R33,R39)</f>
        <v>794</v>
      </c>
      <c r="X18" s="18">
        <f t="shared" si="0"/>
        <v>1048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64</v>
      </c>
      <c r="D19" s="10">
        <v>135</v>
      </c>
      <c r="E19" s="3"/>
      <c r="F19" s="7">
        <v>43</v>
      </c>
      <c r="G19" s="10">
        <v>99</v>
      </c>
      <c r="H19" s="10">
        <v>97</v>
      </c>
      <c r="I19" s="10">
        <v>196</v>
      </c>
      <c r="J19" s="3"/>
      <c r="K19" s="7">
        <v>73</v>
      </c>
      <c r="L19" s="10">
        <v>87</v>
      </c>
      <c r="M19" s="10">
        <v>138</v>
      </c>
      <c r="N19" s="10">
        <v>225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40</v>
      </c>
      <c r="W19" s="15">
        <f>SUM(R15,R21,R27,R33,R39)</f>
        <v>217</v>
      </c>
      <c r="X19" s="18">
        <f t="shared" si="0"/>
        <v>257</v>
      </c>
      <c r="Z19" s="4" t="s">
        <v>25</v>
      </c>
      <c r="AA19" s="10">
        <v>163</v>
      </c>
      <c r="AB19" s="10">
        <v>163</v>
      </c>
      <c r="AC19" s="10">
        <v>326</v>
      </c>
    </row>
    <row r="20" spans="1:29" ht="15" customHeight="1" x14ac:dyDescent="0.15">
      <c r="A20" s="7">
        <v>14</v>
      </c>
      <c r="B20" s="10">
        <v>80</v>
      </c>
      <c r="C20" s="10">
        <v>68</v>
      </c>
      <c r="D20" s="10">
        <v>148</v>
      </c>
      <c r="E20" s="3"/>
      <c r="F20" s="7">
        <v>44</v>
      </c>
      <c r="G20" s="10">
        <v>115</v>
      </c>
      <c r="H20" s="10">
        <v>96</v>
      </c>
      <c r="I20" s="10">
        <v>211</v>
      </c>
      <c r="J20" s="3"/>
      <c r="K20" s="7">
        <v>74</v>
      </c>
      <c r="L20" s="10">
        <v>126</v>
      </c>
      <c r="M20" s="10">
        <v>170</v>
      </c>
      <c r="N20" s="10">
        <v>296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39</v>
      </c>
      <c r="X20" s="18">
        <f t="shared" si="0"/>
        <v>45</v>
      </c>
      <c r="Z20" s="26" t="s">
        <v>26</v>
      </c>
      <c r="AA20" s="10">
        <v>943</v>
      </c>
      <c r="AB20" s="10">
        <v>869</v>
      </c>
      <c r="AC20" s="10">
        <v>1812</v>
      </c>
    </row>
    <row r="21" spans="1:29" ht="15" customHeight="1" x14ac:dyDescent="0.15">
      <c r="A21" s="7"/>
      <c r="B21" s="11">
        <v>359</v>
      </c>
      <c r="C21" s="11">
        <v>357</v>
      </c>
      <c r="D21" s="11">
        <v>716</v>
      </c>
      <c r="E21" s="3"/>
      <c r="F21" s="7"/>
      <c r="G21" s="11">
        <v>571</v>
      </c>
      <c r="H21" s="11">
        <v>473</v>
      </c>
      <c r="I21" s="11">
        <v>1044</v>
      </c>
      <c r="J21" s="3"/>
      <c r="K21" s="7"/>
      <c r="L21" s="12">
        <v>893</v>
      </c>
      <c r="M21" s="12">
        <v>920</v>
      </c>
      <c r="N21" s="12">
        <v>1813</v>
      </c>
      <c r="O21" s="24"/>
      <c r="P21" s="7"/>
      <c r="Q21" s="11">
        <v>6</v>
      </c>
      <c r="R21" s="11">
        <v>37</v>
      </c>
      <c r="S21" s="11">
        <v>43</v>
      </c>
      <c r="Z21" s="4" t="s">
        <v>31</v>
      </c>
      <c r="AA21" s="10">
        <v>369</v>
      </c>
      <c r="AB21" s="10">
        <v>312</v>
      </c>
      <c r="AC21" s="10">
        <v>681</v>
      </c>
    </row>
    <row r="22" spans="1:29" ht="15" customHeight="1" x14ac:dyDescent="0.15">
      <c r="A22" s="7">
        <v>15</v>
      </c>
      <c r="B22" s="10">
        <v>67</v>
      </c>
      <c r="C22" s="10">
        <v>72</v>
      </c>
      <c r="D22" s="10">
        <v>139</v>
      </c>
      <c r="E22" s="3"/>
      <c r="F22" s="7">
        <v>45</v>
      </c>
      <c r="G22" s="10">
        <v>91</v>
      </c>
      <c r="H22" s="10">
        <v>99</v>
      </c>
      <c r="I22" s="10">
        <v>190</v>
      </c>
      <c r="J22" s="3"/>
      <c r="K22" s="7">
        <v>75</v>
      </c>
      <c r="L22" s="10">
        <v>145</v>
      </c>
      <c r="M22" s="10">
        <v>194</v>
      </c>
      <c r="N22" s="10">
        <v>339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680</v>
      </c>
      <c r="AC22" s="10">
        <v>1031</v>
      </c>
    </row>
    <row r="23" spans="1:29" ht="15" customHeight="1" x14ac:dyDescent="0.15">
      <c r="A23" s="7">
        <v>16</v>
      </c>
      <c r="B23" s="10">
        <v>72</v>
      </c>
      <c r="C23" s="10">
        <v>73</v>
      </c>
      <c r="D23" s="10">
        <v>145</v>
      </c>
      <c r="E23" s="3"/>
      <c r="F23" s="7">
        <v>46</v>
      </c>
      <c r="G23" s="10">
        <v>96</v>
      </c>
      <c r="H23" s="10">
        <v>104</v>
      </c>
      <c r="I23" s="10">
        <v>200</v>
      </c>
      <c r="J23" s="3"/>
      <c r="K23" s="7">
        <v>76</v>
      </c>
      <c r="L23" s="10">
        <v>141</v>
      </c>
      <c r="M23" s="10">
        <v>176</v>
      </c>
      <c r="N23" s="10">
        <v>317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9.8938887797209656</v>
      </c>
      <c r="W23" s="19">
        <f>W4/$W$8*100</f>
        <v>7.924039706517048</v>
      </c>
      <c r="X23" s="19">
        <f>X4/$X$8*100</f>
        <v>8.845287873914442</v>
      </c>
      <c r="Z23" s="9" t="s">
        <v>24</v>
      </c>
      <c r="AA23" s="11">
        <f t="shared" ref="AA23:AB23" si="3">SUM(AA19:AA22)</f>
        <v>1826</v>
      </c>
      <c r="AB23" s="11">
        <f t="shared" si="3"/>
        <v>2024</v>
      </c>
      <c r="AC23" s="11">
        <f>SUM(AC19:AC22)</f>
        <v>3850</v>
      </c>
    </row>
    <row r="24" spans="1:29" ht="15" customHeight="1" x14ac:dyDescent="0.15">
      <c r="A24" s="7">
        <v>17</v>
      </c>
      <c r="B24" s="10">
        <v>87</v>
      </c>
      <c r="C24" s="10">
        <v>80</v>
      </c>
      <c r="D24" s="10">
        <v>167</v>
      </c>
      <c r="E24" s="3"/>
      <c r="F24" s="7">
        <v>47</v>
      </c>
      <c r="G24" s="10">
        <v>104</v>
      </c>
      <c r="H24" s="10">
        <v>86</v>
      </c>
      <c r="I24" s="10">
        <v>190</v>
      </c>
      <c r="J24" s="3"/>
      <c r="K24" s="7">
        <v>77</v>
      </c>
      <c r="L24" s="10">
        <v>131</v>
      </c>
      <c r="M24" s="10">
        <v>213</v>
      </c>
      <c r="N24" s="10">
        <v>344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48.909412458243267</v>
      </c>
      <c r="W24" s="19">
        <f>W5/$W$8*100</f>
        <v>42.192490289167026</v>
      </c>
      <c r="X24" s="19">
        <f>X5/$X$8*100</f>
        <v>45.333823461838904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88</v>
      </c>
      <c r="D25" s="10">
        <v>163</v>
      </c>
      <c r="E25" s="3"/>
      <c r="F25" s="7">
        <v>48</v>
      </c>
      <c r="G25" s="10">
        <v>100</v>
      </c>
      <c r="H25" s="10">
        <v>91</v>
      </c>
      <c r="I25" s="10">
        <v>191</v>
      </c>
      <c r="J25" s="3"/>
      <c r="K25" s="7">
        <v>78</v>
      </c>
      <c r="L25" s="10">
        <v>135</v>
      </c>
      <c r="M25" s="10">
        <v>210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20.072705836117116</v>
      </c>
      <c r="W25" s="19">
        <f>W6/$W$8*100</f>
        <v>17.116961588260683</v>
      </c>
      <c r="X25" s="19">
        <f>X6/$X$8*100</f>
        <v>18.499287782015347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78</v>
      </c>
      <c r="D26" s="10">
        <v>153</v>
      </c>
      <c r="E26" s="3"/>
      <c r="F26" s="7">
        <v>49</v>
      </c>
      <c r="G26" s="10">
        <v>96</v>
      </c>
      <c r="H26" s="10">
        <v>93</v>
      </c>
      <c r="I26" s="10">
        <v>189</v>
      </c>
      <c r="J26" s="3"/>
      <c r="K26" s="7">
        <v>79</v>
      </c>
      <c r="L26" s="10">
        <v>128</v>
      </c>
      <c r="M26" s="10">
        <v>193</v>
      </c>
      <c r="N26" s="10">
        <v>321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21.123992925918646</v>
      </c>
      <c r="W26" s="19">
        <f>W7/$W$8*100</f>
        <v>32.766508416055245</v>
      </c>
      <c r="X26" s="19">
        <f>X7/$X$8*100</f>
        <v>27.321600882231312</v>
      </c>
      <c r="Z26" s="4" t="s">
        <v>25</v>
      </c>
      <c r="AA26" s="10">
        <v>104</v>
      </c>
      <c r="AB26" s="10">
        <v>86</v>
      </c>
      <c r="AC26" s="10">
        <v>190</v>
      </c>
    </row>
    <row r="27" spans="1:29" ht="15" customHeight="1" x14ac:dyDescent="0.15">
      <c r="A27" s="7"/>
      <c r="B27" s="11">
        <v>376</v>
      </c>
      <c r="C27" s="11">
        <v>391</v>
      </c>
      <c r="D27" s="11">
        <v>767</v>
      </c>
      <c r="E27" s="3"/>
      <c r="F27" s="7"/>
      <c r="G27" s="11">
        <v>487</v>
      </c>
      <c r="H27" s="11">
        <v>473</v>
      </c>
      <c r="I27" s="11">
        <v>960</v>
      </c>
      <c r="J27" s="3"/>
      <c r="K27" s="7"/>
      <c r="L27" s="11">
        <v>680</v>
      </c>
      <c r="M27" s="11">
        <v>986</v>
      </c>
      <c r="N27" s="11">
        <v>1666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493</v>
      </c>
      <c r="AB27" s="10">
        <v>477</v>
      </c>
      <c r="AC27" s="10">
        <v>970</v>
      </c>
    </row>
    <row r="28" spans="1:29" ht="15" customHeight="1" x14ac:dyDescent="0.15">
      <c r="A28" s="7">
        <v>20</v>
      </c>
      <c r="B28" s="10">
        <v>64</v>
      </c>
      <c r="C28" s="10">
        <v>63</v>
      </c>
      <c r="D28" s="10">
        <v>127</v>
      </c>
      <c r="E28" s="3"/>
      <c r="F28" s="7">
        <v>50</v>
      </c>
      <c r="G28" s="10">
        <v>92</v>
      </c>
      <c r="H28" s="10">
        <v>99</v>
      </c>
      <c r="I28" s="10">
        <v>191</v>
      </c>
      <c r="J28" s="3"/>
      <c r="K28" s="7">
        <v>80</v>
      </c>
      <c r="L28" s="10">
        <v>126</v>
      </c>
      <c r="M28" s="10">
        <v>192</v>
      </c>
      <c r="N28" s="10">
        <v>318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30.192572214580466</v>
      </c>
      <c r="W28" s="19">
        <f t="shared" ref="W28:W39" si="5">W9/$W$8*100</f>
        <v>26.094087181700477</v>
      </c>
      <c r="X28" s="19">
        <f t="shared" ref="X28:X39" si="6">X9/$X$8*100</f>
        <v>28.010844093185682</v>
      </c>
      <c r="Z28" s="4" t="s">
        <v>31</v>
      </c>
      <c r="AA28" s="10">
        <v>213</v>
      </c>
      <c r="AB28" s="10">
        <v>194</v>
      </c>
      <c r="AC28" s="10">
        <v>407</v>
      </c>
    </row>
    <row r="29" spans="1:29" ht="15" customHeight="1" x14ac:dyDescent="0.15">
      <c r="A29" s="7">
        <v>21</v>
      </c>
      <c r="B29" s="10">
        <v>85</v>
      </c>
      <c r="C29" s="10">
        <v>68</v>
      </c>
      <c r="D29" s="10">
        <v>153</v>
      </c>
      <c r="E29" s="3"/>
      <c r="F29" s="7">
        <v>51</v>
      </c>
      <c r="G29" s="10">
        <v>94</v>
      </c>
      <c r="H29" s="10">
        <v>122</v>
      </c>
      <c r="I29" s="10">
        <v>216</v>
      </c>
      <c r="J29" s="3"/>
      <c r="K29" s="7">
        <v>81</v>
      </c>
      <c r="L29" s="10">
        <v>158</v>
      </c>
      <c r="M29" s="10">
        <v>213</v>
      </c>
      <c r="N29" s="10">
        <v>371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71.389270976616231</v>
      </c>
      <c r="W29" s="19">
        <f t="shared" si="5"/>
        <v>75.977557186016398</v>
      </c>
      <c r="X29" s="19">
        <f t="shared" si="6"/>
        <v>73.831732757432349</v>
      </c>
      <c r="Z29" s="4" t="s">
        <v>7</v>
      </c>
      <c r="AA29" s="10">
        <v>227</v>
      </c>
      <c r="AB29" s="10">
        <v>387</v>
      </c>
      <c r="AC29" s="10">
        <v>614</v>
      </c>
    </row>
    <row r="30" spans="1:29" ht="15" customHeight="1" x14ac:dyDescent="0.15">
      <c r="A30" s="7">
        <v>22</v>
      </c>
      <c r="B30" s="10">
        <v>71</v>
      </c>
      <c r="C30" s="10">
        <v>71</v>
      </c>
      <c r="D30" s="10">
        <v>142</v>
      </c>
      <c r="E30" s="3"/>
      <c r="F30" s="7">
        <v>52</v>
      </c>
      <c r="G30" s="10">
        <v>94</v>
      </c>
      <c r="H30" s="10">
        <v>93</v>
      </c>
      <c r="I30" s="10">
        <v>187</v>
      </c>
      <c r="J30" s="3"/>
      <c r="K30" s="7">
        <v>82</v>
      </c>
      <c r="L30" s="10">
        <v>123</v>
      </c>
      <c r="M30" s="10">
        <v>213</v>
      </c>
      <c r="N30" s="10">
        <v>336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60.994301434466493</v>
      </c>
      <c r="W30" s="19">
        <f t="shared" si="5"/>
        <v>67.811825636599053</v>
      </c>
      <c r="X30" s="19">
        <f t="shared" si="6"/>
        <v>64.623443459081926</v>
      </c>
      <c r="Z30" s="9" t="s">
        <v>24</v>
      </c>
      <c r="AA30" s="11">
        <f t="shared" ref="AA30:AB30" si="7">SUM(AA26:AA29)</f>
        <v>1037</v>
      </c>
      <c r="AB30" s="11">
        <f t="shared" si="7"/>
        <v>1144</v>
      </c>
      <c r="AC30" s="11">
        <f>SUM(AC26:AC29)</f>
        <v>2181</v>
      </c>
    </row>
    <row r="31" spans="1:29" ht="15" customHeight="1" x14ac:dyDescent="0.15">
      <c r="A31" s="7">
        <v>23</v>
      </c>
      <c r="B31" s="10">
        <v>70</v>
      </c>
      <c r="C31" s="10">
        <v>73</v>
      </c>
      <c r="D31" s="10">
        <v>143</v>
      </c>
      <c r="E31" s="3"/>
      <c r="F31" s="7">
        <v>53</v>
      </c>
      <c r="G31" s="10">
        <v>96</v>
      </c>
      <c r="H31" s="10">
        <v>73</v>
      </c>
      <c r="I31" s="10">
        <v>169</v>
      </c>
      <c r="J31" s="3"/>
      <c r="K31" s="7">
        <v>83</v>
      </c>
      <c r="L31" s="10">
        <v>151</v>
      </c>
      <c r="M31" s="10">
        <v>217</v>
      </c>
      <c r="N31" s="10">
        <v>368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49.695421497347219</v>
      </c>
      <c r="W31" s="19">
        <f t="shared" si="5"/>
        <v>57.591713422529132</v>
      </c>
      <c r="X31" s="19">
        <f t="shared" si="6"/>
        <v>53.898819096631897</v>
      </c>
      <c r="Z31" s="6"/>
    </row>
    <row r="32" spans="1:29" ht="15" customHeight="1" x14ac:dyDescent="0.15">
      <c r="A32" s="7">
        <v>24</v>
      </c>
      <c r="B32" s="10">
        <v>72</v>
      </c>
      <c r="C32" s="10">
        <v>78</v>
      </c>
      <c r="D32" s="10">
        <v>150</v>
      </c>
      <c r="E32" s="3"/>
      <c r="F32" s="7">
        <v>54</v>
      </c>
      <c r="G32" s="10">
        <v>103</v>
      </c>
      <c r="H32" s="10">
        <v>128</v>
      </c>
      <c r="I32" s="10">
        <v>231</v>
      </c>
      <c r="J32" s="3"/>
      <c r="K32" s="7">
        <v>84</v>
      </c>
      <c r="L32" s="10">
        <v>122</v>
      </c>
      <c r="M32" s="10">
        <v>221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41.196698762035766</v>
      </c>
      <c r="W32" s="20">
        <f t="shared" si="5"/>
        <v>49.883470004315924</v>
      </c>
      <c r="X32" s="20">
        <f t="shared" si="6"/>
        <v>45.82088866424666</v>
      </c>
      <c r="Z32" s="6"/>
      <c r="AA32" s="28"/>
      <c r="AB32" s="27"/>
      <c r="AC32" s="27"/>
    </row>
    <row r="33" spans="1:29" ht="15" customHeight="1" x14ac:dyDescent="0.15">
      <c r="A33" s="7"/>
      <c r="B33" s="11">
        <v>362</v>
      </c>
      <c r="C33" s="11">
        <v>353</v>
      </c>
      <c r="D33" s="11">
        <v>715</v>
      </c>
      <c r="E33" s="3"/>
      <c r="F33" s="7"/>
      <c r="G33" s="11">
        <v>479</v>
      </c>
      <c r="H33" s="11">
        <v>515</v>
      </c>
      <c r="I33" s="11">
        <v>994</v>
      </c>
      <c r="J33" s="3"/>
      <c r="K33" s="7"/>
      <c r="L33" s="11">
        <v>680</v>
      </c>
      <c r="M33" s="11">
        <v>1056</v>
      </c>
      <c r="N33" s="11">
        <v>1736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29.897818824916488</v>
      </c>
      <c r="W33" s="19">
        <f t="shared" si="5"/>
        <v>40.707811825636597</v>
      </c>
      <c r="X33" s="19">
        <f t="shared" si="6"/>
        <v>35.652253825299823</v>
      </c>
      <c r="Z33" s="6" t="s">
        <v>3</v>
      </c>
    </row>
    <row r="34" spans="1:29" ht="15" customHeight="1" x14ac:dyDescent="0.15">
      <c r="A34" s="7">
        <v>25</v>
      </c>
      <c r="B34" s="10">
        <v>90</v>
      </c>
      <c r="C34" s="10">
        <v>63</v>
      </c>
      <c r="D34" s="10">
        <v>153</v>
      </c>
      <c r="E34" s="3"/>
      <c r="F34" s="7">
        <v>55</v>
      </c>
      <c r="G34" s="10">
        <v>108</v>
      </c>
      <c r="H34" s="10">
        <v>131</v>
      </c>
      <c r="I34" s="10">
        <v>239</v>
      </c>
      <c r="J34" s="3"/>
      <c r="K34" s="7">
        <v>85</v>
      </c>
      <c r="L34" s="10">
        <v>127</v>
      </c>
      <c r="M34" s="10">
        <v>201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21.123992925918646</v>
      </c>
      <c r="W34" s="19">
        <f t="shared" si="5"/>
        <v>32.766508416055245</v>
      </c>
      <c r="X34" s="19">
        <f t="shared" si="6"/>
        <v>27.321600882231312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56</v>
      </c>
      <c r="D35" s="10">
        <v>115</v>
      </c>
      <c r="E35" s="3"/>
      <c r="F35" s="7">
        <v>56</v>
      </c>
      <c r="G35" s="10">
        <v>127</v>
      </c>
      <c r="H35" s="10">
        <v>95</v>
      </c>
      <c r="I35" s="10">
        <v>222</v>
      </c>
      <c r="J35" s="3"/>
      <c r="K35" s="7">
        <v>86</v>
      </c>
      <c r="L35" s="10">
        <v>116</v>
      </c>
      <c r="M35" s="10">
        <v>194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14.442916093535077</v>
      </c>
      <c r="W35" s="19">
        <f t="shared" si="5"/>
        <v>24.255502805351746</v>
      </c>
      <c r="X35" s="19">
        <f t="shared" si="6"/>
        <v>19.666406285898084</v>
      </c>
      <c r="Z35" s="4" t="s">
        <v>25</v>
      </c>
      <c r="AA35" s="10">
        <f>SUM(AA5,AA12,AA19,AA26)</f>
        <v>1007</v>
      </c>
      <c r="AB35" s="10">
        <f t="shared" ref="AA35:AB38" si="8">SUM(AB5,AB12,AB19,AB26)</f>
        <v>918</v>
      </c>
      <c r="AC35" s="10">
        <f>SUM(AA35:AB35)</f>
        <v>1925</v>
      </c>
    </row>
    <row r="36" spans="1:29" ht="15" customHeight="1" x14ac:dyDescent="0.15">
      <c r="A36" s="7">
        <v>27</v>
      </c>
      <c r="B36" s="10">
        <v>66</v>
      </c>
      <c r="C36" s="10">
        <v>46</v>
      </c>
      <c r="D36" s="10">
        <v>112</v>
      </c>
      <c r="E36" s="3"/>
      <c r="F36" s="7">
        <v>57</v>
      </c>
      <c r="G36" s="10">
        <v>131</v>
      </c>
      <c r="H36" s="10">
        <v>153</v>
      </c>
      <c r="I36" s="10">
        <v>284</v>
      </c>
      <c r="J36" s="3"/>
      <c r="K36" s="7">
        <v>87</v>
      </c>
      <c r="L36" s="10">
        <v>104</v>
      </c>
      <c r="M36" s="10">
        <v>188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7.7618392611515024</v>
      </c>
      <c r="W36" s="19">
        <f t="shared" si="5"/>
        <v>15.140267587397496</v>
      </c>
      <c r="X36" s="19">
        <f t="shared" si="6"/>
        <v>11.689564857786152</v>
      </c>
      <c r="Z36" s="26" t="s">
        <v>26</v>
      </c>
      <c r="AA36" s="10">
        <f t="shared" si="8"/>
        <v>4978</v>
      </c>
      <c r="AB36" s="10">
        <f t="shared" si="8"/>
        <v>4888</v>
      </c>
      <c r="AC36" s="13">
        <f>SUM(AA36:AB36)</f>
        <v>9866</v>
      </c>
    </row>
    <row r="37" spans="1:29" ht="15" customHeight="1" x14ac:dyDescent="0.15">
      <c r="A37" s="7">
        <v>28</v>
      </c>
      <c r="B37" s="10">
        <v>62</v>
      </c>
      <c r="C37" s="10">
        <v>52</v>
      </c>
      <c r="D37" s="10">
        <v>114</v>
      </c>
      <c r="E37" s="3"/>
      <c r="F37" s="7">
        <v>58</v>
      </c>
      <c r="G37" s="10">
        <v>141</v>
      </c>
      <c r="H37" s="10">
        <v>139</v>
      </c>
      <c r="I37" s="10">
        <v>280</v>
      </c>
      <c r="J37" s="3"/>
      <c r="K37" s="7">
        <v>88</v>
      </c>
      <c r="L37" s="10">
        <v>114</v>
      </c>
      <c r="M37" s="10">
        <v>218</v>
      </c>
      <c r="N37" s="10">
        <v>332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2.4955786991550402</v>
      </c>
      <c r="W37" s="19">
        <f t="shared" si="5"/>
        <v>6.8536901165299948</v>
      </c>
      <c r="X37" s="19">
        <f t="shared" si="6"/>
        <v>4.8155125672012131</v>
      </c>
      <c r="Z37" s="4" t="s">
        <v>31</v>
      </c>
      <c r="AA37" s="10">
        <f t="shared" si="8"/>
        <v>2043</v>
      </c>
      <c r="AB37" s="10">
        <f t="shared" si="8"/>
        <v>1983</v>
      </c>
      <c r="AC37" s="13">
        <f>SUM(AA37:AB37)</f>
        <v>4026</v>
      </c>
    </row>
    <row r="38" spans="1:29" ht="15" customHeight="1" x14ac:dyDescent="0.15">
      <c r="A38" s="7">
        <v>29</v>
      </c>
      <c r="B38" s="10">
        <v>56</v>
      </c>
      <c r="C38" s="10">
        <v>49</v>
      </c>
      <c r="D38" s="10">
        <v>105</v>
      </c>
      <c r="E38" s="3"/>
      <c r="F38" s="7">
        <v>59</v>
      </c>
      <c r="G38" s="10">
        <v>164</v>
      </c>
      <c r="H38" s="10">
        <v>151</v>
      </c>
      <c r="I38" s="10">
        <v>315</v>
      </c>
      <c r="J38" s="3"/>
      <c r="K38" s="7">
        <v>89</v>
      </c>
      <c r="L38" s="10">
        <v>75</v>
      </c>
      <c r="M38" s="10">
        <v>159</v>
      </c>
      <c r="N38" s="10">
        <v>234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0.39300451955197491</v>
      </c>
      <c r="W38" s="19">
        <f t="shared" si="5"/>
        <v>1.8731117824773416</v>
      </c>
      <c r="X38" s="19">
        <f t="shared" si="6"/>
        <v>1.1809033681018242</v>
      </c>
      <c r="Z38" s="4" t="s">
        <v>7</v>
      </c>
      <c r="AA38" s="10">
        <f t="shared" si="8"/>
        <v>2150</v>
      </c>
      <c r="AB38" s="10">
        <f t="shared" si="8"/>
        <v>3796</v>
      </c>
      <c r="AC38" s="13">
        <f>SUM(AA38:AB38)</f>
        <v>5946</v>
      </c>
    </row>
    <row r="39" spans="1:29" ht="15" customHeight="1" x14ac:dyDescent="0.15">
      <c r="A39" s="7"/>
      <c r="B39" s="11">
        <v>333</v>
      </c>
      <c r="C39" s="11">
        <v>266</v>
      </c>
      <c r="D39" s="11">
        <v>599</v>
      </c>
      <c r="E39" s="3"/>
      <c r="F39" s="7"/>
      <c r="G39" s="11">
        <v>671</v>
      </c>
      <c r="H39" s="11">
        <v>669</v>
      </c>
      <c r="I39" s="11">
        <v>1340</v>
      </c>
      <c r="J39" s="3"/>
      <c r="K39" s="7"/>
      <c r="L39" s="11">
        <v>536</v>
      </c>
      <c r="M39" s="11">
        <v>960</v>
      </c>
      <c r="N39" s="11">
        <v>1496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5.8950677932796222E-2</v>
      </c>
      <c r="W39" s="19">
        <f t="shared" si="5"/>
        <v>0.33664220975399223</v>
      </c>
      <c r="X39" s="19">
        <f t="shared" si="6"/>
        <v>0.20677296328631165</v>
      </c>
      <c r="Z39" s="9" t="s">
        <v>24</v>
      </c>
      <c r="AA39" s="11">
        <f>SUM(AA35:AA38)</f>
        <v>10178</v>
      </c>
      <c r="AB39" s="11">
        <f>SUM(AB35:AB38)</f>
        <v>11585</v>
      </c>
      <c r="AC39" s="11">
        <f>SUM(AC35:AC38)</f>
        <v>21763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30</v>
      </c>
      <c r="D4" s="10">
        <v>79</v>
      </c>
      <c r="E4" s="3"/>
      <c r="F4" s="7">
        <v>30</v>
      </c>
      <c r="G4" s="10">
        <v>67</v>
      </c>
      <c r="H4" s="10">
        <v>62</v>
      </c>
      <c r="I4" s="10">
        <v>129</v>
      </c>
      <c r="J4" s="3"/>
      <c r="K4" s="7">
        <v>60</v>
      </c>
      <c r="L4" s="10">
        <v>170</v>
      </c>
      <c r="M4" s="10">
        <v>170</v>
      </c>
      <c r="N4" s="10">
        <v>340</v>
      </c>
      <c r="O4" s="3"/>
      <c r="P4" s="7">
        <v>90</v>
      </c>
      <c r="Q4" s="10">
        <v>59</v>
      </c>
      <c r="R4" s="10">
        <v>163</v>
      </c>
      <c r="S4" s="10">
        <v>222</v>
      </c>
      <c r="U4" s="4" t="s">
        <v>4</v>
      </c>
      <c r="V4" s="15">
        <f>SUM(B9,B15,B21)</f>
        <v>997</v>
      </c>
      <c r="W4" s="15">
        <f>SUM(C9,C15,C21)</f>
        <v>904</v>
      </c>
      <c r="X4" s="15">
        <f>SUM(V4:W4)</f>
        <v>1901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55</v>
      </c>
      <c r="C5" s="10">
        <v>52</v>
      </c>
      <c r="D5" s="10">
        <v>107</v>
      </c>
      <c r="E5" s="3"/>
      <c r="F5" s="7">
        <v>31</v>
      </c>
      <c r="G5" s="10">
        <v>79</v>
      </c>
      <c r="H5" s="10">
        <v>100</v>
      </c>
      <c r="I5" s="10">
        <v>179</v>
      </c>
      <c r="J5" s="3"/>
      <c r="K5" s="7">
        <v>61</v>
      </c>
      <c r="L5" s="10">
        <v>161</v>
      </c>
      <c r="M5" s="10">
        <v>170</v>
      </c>
      <c r="N5" s="10">
        <v>331</v>
      </c>
      <c r="O5" s="3"/>
      <c r="P5" s="7">
        <v>91</v>
      </c>
      <c r="Q5" s="10">
        <v>48</v>
      </c>
      <c r="R5" s="10">
        <v>122</v>
      </c>
      <c r="S5" s="10">
        <v>170</v>
      </c>
      <c r="U5" s="4" t="s">
        <v>5</v>
      </c>
      <c r="V5" s="15">
        <f>SUM(B27,B33,B39,G9,G15,G21,G27,G33,G39,L9)</f>
        <v>4950</v>
      </c>
      <c r="W5" s="15">
        <f>SUM(C27,C33,C39,H9,H15,H21,H27,H33,H39,M9)</f>
        <v>4838</v>
      </c>
      <c r="X5" s="15">
        <f>SUM(V5:W5)</f>
        <v>9788</v>
      </c>
      <c r="Y5" s="2"/>
      <c r="Z5" s="4" t="s">
        <v>25</v>
      </c>
      <c r="AA5" s="10">
        <v>563</v>
      </c>
      <c r="AB5" s="10">
        <v>541</v>
      </c>
      <c r="AC5" s="10">
        <v>1104</v>
      </c>
    </row>
    <row r="6" spans="1:29" ht="15" customHeight="1" x14ac:dyDescent="0.15">
      <c r="A6" s="7">
        <v>2</v>
      </c>
      <c r="B6" s="10">
        <v>59</v>
      </c>
      <c r="C6" s="10">
        <v>55</v>
      </c>
      <c r="D6" s="10">
        <v>114</v>
      </c>
      <c r="E6" s="3"/>
      <c r="F6" s="7">
        <v>32</v>
      </c>
      <c r="G6" s="10">
        <v>72</v>
      </c>
      <c r="H6" s="10">
        <v>75</v>
      </c>
      <c r="I6" s="10">
        <v>147</v>
      </c>
      <c r="J6" s="3"/>
      <c r="K6" s="7">
        <v>62</v>
      </c>
      <c r="L6" s="10">
        <v>181</v>
      </c>
      <c r="M6" s="10">
        <v>175</v>
      </c>
      <c r="N6" s="10">
        <v>356</v>
      </c>
      <c r="O6" s="3"/>
      <c r="P6" s="7">
        <v>92</v>
      </c>
      <c r="Q6" s="10">
        <v>46</v>
      </c>
      <c r="R6" s="10">
        <v>106</v>
      </c>
      <c r="S6" s="10">
        <v>152</v>
      </c>
      <c r="U6" s="8" t="s">
        <v>6</v>
      </c>
      <c r="V6" s="15">
        <f>SUM(L15,L21)</f>
        <v>2046</v>
      </c>
      <c r="W6" s="15">
        <f>SUM(M15,M21)</f>
        <v>1976</v>
      </c>
      <c r="X6" s="15">
        <f>SUM(V6:W6)</f>
        <v>4022</v>
      </c>
      <c r="Z6" s="26" t="s">
        <v>26</v>
      </c>
      <c r="AA6" s="10">
        <v>2892</v>
      </c>
      <c r="AB6" s="10">
        <v>2840</v>
      </c>
      <c r="AC6" s="10">
        <v>5732</v>
      </c>
    </row>
    <row r="7" spans="1:29" ht="15" customHeight="1" x14ac:dyDescent="0.15">
      <c r="A7" s="7">
        <v>3</v>
      </c>
      <c r="B7" s="10">
        <v>64</v>
      </c>
      <c r="C7" s="10">
        <v>45</v>
      </c>
      <c r="D7" s="10">
        <v>109</v>
      </c>
      <c r="E7" s="3"/>
      <c r="F7" s="7">
        <v>33</v>
      </c>
      <c r="G7" s="10">
        <v>77</v>
      </c>
      <c r="H7" s="10">
        <v>95</v>
      </c>
      <c r="I7" s="10">
        <v>172</v>
      </c>
      <c r="J7" s="3"/>
      <c r="K7" s="7">
        <v>63</v>
      </c>
      <c r="L7" s="10">
        <v>161</v>
      </c>
      <c r="M7" s="10">
        <v>190</v>
      </c>
      <c r="N7" s="10">
        <v>351</v>
      </c>
      <c r="O7" s="3"/>
      <c r="P7" s="7">
        <v>93</v>
      </c>
      <c r="Q7" s="10">
        <v>42</v>
      </c>
      <c r="R7" s="10">
        <v>110</v>
      </c>
      <c r="S7" s="10">
        <v>152</v>
      </c>
      <c r="U7" s="4" t="s">
        <v>7</v>
      </c>
      <c r="V7" s="15">
        <f>SUM(L27,L33,L39,Q9,Q15,Q21,Q27,Q33,Q39)</f>
        <v>2148</v>
      </c>
      <c r="W7" s="15">
        <f>SUM(M27,M33,M39,R9,R15,R21,R27,R33,R39)</f>
        <v>3785</v>
      </c>
      <c r="X7" s="15">
        <f>SUM(V7:W7)</f>
        <v>5933</v>
      </c>
      <c r="Z7" s="4" t="s">
        <v>31</v>
      </c>
      <c r="AA7" s="10">
        <v>1193</v>
      </c>
      <c r="AB7" s="10">
        <v>1199</v>
      </c>
      <c r="AC7" s="10">
        <v>2392</v>
      </c>
    </row>
    <row r="8" spans="1:29" ht="15" customHeight="1" x14ac:dyDescent="0.15">
      <c r="A8" s="7">
        <v>4</v>
      </c>
      <c r="B8" s="10">
        <v>69</v>
      </c>
      <c r="C8" s="10">
        <v>63</v>
      </c>
      <c r="D8" s="10">
        <v>132</v>
      </c>
      <c r="E8" s="3"/>
      <c r="F8" s="7">
        <v>34</v>
      </c>
      <c r="G8" s="10">
        <v>105</v>
      </c>
      <c r="H8" s="10">
        <v>73</v>
      </c>
      <c r="I8" s="10">
        <v>178</v>
      </c>
      <c r="J8" s="3"/>
      <c r="K8" s="7">
        <v>64</v>
      </c>
      <c r="L8" s="10">
        <v>194</v>
      </c>
      <c r="M8" s="10">
        <v>192</v>
      </c>
      <c r="N8" s="10">
        <v>386</v>
      </c>
      <c r="O8" s="3"/>
      <c r="P8" s="7">
        <v>94</v>
      </c>
      <c r="Q8" s="10">
        <v>21</v>
      </c>
      <c r="R8" s="10">
        <v>83</v>
      </c>
      <c r="S8" s="10">
        <v>104</v>
      </c>
      <c r="U8" s="17" t="s">
        <v>3</v>
      </c>
      <c r="V8" s="12">
        <f>SUM(V4:V7)</f>
        <v>10141</v>
      </c>
      <c r="W8" s="12">
        <f>SUM(W4:W7)</f>
        <v>11503</v>
      </c>
      <c r="X8" s="12">
        <f>SUM(X4:X7)</f>
        <v>21644</v>
      </c>
      <c r="Z8" s="4" t="s">
        <v>7</v>
      </c>
      <c r="AA8" s="10">
        <v>1297</v>
      </c>
      <c r="AB8" s="10">
        <v>2274</v>
      </c>
      <c r="AC8" s="10">
        <v>3571</v>
      </c>
    </row>
    <row r="9" spans="1:29" ht="15" customHeight="1" x14ac:dyDescent="0.15">
      <c r="A9" s="7"/>
      <c r="B9" s="11">
        <v>296</v>
      </c>
      <c r="C9" s="11">
        <v>245</v>
      </c>
      <c r="D9" s="11">
        <v>541</v>
      </c>
      <c r="E9" s="3"/>
      <c r="F9" s="7"/>
      <c r="G9" s="11">
        <v>400</v>
      </c>
      <c r="H9" s="11">
        <v>405</v>
      </c>
      <c r="I9" s="11">
        <v>805</v>
      </c>
      <c r="J9" s="3"/>
      <c r="K9" s="7"/>
      <c r="L9" s="12">
        <v>867</v>
      </c>
      <c r="M9" s="12">
        <v>897</v>
      </c>
      <c r="N9" s="12">
        <v>1764</v>
      </c>
      <c r="O9" s="3"/>
      <c r="P9" s="7"/>
      <c r="Q9" s="11">
        <v>216</v>
      </c>
      <c r="R9" s="11">
        <v>584</v>
      </c>
      <c r="S9" s="11">
        <v>800</v>
      </c>
      <c r="U9" s="4" t="s">
        <v>8</v>
      </c>
      <c r="V9" s="15">
        <f>SUM(G21,G27,G33,G39,L9)</f>
        <v>3063</v>
      </c>
      <c r="W9" s="15">
        <f>SUM(H21,H27,H33,H39,M9)</f>
        <v>3020</v>
      </c>
      <c r="X9" s="18">
        <f t="shared" ref="X9:X20" si="0">SUM(V9:W9)</f>
        <v>6083</v>
      </c>
      <c r="Z9" s="9" t="s">
        <v>24</v>
      </c>
      <c r="AA9" s="11">
        <f t="shared" ref="AA9:AB9" si="1">SUM(AA5:AA8)</f>
        <v>5945</v>
      </c>
      <c r="AB9" s="11">
        <f t="shared" si="1"/>
        <v>6854</v>
      </c>
      <c r="AC9" s="11">
        <f>SUM(AC5:AC8)</f>
        <v>12799</v>
      </c>
    </row>
    <row r="10" spans="1:29" ht="15" customHeight="1" x14ac:dyDescent="0.15">
      <c r="A10" s="7">
        <v>5</v>
      </c>
      <c r="B10" s="10">
        <v>57</v>
      </c>
      <c r="C10" s="10">
        <v>65</v>
      </c>
      <c r="D10" s="10">
        <v>122</v>
      </c>
      <c r="E10" s="3"/>
      <c r="F10" s="7">
        <v>35</v>
      </c>
      <c r="G10" s="10">
        <v>90</v>
      </c>
      <c r="H10" s="10">
        <v>99</v>
      </c>
      <c r="I10" s="10">
        <v>189</v>
      </c>
      <c r="J10" s="3"/>
      <c r="K10" s="7">
        <v>65</v>
      </c>
      <c r="L10" s="10">
        <v>228</v>
      </c>
      <c r="M10" s="10">
        <v>163</v>
      </c>
      <c r="N10" s="10">
        <v>391</v>
      </c>
      <c r="O10" s="3"/>
      <c r="P10" s="7">
        <v>95</v>
      </c>
      <c r="Q10" s="10">
        <v>16</v>
      </c>
      <c r="R10" s="10">
        <v>49</v>
      </c>
      <c r="S10" s="10">
        <v>65</v>
      </c>
      <c r="U10" s="4" t="s">
        <v>9</v>
      </c>
      <c r="V10" s="15">
        <f>SUM(G21,G27,G33,G39,L9,L15,L21,L27,L33,L39,Q9,Q15,Q21,Q27,Q33,Q39)</f>
        <v>7257</v>
      </c>
      <c r="W10" s="15">
        <f>SUM(H21,H27,H33,H39,M9,M15,M21,M27,M33,M39,R9,R15,R21,R27,R33,R39)</f>
        <v>8781</v>
      </c>
      <c r="X10" s="18">
        <f t="shared" si="0"/>
        <v>16038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61</v>
      </c>
      <c r="D11" s="10">
        <v>130</v>
      </c>
      <c r="E11" s="3"/>
      <c r="F11" s="7">
        <v>36</v>
      </c>
      <c r="G11" s="10">
        <v>77</v>
      </c>
      <c r="H11" s="10">
        <v>79</v>
      </c>
      <c r="I11" s="10">
        <v>156</v>
      </c>
      <c r="J11" s="3"/>
      <c r="K11" s="7">
        <v>66</v>
      </c>
      <c r="L11" s="10">
        <v>199</v>
      </c>
      <c r="M11" s="10">
        <v>217</v>
      </c>
      <c r="N11" s="10">
        <v>416</v>
      </c>
      <c r="O11" s="3"/>
      <c r="P11" s="7">
        <v>96</v>
      </c>
      <c r="Q11" s="10">
        <v>7</v>
      </c>
      <c r="R11" s="10">
        <v>54</v>
      </c>
      <c r="S11" s="10">
        <v>61</v>
      </c>
      <c r="U11" s="4" t="s">
        <v>10</v>
      </c>
      <c r="V11" s="15">
        <f>SUM(,G33,G39,L9,L15,L21,L27,L33,L39,Q9,Q15,Q21,Q27,Q33,Q39)</f>
        <v>6197</v>
      </c>
      <c r="W11" s="15">
        <f>SUM(,H33,H39,M9,M15,M21,M27,M33,M39,R9,R15,R21,R27,R33,R39)</f>
        <v>7835</v>
      </c>
      <c r="X11" s="18">
        <f t="shared" si="0"/>
        <v>14032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52</v>
      </c>
      <c r="D12" s="10">
        <v>120</v>
      </c>
      <c r="E12" s="3"/>
      <c r="F12" s="7">
        <v>37</v>
      </c>
      <c r="G12" s="10">
        <v>94</v>
      </c>
      <c r="H12" s="10">
        <v>83</v>
      </c>
      <c r="I12" s="10">
        <v>177</v>
      </c>
      <c r="J12" s="3"/>
      <c r="K12" s="7">
        <v>67</v>
      </c>
      <c r="L12" s="10">
        <v>225</v>
      </c>
      <c r="M12" s="10">
        <v>201</v>
      </c>
      <c r="N12" s="10">
        <v>426</v>
      </c>
      <c r="O12" s="3"/>
      <c r="P12" s="7">
        <v>97</v>
      </c>
      <c r="Q12" s="10">
        <v>1</v>
      </c>
      <c r="R12" s="10">
        <v>37</v>
      </c>
      <c r="S12" s="10">
        <v>38</v>
      </c>
      <c r="U12" s="4" t="s">
        <v>11</v>
      </c>
      <c r="V12" s="15">
        <f>SUM(L9,L15,L21,L27,L33,L39,Q9,Q15,Q21,Q27,Q33,Q39)</f>
        <v>5061</v>
      </c>
      <c r="W12" s="15">
        <f>SUM(M9,M15,M21,M27,M33,M39,R9,R15,R21,R27,R33,R39)</f>
        <v>6658</v>
      </c>
      <c r="X12" s="18">
        <f t="shared" si="0"/>
        <v>11719</v>
      </c>
      <c r="Z12" s="4" t="s">
        <v>25</v>
      </c>
      <c r="AA12" s="10">
        <v>173</v>
      </c>
      <c r="AB12" s="10">
        <v>123</v>
      </c>
      <c r="AC12" s="10">
        <v>296</v>
      </c>
    </row>
    <row r="13" spans="1:29" ht="15" customHeight="1" x14ac:dyDescent="0.15">
      <c r="A13" s="7">
        <v>8</v>
      </c>
      <c r="B13" s="10">
        <v>78</v>
      </c>
      <c r="C13" s="10">
        <v>66</v>
      </c>
      <c r="D13" s="10">
        <v>144</v>
      </c>
      <c r="E13" s="3"/>
      <c r="F13" s="7">
        <v>38</v>
      </c>
      <c r="G13" s="10">
        <v>77</v>
      </c>
      <c r="H13" s="10">
        <v>107</v>
      </c>
      <c r="I13" s="10">
        <v>184</v>
      </c>
      <c r="J13" s="3"/>
      <c r="K13" s="7">
        <v>68</v>
      </c>
      <c r="L13" s="10">
        <v>234</v>
      </c>
      <c r="M13" s="10">
        <v>197</v>
      </c>
      <c r="N13" s="10">
        <v>431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4194</v>
      </c>
      <c r="W13" s="12">
        <f>SUM(M15,M21,M27,M33,M39,R9,R15,R21,R27,R33,R39)</f>
        <v>5761</v>
      </c>
      <c r="X13" s="12">
        <f t="shared" si="0"/>
        <v>9955</v>
      </c>
      <c r="Z13" s="26" t="s">
        <v>26</v>
      </c>
      <c r="AA13" s="10">
        <v>626</v>
      </c>
      <c r="AB13" s="10">
        <v>658</v>
      </c>
      <c r="AC13" s="10">
        <v>1284</v>
      </c>
    </row>
    <row r="14" spans="1:29" ht="15" customHeight="1" x14ac:dyDescent="0.15">
      <c r="A14" s="7">
        <v>9</v>
      </c>
      <c r="B14" s="10">
        <v>77</v>
      </c>
      <c r="C14" s="10">
        <v>63</v>
      </c>
      <c r="D14" s="10">
        <v>140</v>
      </c>
      <c r="E14" s="3"/>
      <c r="F14" s="7">
        <v>39</v>
      </c>
      <c r="G14" s="10">
        <v>90</v>
      </c>
      <c r="H14" s="10">
        <v>73</v>
      </c>
      <c r="I14" s="10">
        <v>163</v>
      </c>
      <c r="J14" s="3"/>
      <c r="K14" s="7">
        <v>69</v>
      </c>
      <c r="L14" s="10">
        <v>260</v>
      </c>
      <c r="M14" s="10">
        <v>261</v>
      </c>
      <c r="N14" s="10">
        <v>521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3048</v>
      </c>
      <c r="W14" s="15">
        <f>SUM(M21,M27,M33,M39,R9,R15,R21,R27,R33,R39)</f>
        <v>4722</v>
      </c>
      <c r="X14" s="18">
        <f t="shared" si="0"/>
        <v>7770</v>
      </c>
      <c r="Z14" s="4" t="s">
        <v>31</v>
      </c>
      <c r="AA14" s="10">
        <v>269</v>
      </c>
      <c r="AB14" s="10">
        <v>273</v>
      </c>
      <c r="AC14" s="10">
        <v>542</v>
      </c>
    </row>
    <row r="15" spans="1:29" ht="15" customHeight="1" x14ac:dyDescent="0.15">
      <c r="A15" s="7"/>
      <c r="B15" s="11">
        <v>349</v>
      </c>
      <c r="C15" s="11">
        <v>307</v>
      </c>
      <c r="D15" s="11">
        <v>656</v>
      </c>
      <c r="E15" s="3"/>
      <c r="F15" s="7"/>
      <c r="G15" s="11">
        <v>428</v>
      </c>
      <c r="H15" s="11">
        <v>441</v>
      </c>
      <c r="I15" s="11">
        <v>869</v>
      </c>
      <c r="J15" s="3"/>
      <c r="K15" s="7"/>
      <c r="L15" s="11">
        <v>1146</v>
      </c>
      <c r="M15" s="11">
        <v>1039</v>
      </c>
      <c r="N15" s="11">
        <v>2185</v>
      </c>
      <c r="O15" s="3"/>
      <c r="P15" s="7"/>
      <c r="Q15" s="11">
        <v>33</v>
      </c>
      <c r="R15" s="11">
        <v>177</v>
      </c>
      <c r="S15" s="11">
        <v>210</v>
      </c>
      <c r="U15" s="4" t="s">
        <v>14</v>
      </c>
      <c r="V15" s="15">
        <f>SUM(L27,L33,L39,Q9,Q15,Q21,Q27,Q33,Q39)</f>
        <v>2148</v>
      </c>
      <c r="W15" s="15">
        <f>SUM(M27,M33,M39,R9,R15,R21,R27,R33,R39)</f>
        <v>3785</v>
      </c>
      <c r="X15" s="18">
        <f t="shared" si="0"/>
        <v>5933</v>
      </c>
      <c r="Z15" s="4" t="s">
        <v>7</v>
      </c>
      <c r="AA15" s="10">
        <v>272</v>
      </c>
      <c r="AB15" s="10">
        <v>449</v>
      </c>
      <c r="AC15" s="10">
        <v>721</v>
      </c>
    </row>
    <row r="16" spans="1:29" ht="15" customHeight="1" x14ac:dyDescent="0.15">
      <c r="A16" s="7">
        <v>10</v>
      </c>
      <c r="B16" s="10">
        <v>67</v>
      </c>
      <c r="C16" s="10">
        <v>69</v>
      </c>
      <c r="D16" s="10">
        <v>136</v>
      </c>
      <c r="E16" s="3"/>
      <c r="F16" s="7">
        <v>40</v>
      </c>
      <c r="G16" s="10">
        <v>107</v>
      </c>
      <c r="H16" s="10">
        <v>102</v>
      </c>
      <c r="I16" s="10">
        <v>209</v>
      </c>
      <c r="J16" s="3"/>
      <c r="K16" s="7">
        <v>70</v>
      </c>
      <c r="L16" s="10">
        <v>263</v>
      </c>
      <c r="M16" s="10">
        <v>230</v>
      </c>
      <c r="N16" s="10">
        <v>493</v>
      </c>
      <c r="O16" s="3"/>
      <c r="P16" s="7">
        <v>100</v>
      </c>
      <c r="Q16" s="10">
        <v>4</v>
      </c>
      <c r="R16" s="10">
        <v>16</v>
      </c>
      <c r="S16" s="10">
        <v>20</v>
      </c>
      <c r="U16" s="4" t="s">
        <v>15</v>
      </c>
      <c r="V16" s="15">
        <f>SUM(L33,L39,Q9,Q15,Q21,Q27,Q33,Q39)</f>
        <v>1465</v>
      </c>
      <c r="W16" s="15">
        <f>SUM(M33,M39,R9,R15,R21,R27,R33,R39)</f>
        <v>2802</v>
      </c>
      <c r="X16" s="18">
        <f t="shared" si="0"/>
        <v>4267</v>
      </c>
      <c r="Z16" s="9" t="s">
        <v>24</v>
      </c>
      <c r="AA16" s="11">
        <f t="shared" ref="AA16:AB16" si="2">SUM(AA12:AA15)</f>
        <v>1340</v>
      </c>
      <c r="AB16" s="11">
        <f t="shared" si="2"/>
        <v>1503</v>
      </c>
      <c r="AC16" s="11">
        <f>SUM(AC12:AC15)</f>
        <v>2843</v>
      </c>
    </row>
    <row r="17" spans="1:29" ht="15" customHeight="1" x14ac:dyDescent="0.15">
      <c r="A17" s="7">
        <v>11</v>
      </c>
      <c r="B17" s="10">
        <v>70</v>
      </c>
      <c r="C17" s="10">
        <v>84</v>
      </c>
      <c r="D17" s="10">
        <v>154</v>
      </c>
      <c r="E17" s="3"/>
      <c r="F17" s="7">
        <v>41</v>
      </c>
      <c r="G17" s="10">
        <v>123</v>
      </c>
      <c r="H17" s="10">
        <v>91</v>
      </c>
      <c r="I17" s="10">
        <v>214</v>
      </c>
      <c r="J17" s="3"/>
      <c r="K17" s="7">
        <v>71</v>
      </c>
      <c r="L17" s="10">
        <v>250</v>
      </c>
      <c r="M17" s="10">
        <v>257</v>
      </c>
      <c r="N17" s="10">
        <v>507</v>
      </c>
      <c r="O17" s="3"/>
      <c r="P17" s="7">
        <v>101</v>
      </c>
      <c r="Q17" s="10">
        <v>3</v>
      </c>
      <c r="R17" s="10">
        <v>11</v>
      </c>
      <c r="S17" s="10">
        <v>14</v>
      </c>
      <c r="U17" s="4" t="s">
        <v>16</v>
      </c>
      <c r="V17" s="15">
        <f>SUM(L39,Q9,Q15,Q21,Q27,Q33,Q39)</f>
        <v>795</v>
      </c>
      <c r="W17" s="15">
        <f>SUM(M39,R9,R15,R21,R27,R33,R39)</f>
        <v>1764</v>
      </c>
      <c r="X17" s="18">
        <f t="shared" si="0"/>
        <v>2559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67</v>
      </c>
      <c r="D18" s="10">
        <v>141</v>
      </c>
      <c r="E18" s="3"/>
      <c r="F18" s="7">
        <v>42</v>
      </c>
      <c r="G18" s="10">
        <v>126</v>
      </c>
      <c r="H18" s="10">
        <v>88</v>
      </c>
      <c r="I18" s="10">
        <v>214</v>
      </c>
      <c r="J18" s="3"/>
      <c r="K18" s="7">
        <v>72</v>
      </c>
      <c r="L18" s="10">
        <v>186</v>
      </c>
      <c r="M18" s="10">
        <v>158</v>
      </c>
      <c r="N18" s="13">
        <v>344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257</v>
      </c>
      <c r="W18" s="15">
        <f>SUM(R9,R15,R21,R27,R33,R39)</f>
        <v>801</v>
      </c>
      <c r="X18" s="18">
        <f t="shared" si="0"/>
        <v>1058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72</v>
      </c>
      <c r="D19" s="10">
        <v>144</v>
      </c>
      <c r="E19" s="3"/>
      <c r="F19" s="7">
        <v>43</v>
      </c>
      <c r="G19" s="10">
        <v>97</v>
      </c>
      <c r="H19" s="10">
        <v>99</v>
      </c>
      <c r="I19" s="10">
        <v>196</v>
      </c>
      <c r="J19" s="3"/>
      <c r="K19" s="7">
        <v>73</v>
      </c>
      <c r="L19" s="10">
        <v>82</v>
      </c>
      <c r="M19" s="10">
        <v>127</v>
      </c>
      <c r="N19" s="10">
        <v>209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41</v>
      </c>
      <c r="W19" s="15">
        <f>SUM(R15,R21,R27,R33,R39)</f>
        <v>217</v>
      </c>
      <c r="X19" s="18">
        <f t="shared" si="0"/>
        <v>258</v>
      </c>
      <c r="Z19" s="4" t="s">
        <v>25</v>
      </c>
      <c r="AA19" s="10">
        <v>158</v>
      </c>
      <c r="AB19" s="10">
        <v>155</v>
      </c>
      <c r="AC19" s="10">
        <v>313</v>
      </c>
    </row>
    <row r="20" spans="1:29" ht="15" customHeight="1" x14ac:dyDescent="0.15">
      <c r="A20" s="7">
        <v>14</v>
      </c>
      <c r="B20" s="10">
        <v>69</v>
      </c>
      <c r="C20" s="10">
        <v>60</v>
      </c>
      <c r="D20" s="10">
        <v>129</v>
      </c>
      <c r="E20" s="3"/>
      <c r="F20" s="7">
        <v>44</v>
      </c>
      <c r="G20" s="10">
        <v>118</v>
      </c>
      <c r="H20" s="10">
        <v>88</v>
      </c>
      <c r="I20" s="10">
        <v>206</v>
      </c>
      <c r="J20" s="3"/>
      <c r="K20" s="7">
        <v>74</v>
      </c>
      <c r="L20" s="10">
        <v>119</v>
      </c>
      <c r="M20" s="10">
        <v>165</v>
      </c>
      <c r="N20" s="10">
        <v>284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8</v>
      </c>
      <c r="W20" s="15">
        <f>SUM(R21,R27,R33,R39)</f>
        <v>40</v>
      </c>
      <c r="X20" s="18">
        <f t="shared" si="0"/>
        <v>48</v>
      </c>
      <c r="Z20" s="26" t="s">
        <v>26</v>
      </c>
      <c r="AA20" s="10">
        <v>937</v>
      </c>
      <c r="AB20" s="10">
        <v>863</v>
      </c>
      <c r="AC20" s="10">
        <v>1800</v>
      </c>
    </row>
    <row r="21" spans="1:29" ht="15" customHeight="1" x14ac:dyDescent="0.15">
      <c r="A21" s="7"/>
      <c r="B21" s="11">
        <v>352</v>
      </c>
      <c r="C21" s="11">
        <v>352</v>
      </c>
      <c r="D21" s="11">
        <v>704</v>
      </c>
      <c r="E21" s="3"/>
      <c r="F21" s="7"/>
      <c r="G21" s="11">
        <v>571</v>
      </c>
      <c r="H21" s="11">
        <v>468</v>
      </c>
      <c r="I21" s="11">
        <v>1039</v>
      </c>
      <c r="J21" s="3"/>
      <c r="K21" s="7"/>
      <c r="L21" s="12">
        <v>900</v>
      </c>
      <c r="M21" s="12">
        <v>937</v>
      </c>
      <c r="N21" s="12">
        <v>1837</v>
      </c>
      <c r="O21" s="24"/>
      <c r="P21" s="7"/>
      <c r="Q21" s="11">
        <v>8</v>
      </c>
      <c r="R21" s="11">
        <v>38</v>
      </c>
      <c r="S21" s="11">
        <v>46</v>
      </c>
      <c r="Z21" s="4" t="s">
        <v>31</v>
      </c>
      <c r="AA21" s="10">
        <v>371</v>
      </c>
      <c r="AB21" s="10">
        <v>312</v>
      </c>
      <c r="AC21" s="10">
        <v>683</v>
      </c>
    </row>
    <row r="22" spans="1:29" ht="15" customHeight="1" x14ac:dyDescent="0.15">
      <c r="A22" s="7">
        <v>15</v>
      </c>
      <c r="B22" s="10">
        <v>74</v>
      </c>
      <c r="C22" s="10">
        <v>75</v>
      </c>
      <c r="D22" s="10">
        <v>149</v>
      </c>
      <c r="E22" s="3"/>
      <c r="F22" s="7">
        <v>45</v>
      </c>
      <c r="G22" s="10">
        <v>93</v>
      </c>
      <c r="H22" s="10">
        <v>100</v>
      </c>
      <c r="I22" s="10">
        <v>193</v>
      </c>
      <c r="J22" s="3"/>
      <c r="K22" s="7">
        <v>75</v>
      </c>
      <c r="L22" s="10">
        <v>143</v>
      </c>
      <c r="M22" s="10">
        <v>191</v>
      </c>
      <c r="N22" s="10">
        <v>334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352</v>
      </c>
      <c r="AB22" s="10">
        <v>677</v>
      </c>
      <c r="AC22" s="10">
        <v>1029</v>
      </c>
    </row>
    <row r="23" spans="1:29" ht="15" customHeight="1" x14ac:dyDescent="0.15">
      <c r="A23" s="7">
        <v>16</v>
      </c>
      <c r="B23" s="10">
        <v>72</v>
      </c>
      <c r="C23" s="10">
        <v>74</v>
      </c>
      <c r="D23" s="10">
        <v>146</v>
      </c>
      <c r="E23" s="3"/>
      <c r="F23" s="7">
        <v>46</v>
      </c>
      <c r="G23" s="10">
        <v>94</v>
      </c>
      <c r="H23" s="10">
        <v>105</v>
      </c>
      <c r="I23" s="10">
        <v>199</v>
      </c>
      <c r="J23" s="3"/>
      <c r="K23" s="7">
        <v>76</v>
      </c>
      <c r="L23" s="10">
        <v>135</v>
      </c>
      <c r="M23" s="10">
        <v>180</v>
      </c>
      <c r="N23" s="10">
        <v>315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9.8313775761759192</v>
      </c>
      <c r="W23" s="19">
        <f>W4/$W$8*100</f>
        <v>7.8588194384073713</v>
      </c>
      <c r="X23" s="19">
        <f>X4/$X$8*100</f>
        <v>8.7830345592311954</v>
      </c>
      <c r="Z23" s="9" t="s">
        <v>24</v>
      </c>
      <c r="AA23" s="11">
        <f t="shared" ref="AA23:AB23" si="3">SUM(AA19:AA22)</f>
        <v>1818</v>
      </c>
      <c r="AB23" s="11">
        <f t="shared" si="3"/>
        <v>2007</v>
      </c>
      <c r="AC23" s="11">
        <f>SUM(AC19:AC22)</f>
        <v>3825</v>
      </c>
    </row>
    <row r="24" spans="1:29" ht="15" customHeight="1" x14ac:dyDescent="0.15">
      <c r="A24" s="7">
        <v>17</v>
      </c>
      <c r="B24" s="10">
        <v>86</v>
      </c>
      <c r="C24" s="10">
        <v>77</v>
      </c>
      <c r="D24" s="10">
        <v>163</v>
      </c>
      <c r="E24" s="3"/>
      <c r="F24" s="7">
        <v>47</v>
      </c>
      <c r="G24" s="10">
        <v>103</v>
      </c>
      <c r="H24" s="10">
        <v>86</v>
      </c>
      <c r="I24" s="10">
        <v>189</v>
      </c>
      <c r="J24" s="3"/>
      <c r="K24" s="7">
        <v>77</v>
      </c>
      <c r="L24" s="10">
        <v>138</v>
      </c>
      <c r="M24" s="10">
        <v>207</v>
      </c>
      <c r="N24" s="10">
        <v>345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48.811754264865399</v>
      </c>
      <c r="W24" s="19">
        <f>W5/$W$8*100</f>
        <v>42.058593410414673</v>
      </c>
      <c r="X24" s="19">
        <f>X5/$X$8*100</f>
        <v>45.222694511180926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89</v>
      </c>
      <c r="D25" s="10">
        <v>156</v>
      </c>
      <c r="E25" s="3"/>
      <c r="F25" s="7">
        <v>48</v>
      </c>
      <c r="G25" s="10">
        <v>103</v>
      </c>
      <c r="H25" s="10">
        <v>96</v>
      </c>
      <c r="I25" s="10">
        <v>199</v>
      </c>
      <c r="J25" s="3"/>
      <c r="K25" s="7">
        <v>78</v>
      </c>
      <c r="L25" s="10">
        <v>141</v>
      </c>
      <c r="M25" s="10">
        <v>209</v>
      </c>
      <c r="N25" s="10">
        <v>350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20.175525096144366</v>
      </c>
      <c r="W25" s="19">
        <f>W6/$W$8*100</f>
        <v>17.178127445014344</v>
      </c>
      <c r="X25" s="19">
        <f>X6/$X$8*100</f>
        <v>18.582517094806875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73</v>
      </c>
      <c r="D26" s="10">
        <v>147</v>
      </c>
      <c r="E26" s="3"/>
      <c r="F26" s="7">
        <v>49</v>
      </c>
      <c r="G26" s="10">
        <v>96</v>
      </c>
      <c r="H26" s="10">
        <v>91</v>
      </c>
      <c r="I26" s="10">
        <v>187</v>
      </c>
      <c r="J26" s="3"/>
      <c r="K26" s="7">
        <v>79</v>
      </c>
      <c r="L26" s="10">
        <v>126</v>
      </c>
      <c r="M26" s="10">
        <v>196</v>
      </c>
      <c r="N26" s="10">
        <v>322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21.181343062814317</v>
      </c>
      <c r="W26" s="19">
        <f>W7/$W$8*100</f>
        <v>32.904459706163607</v>
      </c>
      <c r="X26" s="19">
        <f>X7/$X$8*100</f>
        <v>27.411753834780999</v>
      </c>
      <c r="Z26" s="4" t="s">
        <v>25</v>
      </c>
      <c r="AA26" s="10">
        <v>103</v>
      </c>
      <c r="AB26" s="10">
        <v>85</v>
      </c>
      <c r="AC26" s="10">
        <v>188</v>
      </c>
    </row>
    <row r="27" spans="1:29" ht="15" customHeight="1" x14ac:dyDescent="0.15">
      <c r="A27" s="7"/>
      <c r="B27" s="11">
        <v>373</v>
      </c>
      <c r="C27" s="11">
        <v>388</v>
      </c>
      <c r="D27" s="11">
        <v>761</v>
      </c>
      <c r="E27" s="3"/>
      <c r="F27" s="7"/>
      <c r="G27" s="11">
        <v>489</v>
      </c>
      <c r="H27" s="11">
        <v>478</v>
      </c>
      <c r="I27" s="11">
        <v>967</v>
      </c>
      <c r="J27" s="3"/>
      <c r="K27" s="7"/>
      <c r="L27" s="11">
        <v>683</v>
      </c>
      <c r="M27" s="11">
        <v>983</v>
      </c>
      <c r="N27" s="11">
        <v>1666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495</v>
      </c>
      <c r="AB27" s="10">
        <v>477</v>
      </c>
      <c r="AC27" s="10">
        <v>972</v>
      </c>
    </row>
    <row r="28" spans="1:29" ht="15" customHeight="1" x14ac:dyDescent="0.15">
      <c r="A28" s="7">
        <v>20</v>
      </c>
      <c r="B28" s="10">
        <v>66</v>
      </c>
      <c r="C28" s="10">
        <v>55</v>
      </c>
      <c r="D28" s="10">
        <v>121</v>
      </c>
      <c r="E28" s="3"/>
      <c r="F28" s="7">
        <v>50</v>
      </c>
      <c r="G28" s="10">
        <v>94</v>
      </c>
      <c r="H28" s="10">
        <v>95</v>
      </c>
      <c r="I28" s="10">
        <v>189</v>
      </c>
      <c r="J28" s="3"/>
      <c r="K28" s="7">
        <v>80</v>
      </c>
      <c r="L28" s="10">
        <v>122</v>
      </c>
      <c r="M28" s="10">
        <v>193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30.204121881471259</v>
      </c>
      <c r="W28" s="19">
        <f t="shared" ref="W28:W39" si="5">W9/$W$8*100</f>
        <v>26.254020690254716</v>
      </c>
      <c r="X28" s="19">
        <f t="shared" ref="X28:X39" si="6">X9/$X$8*100</f>
        <v>28.10478654592497</v>
      </c>
      <c r="Z28" s="4" t="s">
        <v>31</v>
      </c>
      <c r="AA28" s="10">
        <v>213</v>
      </c>
      <c r="AB28" s="10">
        <v>192</v>
      </c>
      <c r="AC28" s="10">
        <v>405</v>
      </c>
    </row>
    <row r="29" spans="1:29" ht="15" customHeight="1" x14ac:dyDescent="0.15">
      <c r="A29" s="7">
        <v>21</v>
      </c>
      <c r="B29" s="10">
        <v>76</v>
      </c>
      <c r="C29" s="10">
        <v>72</v>
      </c>
      <c r="D29" s="10">
        <v>148</v>
      </c>
      <c r="E29" s="3"/>
      <c r="F29" s="7">
        <v>51</v>
      </c>
      <c r="G29" s="10">
        <v>95</v>
      </c>
      <c r="H29" s="10">
        <v>121</v>
      </c>
      <c r="I29" s="10">
        <v>216</v>
      </c>
      <c r="J29" s="3"/>
      <c r="K29" s="7">
        <v>81</v>
      </c>
      <c r="L29" s="10">
        <v>156</v>
      </c>
      <c r="M29" s="10">
        <v>206</v>
      </c>
      <c r="N29" s="10">
        <v>362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71.560990040429942</v>
      </c>
      <c r="W29" s="19">
        <f t="shared" si="5"/>
        <v>76.336607841432667</v>
      </c>
      <c r="X29" s="19">
        <f t="shared" si="6"/>
        <v>74.099057475512836</v>
      </c>
      <c r="Z29" s="4" t="s">
        <v>7</v>
      </c>
      <c r="AA29" s="10">
        <v>227</v>
      </c>
      <c r="AB29" s="10">
        <v>385</v>
      </c>
      <c r="AC29" s="10">
        <v>612</v>
      </c>
    </row>
    <row r="30" spans="1:29" ht="15" customHeight="1" x14ac:dyDescent="0.15">
      <c r="A30" s="7">
        <v>22</v>
      </c>
      <c r="B30" s="10">
        <v>73</v>
      </c>
      <c r="C30" s="10">
        <v>57</v>
      </c>
      <c r="D30" s="10">
        <v>130</v>
      </c>
      <c r="E30" s="3"/>
      <c r="F30" s="7">
        <v>52</v>
      </c>
      <c r="G30" s="10">
        <v>92</v>
      </c>
      <c r="H30" s="10">
        <v>96</v>
      </c>
      <c r="I30" s="10">
        <v>188</v>
      </c>
      <c r="J30" s="3"/>
      <c r="K30" s="7">
        <v>82</v>
      </c>
      <c r="L30" s="10">
        <v>124</v>
      </c>
      <c r="M30" s="10">
        <v>214</v>
      </c>
      <c r="N30" s="10">
        <v>338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61.108371955428453</v>
      </c>
      <c r="W30" s="19">
        <f t="shared" si="5"/>
        <v>68.112666260975402</v>
      </c>
      <c r="X30" s="19">
        <f t="shared" si="6"/>
        <v>64.830900018480875</v>
      </c>
      <c r="Z30" s="9" t="s">
        <v>24</v>
      </c>
      <c r="AA30" s="11">
        <f t="shared" ref="AA30:AB30" si="7">SUM(AA26:AA29)</f>
        <v>1038</v>
      </c>
      <c r="AB30" s="11">
        <f t="shared" si="7"/>
        <v>1139</v>
      </c>
      <c r="AC30" s="11">
        <f>SUM(AC26:AC29)</f>
        <v>2177</v>
      </c>
    </row>
    <row r="31" spans="1:29" ht="15" customHeight="1" x14ac:dyDescent="0.15">
      <c r="A31" s="7">
        <v>23</v>
      </c>
      <c r="B31" s="10">
        <v>66</v>
      </c>
      <c r="C31" s="10">
        <v>71</v>
      </c>
      <c r="D31" s="10">
        <v>137</v>
      </c>
      <c r="E31" s="3"/>
      <c r="F31" s="7">
        <v>53</v>
      </c>
      <c r="G31" s="10">
        <v>91</v>
      </c>
      <c r="H31" s="10">
        <v>75</v>
      </c>
      <c r="I31" s="10">
        <v>166</v>
      </c>
      <c r="J31" s="3"/>
      <c r="K31" s="7">
        <v>83</v>
      </c>
      <c r="L31" s="10">
        <v>147</v>
      </c>
      <c r="M31" s="10">
        <v>206</v>
      </c>
      <c r="N31" s="10">
        <v>353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49.906320875653286</v>
      </c>
      <c r="W31" s="19">
        <f t="shared" si="5"/>
        <v>57.880552899243675</v>
      </c>
      <c r="X31" s="19">
        <f t="shared" si="6"/>
        <v>54.144335612640916</v>
      </c>
      <c r="Z31" s="6"/>
    </row>
    <row r="32" spans="1:29" ht="15" customHeight="1" x14ac:dyDescent="0.15">
      <c r="A32" s="7">
        <v>24</v>
      </c>
      <c r="B32" s="10">
        <v>65</v>
      </c>
      <c r="C32" s="10">
        <v>73</v>
      </c>
      <c r="D32" s="10">
        <v>138</v>
      </c>
      <c r="E32" s="3"/>
      <c r="F32" s="7">
        <v>54</v>
      </c>
      <c r="G32" s="10">
        <v>107</v>
      </c>
      <c r="H32" s="10">
        <v>126</v>
      </c>
      <c r="I32" s="10">
        <v>233</v>
      </c>
      <c r="J32" s="3"/>
      <c r="K32" s="7">
        <v>84</v>
      </c>
      <c r="L32" s="10">
        <v>121</v>
      </c>
      <c r="M32" s="10">
        <v>219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41.356868158958683</v>
      </c>
      <c r="W32" s="20">
        <f t="shared" si="5"/>
        <v>50.082587151177947</v>
      </c>
      <c r="X32" s="20">
        <f t="shared" si="6"/>
        <v>45.994270929587877</v>
      </c>
      <c r="Z32" s="6"/>
      <c r="AA32" s="28"/>
      <c r="AB32" s="27"/>
      <c r="AC32" s="27"/>
    </row>
    <row r="33" spans="1:29" ht="15" customHeight="1" x14ac:dyDescent="0.15">
      <c r="A33" s="7"/>
      <c r="B33" s="11">
        <v>346</v>
      </c>
      <c r="C33" s="11">
        <v>328</v>
      </c>
      <c r="D33" s="11">
        <v>674</v>
      </c>
      <c r="E33" s="3"/>
      <c r="F33" s="7"/>
      <c r="G33" s="11">
        <v>479</v>
      </c>
      <c r="H33" s="11">
        <v>513</v>
      </c>
      <c r="I33" s="11">
        <v>992</v>
      </c>
      <c r="J33" s="3"/>
      <c r="K33" s="7"/>
      <c r="L33" s="11">
        <v>670</v>
      </c>
      <c r="M33" s="11">
        <v>1038</v>
      </c>
      <c r="N33" s="11">
        <v>1708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30.056207474608026</v>
      </c>
      <c r="W33" s="19">
        <f t="shared" si="5"/>
        <v>41.050160827610185</v>
      </c>
      <c r="X33" s="19">
        <f t="shared" si="6"/>
        <v>35.899094437257439</v>
      </c>
      <c r="Z33" s="6" t="s">
        <v>3</v>
      </c>
    </row>
    <row r="34" spans="1:29" ht="15" customHeight="1" x14ac:dyDescent="0.15">
      <c r="A34" s="7">
        <v>25</v>
      </c>
      <c r="B34" s="10">
        <v>90</v>
      </c>
      <c r="C34" s="10">
        <v>60</v>
      </c>
      <c r="D34" s="10">
        <v>150</v>
      </c>
      <c r="E34" s="3"/>
      <c r="F34" s="7">
        <v>55</v>
      </c>
      <c r="G34" s="10">
        <v>111</v>
      </c>
      <c r="H34" s="10">
        <v>127</v>
      </c>
      <c r="I34" s="10">
        <v>238</v>
      </c>
      <c r="J34" s="3"/>
      <c r="K34" s="7">
        <v>85</v>
      </c>
      <c r="L34" s="10">
        <v>123</v>
      </c>
      <c r="M34" s="10">
        <v>214</v>
      </c>
      <c r="N34" s="10">
        <v>337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21.181343062814317</v>
      </c>
      <c r="W34" s="19">
        <f t="shared" si="5"/>
        <v>32.904459706163607</v>
      </c>
      <c r="X34" s="19">
        <f t="shared" si="6"/>
        <v>27.411753834780999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58</v>
      </c>
      <c r="D35" s="10">
        <v>117</v>
      </c>
      <c r="E35" s="3"/>
      <c r="F35" s="7">
        <v>56</v>
      </c>
      <c r="G35" s="10">
        <v>120</v>
      </c>
      <c r="H35" s="10">
        <v>103</v>
      </c>
      <c r="I35" s="10">
        <v>223</v>
      </c>
      <c r="J35" s="3"/>
      <c r="K35" s="7">
        <v>86</v>
      </c>
      <c r="L35" s="10">
        <v>122</v>
      </c>
      <c r="M35" s="10">
        <v>188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14.446307070308647</v>
      </c>
      <c r="W35" s="19">
        <f t="shared" si="5"/>
        <v>24.358862905329044</v>
      </c>
      <c r="X35" s="19">
        <f t="shared" si="6"/>
        <v>19.714470523008686</v>
      </c>
      <c r="Z35" s="4" t="s">
        <v>25</v>
      </c>
      <c r="AA35" s="10">
        <f>SUM(AA5,AA12,AA19,AA26)</f>
        <v>997</v>
      </c>
      <c r="AB35" s="10">
        <f t="shared" ref="AA35:AB38" si="8">SUM(AB5,AB12,AB19,AB26)</f>
        <v>904</v>
      </c>
      <c r="AC35" s="10">
        <f>SUM(AA35:AB35)</f>
        <v>1901</v>
      </c>
    </row>
    <row r="36" spans="1:29" ht="15" customHeight="1" x14ac:dyDescent="0.15">
      <c r="A36" s="7">
        <v>27</v>
      </c>
      <c r="B36" s="10">
        <v>71</v>
      </c>
      <c r="C36" s="10">
        <v>46</v>
      </c>
      <c r="D36" s="10">
        <v>117</v>
      </c>
      <c r="E36" s="3"/>
      <c r="F36" s="7">
        <v>57</v>
      </c>
      <c r="G36" s="10">
        <v>133</v>
      </c>
      <c r="H36" s="10">
        <v>145</v>
      </c>
      <c r="I36" s="10">
        <v>278</v>
      </c>
      <c r="J36" s="3"/>
      <c r="K36" s="7">
        <v>87</v>
      </c>
      <c r="L36" s="10">
        <v>109</v>
      </c>
      <c r="M36" s="10">
        <v>185</v>
      </c>
      <c r="N36" s="10">
        <v>294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7.8394635637511092</v>
      </c>
      <c r="W36" s="19">
        <f t="shared" si="5"/>
        <v>15.335129966095801</v>
      </c>
      <c r="X36" s="19">
        <f t="shared" si="6"/>
        <v>11.823138052116059</v>
      </c>
      <c r="Z36" s="26" t="s">
        <v>26</v>
      </c>
      <c r="AA36" s="10">
        <f t="shared" si="8"/>
        <v>4950</v>
      </c>
      <c r="AB36" s="10">
        <f t="shared" si="8"/>
        <v>4838</v>
      </c>
      <c r="AC36" s="13">
        <f>SUM(AA36:AB36)</f>
        <v>9788</v>
      </c>
    </row>
    <row r="37" spans="1:29" ht="15" customHeight="1" x14ac:dyDescent="0.15">
      <c r="A37" s="7">
        <v>28</v>
      </c>
      <c r="B37" s="10">
        <v>58</v>
      </c>
      <c r="C37" s="10">
        <v>48</v>
      </c>
      <c r="D37" s="10">
        <v>106</v>
      </c>
      <c r="E37" s="3"/>
      <c r="F37" s="7">
        <v>58</v>
      </c>
      <c r="G37" s="10">
        <v>145</v>
      </c>
      <c r="H37" s="10">
        <v>144</v>
      </c>
      <c r="I37" s="10">
        <v>289</v>
      </c>
      <c r="J37" s="3"/>
      <c r="K37" s="7">
        <v>88</v>
      </c>
      <c r="L37" s="10">
        <v>112</v>
      </c>
      <c r="M37" s="10">
        <v>216</v>
      </c>
      <c r="N37" s="10">
        <v>328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2.5342668375899815</v>
      </c>
      <c r="W37" s="19">
        <f t="shared" si="5"/>
        <v>6.9634008519516648</v>
      </c>
      <c r="X37" s="19">
        <f t="shared" si="6"/>
        <v>4.8881907226021069</v>
      </c>
      <c r="Z37" s="4" t="s">
        <v>31</v>
      </c>
      <c r="AA37" s="10">
        <f t="shared" si="8"/>
        <v>2046</v>
      </c>
      <c r="AB37" s="10">
        <f t="shared" si="8"/>
        <v>1976</v>
      </c>
      <c r="AC37" s="13">
        <f>SUM(AA37:AB37)</f>
        <v>4022</v>
      </c>
    </row>
    <row r="38" spans="1:29" ht="15" customHeight="1" x14ac:dyDescent="0.15">
      <c r="A38" s="7">
        <v>29</v>
      </c>
      <c r="B38" s="10">
        <v>62</v>
      </c>
      <c r="C38" s="10">
        <v>44</v>
      </c>
      <c r="D38" s="10">
        <v>106</v>
      </c>
      <c r="E38" s="3"/>
      <c r="F38" s="7">
        <v>59</v>
      </c>
      <c r="G38" s="10">
        <v>148</v>
      </c>
      <c r="H38" s="10">
        <v>145</v>
      </c>
      <c r="I38" s="10">
        <v>293</v>
      </c>
      <c r="J38" s="3"/>
      <c r="K38" s="7">
        <v>89</v>
      </c>
      <c r="L38" s="10">
        <v>72</v>
      </c>
      <c r="M38" s="10">
        <v>160</v>
      </c>
      <c r="N38" s="10">
        <v>232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0.40429937875949118</v>
      </c>
      <c r="W38" s="19">
        <f t="shared" si="5"/>
        <v>1.8864644005911499</v>
      </c>
      <c r="X38" s="19">
        <f t="shared" si="6"/>
        <v>1.1920162631676214</v>
      </c>
      <c r="Z38" s="4" t="s">
        <v>7</v>
      </c>
      <c r="AA38" s="10">
        <f t="shared" si="8"/>
        <v>2148</v>
      </c>
      <c r="AB38" s="10">
        <f t="shared" si="8"/>
        <v>3785</v>
      </c>
      <c r="AC38" s="13">
        <f>SUM(AA38:AB38)</f>
        <v>5933</v>
      </c>
    </row>
    <row r="39" spans="1:29" ht="15" customHeight="1" x14ac:dyDescent="0.15">
      <c r="A39" s="7"/>
      <c r="B39" s="11">
        <v>340</v>
      </c>
      <c r="C39" s="11">
        <v>256</v>
      </c>
      <c r="D39" s="11">
        <v>596</v>
      </c>
      <c r="E39" s="3"/>
      <c r="F39" s="7"/>
      <c r="G39" s="11">
        <v>657</v>
      </c>
      <c r="H39" s="11">
        <v>664</v>
      </c>
      <c r="I39" s="11">
        <v>1321</v>
      </c>
      <c r="J39" s="3"/>
      <c r="K39" s="7"/>
      <c r="L39" s="11">
        <v>538</v>
      </c>
      <c r="M39" s="11">
        <v>963</v>
      </c>
      <c r="N39" s="11">
        <v>1501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7.8887683660388522E-2</v>
      </c>
      <c r="W39" s="19">
        <f t="shared" si="5"/>
        <v>0.34773537338085714</v>
      </c>
      <c r="X39" s="19">
        <f t="shared" si="6"/>
        <v>0.22177046756606911</v>
      </c>
      <c r="Z39" s="9" t="s">
        <v>24</v>
      </c>
      <c r="AA39" s="11">
        <f>SUM(AA35:AA38)</f>
        <v>10141</v>
      </c>
      <c r="AB39" s="11">
        <f>SUM(AB35:AB38)</f>
        <v>11503</v>
      </c>
      <c r="AC39" s="11">
        <f>SUM(AC35:AC38)</f>
        <v>21644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54</v>
      </c>
      <c r="C4" s="10">
        <v>47</v>
      </c>
      <c r="D4" s="10">
        <v>101</v>
      </c>
      <c r="E4" s="3"/>
      <c r="F4" s="7">
        <v>30</v>
      </c>
      <c r="G4" s="10">
        <v>78</v>
      </c>
      <c r="H4" s="10">
        <v>91</v>
      </c>
      <c r="I4" s="10">
        <v>169</v>
      </c>
      <c r="J4" s="3"/>
      <c r="K4" s="7">
        <v>60</v>
      </c>
      <c r="L4" s="10">
        <v>162</v>
      </c>
      <c r="M4" s="10">
        <v>173</v>
      </c>
      <c r="N4" s="10">
        <v>335</v>
      </c>
      <c r="O4" s="3"/>
      <c r="P4" s="7">
        <v>90</v>
      </c>
      <c r="Q4" s="10">
        <v>50</v>
      </c>
      <c r="R4" s="10">
        <v>148</v>
      </c>
      <c r="S4" s="10">
        <v>198</v>
      </c>
      <c r="U4" s="4" t="s">
        <v>4</v>
      </c>
      <c r="V4" s="15">
        <f>SUM(B9,B15,B21)</f>
        <v>1020</v>
      </c>
      <c r="W4" s="15">
        <f>SUM(C9,C15,C21)</f>
        <v>953</v>
      </c>
      <c r="X4" s="15">
        <f>SUM(V4:W4)</f>
        <v>1973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58</v>
      </c>
      <c r="D5" s="10">
        <v>119</v>
      </c>
      <c r="E5" s="3"/>
      <c r="F5" s="7">
        <v>31</v>
      </c>
      <c r="G5" s="10">
        <v>81</v>
      </c>
      <c r="H5" s="10">
        <v>85</v>
      </c>
      <c r="I5" s="10">
        <v>166</v>
      </c>
      <c r="J5" s="3"/>
      <c r="K5" s="7">
        <v>61</v>
      </c>
      <c r="L5" s="10">
        <v>166</v>
      </c>
      <c r="M5" s="10">
        <v>167</v>
      </c>
      <c r="N5" s="10">
        <v>333</v>
      </c>
      <c r="O5" s="3"/>
      <c r="P5" s="7">
        <v>91</v>
      </c>
      <c r="Q5" s="10">
        <v>57</v>
      </c>
      <c r="R5" s="10">
        <v>120</v>
      </c>
      <c r="S5" s="10">
        <v>177</v>
      </c>
      <c r="U5" s="4" t="s">
        <v>5</v>
      </c>
      <c r="V5" s="15">
        <f>SUM(B27,B33,B39,G9,G15,G21,G27,G33,G39,L9)</f>
        <v>5135</v>
      </c>
      <c r="W5" s="15">
        <f>SUM(C27,C33,C39,H9,H15,H21,H27,H33,H39,M9)</f>
        <v>5006</v>
      </c>
      <c r="X5" s="15">
        <f>SUM(V5:W5)</f>
        <v>10141</v>
      </c>
      <c r="Y5" s="2"/>
      <c r="Z5" s="4" t="s">
        <v>25</v>
      </c>
      <c r="AA5" s="10">
        <v>591</v>
      </c>
      <c r="AB5" s="10">
        <v>562</v>
      </c>
      <c r="AC5" s="10">
        <v>1153</v>
      </c>
    </row>
    <row r="6" spans="1:29" ht="15" customHeight="1" x14ac:dyDescent="0.15">
      <c r="A6" s="7">
        <v>2</v>
      </c>
      <c r="B6" s="10">
        <v>56</v>
      </c>
      <c r="C6" s="10">
        <v>40</v>
      </c>
      <c r="D6" s="10">
        <v>96</v>
      </c>
      <c r="E6" s="3"/>
      <c r="F6" s="7">
        <v>32</v>
      </c>
      <c r="G6" s="10">
        <v>72</v>
      </c>
      <c r="H6" s="10">
        <v>79</v>
      </c>
      <c r="I6" s="10">
        <v>151</v>
      </c>
      <c r="J6" s="3"/>
      <c r="K6" s="7">
        <v>62</v>
      </c>
      <c r="L6" s="10">
        <v>179</v>
      </c>
      <c r="M6" s="10">
        <v>202</v>
      </c>
      <c r="N6" s="10">
        <v>381</v>
      </c>
      <c r="O6" s="3"/>
      <c r="P6" s="7">
        <v>92</v>
      </c>
      <c r="Q6" s="10">
        <v>45</v>
      </c>
      <c r="R6" s="10">
        <v>127</v>
      </c>
      <c r="S6" s="10">
        <v>172</v>
      </c>
      <c r="U6" s="8" t="s">
        <v>6</v>
      </c>
      <c r="V6" s="15">
        <f>SUM(L15,L21)</f>
        <v>2006</v>
      </c>
      <c r="W6" s="15">
        <f>SUM(M15,M21)</f>
        <v>2029</v>
      </c>
      <c r="X6" s="15">
        <f>SUM(V6:W6)</f>
        <v>4035</v>
      </c>
      <c r="Z6" s="26" t="s">
        <v>26</v>
      </c>
      <c r="AA6" s="10">
        <v>2988</v>
      </c>
      <c r="AB6" s="10">
        <v>2963</v>
      </c>
      <c r="AC6" s="10">
        <v>5951</v>
      </c>
    </row>
    <row r="7" spans="1:29" ht="15" customHeight="1" x14ac:dyDescent="0.15">
      <c r="A7" s="7">
        <v>3</v>
      </c>
      <c r="B7" s="10">
        <v>71</v>
      </c>
      <c r="C7" s="10">
        <v>68</v>
      </c>
      <c r="D7" s="10">
        <v>139</v>
      </c>
      <c r="E7" s="3"/>
      <c r="F7" s="7">
        <v>33</v>
      </c>
      <c r="G7" s="10">
        <v>97</v>
      </c>
      <c r="H7" s="10">
        <v>88</v>
      </c>
      <c r="I7" s="10">
        <v>185</v>
      </c>
      <c r="J7" s="3"/>
      <c r="K7" s="7">
        <v>63</v>
      </c>
      <c r="L7" s="10">
        <v>187</v>
      </c>
      <c r="M7" s="10">
        <v>187</v>
      </c>
      <c r="N7" s="10">
        <v>374</v>
      </c>
      <c r="O7" s="3"/>
      <c r="P7" s="7">
        <v>93</v>
      </c>
      <c r="Q7" s="10">
        <v>29</v>
      </c>
      <c r="R7" s="10">
        <v>107</v>
      </c>
      <c r="S7" s="10">
        <v>136</v>
      </c>
      <c r="U7" s="4" t="s">
        <v>7</v>
      </c>
      <c r="V7" s="15">
        <f>SUM(L27,L33,L39,Q9,Q15,Q21,Q27,Q33,Q39)</f>
        <v>2174</v>
      </c>
      <c r="W7" s="15">
        <f>SUM(M27,M33,M39,R9,R15,R21,R27,R33,R39)</f>
        <v>3819</v>
      </c>
      <c r="X7" s="15">
        <f>SUM(V7:W7)</f>
        <v>5993</v>
      </c>
      <c r="Z7" s="4" t="s">
        <v>31</v>
      </c>
      <c r="AA7" s="10">
        <v>1198</v>
      </c>
      <c r="AB7" s="10">
        <v>1252</v>
      </c>
      <c r="AC7" s="10">
        <v>2450</v>
      </c>
    </row>
    <row r="8" spans="1:29" ht="15" customHeight="1" x14ac:dyDescent="0.15">
      <c r="A8" s="7">
        <v>4</v>
      </c>
      <c r="B8" s="10">
        <v>58</v>
      </c>
      <c r="C8" s="10">
        <v>61</v>
      </c>
      <c r="D8" s="10">
        <v>119</v>
      </c>
      <c r="E8" s="3"/>
      <c r="F8" s="7">
        <v>34</v>
      </c>
      <c r="G8" s="10">
        <v>93</v>
      </c>
      <c r="H8" s="10">
        <v>95</v>
      </c>
      <c r="I8" s="10">
        <v>188</v>
      </c>
      <c r="J8" s="3"/>
      <c r="K8" s="7">
        <v>64</v>
      </c>
      <c r="L8" s="10">
        <v>219</v>
      </c>
      <c r="M8" s="10">
        <v>162</v>
      </c>
      <c r="N8" s="10">
        <v>381</v>
      </c>
      <c r="O8" s="3"/>
      <c r="P8" s="7">
        <v>94</v>
      </c>
      <c r="Q8" s="10">
        <v>22</v>
      </c>
      <c r="R8" s="10">
        <v>61</v>
      </c>
      <c r="S8" s="10">
        <v>83</v>
      </c>
      <c r="U8" s="17" t="s">
        <v>3</v>
      </c>
      <c r="V8" s="12">
        <f>SUM(V4:V7)</f>
        <v>10335</v>
      </c>
      <c r="W8" s="12">
        <f>SUM(W4:W7)</f>
        <v>11807</v>
      </c>
      <c r="X8" s="12">
        <f>SUM(X4:X7)</f>
        <v>22142</v>
      </c>
      <c r="Z8" s="4" t="s">
        <v>7</v>
      </c>
      <c r="AA8" s="10">
        <v>1298</v>
      </c>
      <c r="AB8" s="10">
        <v>2287</v>
      </c>
      <c r="AC8" s="10">
        <v>3585</v>
      </c>
    </row>
    <row r="9" spans="1:29" ht="15" customHeight="1" x14ac:dyDescent="0.15">
      <c r="A9" s="7"/>
      <c r="B9" s="11">
        <v>300</v>
      </c>
      <c r="C9" s="11">
        <v>274</v>
      </c>
      <c r="D9" s="11">
        <v>574</v>
      </c>
      <c r="E9" s="3"/>
      <c r="F9" s="7"/>
      <c r="G9" s="11">
        <v>421</v>
      </c>
      <c r="H9" s="11">
        <v>438</v>
      </c>
      <c r="I9" s="11">
        <v>859</v>
      </c>
      <c r="J9" s="3"/>
      <c r="K9" s="7"/>
      <c r="L9" s="12">
        <v>913</v>
      </c>
      <c r="M9" s="12">
        <v>891</v>
      </c>
      <c r="N9" s="12">
        <v>1804</v>
      </c>
      <c r="O9" s="3"/>
      <c r="P9" s="7"/>
      <c r="Q9" s="11">
        <v>203</v>
      </c>
      <c r="R9" s="11">
        <v>563</v>
      </c>
      <c r="S9" s="11">
        <v>766</v>
      </c>
      <c r="U9" s="4" t="s">
        <v>8</v>
      </c>
      <c r="V9" s="15">
        <f>SUM(G21,G27,G33,G39,L9)</f>
        <v>3168</v>
      </c>
      <c r="W9" s="15">
        <f>SUM(H21,H27,H33,H39,M9)</f>
        <v>3080</v>
      </c>
      <c r="X9" s="18">
        <f t="shared" ref="X9:X20" si="0">SUM(V9:W9)</f>
        <v>6248</v>
      </c>
      <c r="Z9" s="9" t="s">
        <v>24</v>
      </c>
      <c r="AA9" s="11">
        <f t="shared" ref="AA9:AB9" si="1">SUM(AA5:AA8)</f>
        <v>6075</v>
      </c>
      <c r="AB9" s="11">
        <f t="shared" si="1"/>
        <v>7064</v>
      </c>
      <c r="AC9" s="11">
        <f>SUM(AC5:AC8)</f>
        <v>13139</v>
      </c>
    </row>
    <row r="10" spans="1:29" ht="15" customHeight="1" x14ac:dyDescent="0.15">
      <c r="A10" s="7">
        <v>5</v>
      </c>
      <c r="B10" s="10">
        <v>66</v>
      </c>
      <c r="C10" s="10">
        <v>68</v>
      </c>
      <c r="D10" s="10">
        <v>134</v>
      </c>
      <c r="E10" s="3"/>
      <c r="F10" s="7">
        <v>35</v>
      </c>
      <c r="G10" s="10">
        <v>70</v>
      </c>
      <c r="H10" s="10">
        <v>87</v>
      </c>
      <c r="I10" s="10">
        <v>157</v>
      </c>
      <c r="J10" s="3"/>
      <c r="K10" s="7">
        <v>65</v>
      </c>
      <c r="L10" s="10">
        <v>206</v>
      </c>
      <c r="M10" s="10">
        <v>221</v>
      </c>
      <c r="N10" s="10">
        <v>427</v>
      </c>
      <c r="O10" s="3"/>
      <c r="P10" s="7">
        <v>95</v>
      </c>
      <c r="Q10" s="10">
        <v>9</v>
      </c>
      <c r="R10" s="10">
        <v>61</v>
      </c>
      <c r="S10" s="10">
        <v>70</v>
      </c>
      <c r="U10" s="4" t="s">
        <v>9</v>
      </c>
      <c r="V10" s="15">
        <f>SUM(G21,G27,G33,G39,L9,L15,L21,L27,L33,L39,Q9,Q15,Q21,Q27,Q33,Q39)</f>
        <v>7348</v>
      </c>
      <c r="W10" s="15">
        <f>SUM(H21,H27,H33,H39,M9,M15,M21,M27,M33,M39,R9,R15,R21,R27,R33,R39)</f>
        <v>8928</v>
      </c>
      <c r="X10" s="18">
        <f t="shared" si="0"/>
        <v>16276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47</v>
      </c>
      <c r="D11" s="10">
        <v>117</v>
      </c>
      <c r="E11" s="3"/>
      <c r="F11" s="7">
        <v>36</v>
      </c>
      <c r="G11" s="10">
        <v>101</v>
      </c>
      <c r="H11" s="10">
        <v>83</v>
      </c>
      <c r="I11" s="10">
        <v>184</v>
      </c>
      <c r="J11" s="3"/>
      <c r="K11" s="7">
        <v>66</v>
      </c>
      <c r="L11" s="10">
        <v>210</v>
      </c>
      <c r="M11" s="10">
        <v>197</v>
      </c>
      <c r="N11" s="10">
        <v>407</v>
      </c>
      <c r="O11" s="3"/>
      <c r="P11" s="7">
        <v>96</v>
      </c>
      <c r="Q11" s="10">
        <v>6</v>
      </c>
      <c r="R11" s="10">
        <v>53</v>
      </c>
      <c r="S11" s="10">
        <v>59</v>
      </c>
      <c r="U11" s="4" t="s">
        <v>10</v>
      </c>
      <c r="V11" s="15">
        <f>SUM(,G33,G39,L9,L15,L21,L27,L33,L39,Q9,Q15,Q21,Q27,Q33,Q39)</f>
        <v>6297</v>
      </c>
      <c r="W11" s="15">
        <f>SUM(,H33,H39,M9,M15,M21,M27,M33,M39,R9,R15,R21,R27,R33,R39)</f>
        <v>7986</v>
      </c>
      <c r="X11" s="18">
        <f t="shared" si="0"/>
        <v>14283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74</v>
      </c>
      <c r="D12" s="10">
        <v>142</v>
      </c>
      <c r="E12" s="3"/>
      <c r="F12" s="7">
        <v>37</v>
      </c>
      <c r="G12" s="10">
        <v>78</v>
      </c>
      <c r="H12" s="10">
        <v>91</v>
      </c>
      <c r="I12" s="10">
        <v>169</v>
      </c>
      <c r="J12" s="3"/>
      <c r="K12" s="7">
        <v>67</v>
      </c>
      <c r="L12" s="10">
        <v>260</v>
      </c>
      <c r="M12" s="10">
        <v>203</v>
      </c>
      <c r="N12" s="10">
        <v>463</v>
      </c>
      <c r="O12" s="3"/>
      <c r="P12" s="7">
        <v>97</v>
      </c>
      <c r="Q12" s="10">
        <v>6</v>
      </c>
      <c r="R12" s="10">
        <v>32</v>
      </c>
      <c r="S12" s="10">
        <v>38</v>
      </c>
      <c r="U12" s="4" t="s">
        <v>11</v>
      </c>
      <c r="V12" s="15">
        <f>SUM(L9,L15,L21,L27,L33,L39,Q9,Q15,Q21,Q27,Q33,Q39)</f>
        <v>5093</v>
      </c>
      <c r="W12" s="15">
        <f>SUM(M9,M15,M21,M27,M33,M39,R9,R15,R21,R27,R33,R39)</f>
        <v>6739</v>
      </c>
      <c r="X12" s="18">
        <f t="shared" si="0"/>
        <v>11832</v>
      </c>
      <c r="Z12" s="4" t="s">
        <v>25</v>
      </c>
      <c r="AA12" s="10">
        <v>168</v>
      </c>
      <c r="AB12" s="10">
        <v>133</v>
      </c>
      <c r="AC12" s="10">
        <v>301</v>
      </c>
    </row>
    <row r="13" spans="1:29" ht="15" customHeight="1" x14ac:dyDescent="0.15">
      <c r="A13" s="7">
        <v>8</v>
      </c>
      <c r="B13" s="10">
        <v>82</v>
      </c>
      <c r="C13" s="10">
        <v>62</v>
      </c>
      <c r="D13" s="10">
        <v>144</v>
      </c>
      <c r="E13" s="3"/>
      <c r="F13" s="7">
        <v>38</v>
      </c>
      <c r="G13" s="10">
        <v>87</v>
      </c>
      <c r="H13" s="10">
        <v>90</v>
      </c>
      <c r="I13" s="10">
        <v>177</v>
      </c>
      <c r="J13" s="3"/>
      <c r="K13" s="7">
        <v>68</v>
      </c>
      <c r="L13" s="10">
        <v>248</v>
      </c>
      <c r="M13" s="10">
        <v>252</v>
      </c>
      <c r="N13" s="10">
        <v>500</v>
      </c>
      <c r="O13" s="3"/>
      <c r="P13" s="7">
        <v>98</v>
      </c>
      <c r="Q13" s="10">
        <v>7</v>
      </c>
      <c r="R13" s="10">
        <v>14</v>
      </c>
      <c r="S13" s="10">
        <v>21</v>
      </c>
      <c r="U13" s="9" t="s">
        <v>12</v>
      </c>
      <c r="V13" s="12">
        <f>SUM(L15,L21,L27,L33,L39,Q9,Q15,Q21,Q27,Q33,Q39)</f>
        <v>4180</v>
      </c>
      <c r="W13" s="12">
        <f>SUM(M15,M21,M27,M33,M39,R9,R15,R21,R27,R33,R39)</f>
        <v>5848</v>
      </c>
      <c r="X13" s="12">
        <f t="shared" si="0"/>
        <v>10028</v>
      </c>
      <c r="Z13" s="26" t="s">
        <v>26</v>
      </c>
      <c r="AA13" s="10">
        <v>649</v>
      </c>
      <c r="AB13" s="10">
        <v>662</v>
      </c>
      <c r="AC13" s="10">
        <v>1311</v>
      </c>
    </row>
    <row r="14" spans="1:29" ht="15" customHeight="1" x14ac:dyDescent="0.15">
      <c r="A14" s="7">
        <v>9</v>
      </c>
      <c r="B14" s="10">
        <v>75</v>
      </c>
      <c r="C14" s="10">
        <v>69</v>
      </c>
      <c r="D14" s="10">
        <v>144</v>
      </c>
      <c r="E14" s="3"/>
      <c r="F14" s="7">
        <v>39</v>
      </c>
      <c r="G14" s="10">
        <v>108</v>
      </c>
      <c r="H14" s="10">
        <v>99</v>
      </c>
      <c r="I14" s="10">
        <v>207</v>
      </c>
      <c r="J14" s="3"/>
      <c r="K14" s="7">
        <v>69</v>
      </c>
      <c r="L14" s="10">
        <v>272</v>
      </c>
      <c r="M14" s="10">
        <v>242</v>
      </c>
      <c r="N14" s="10">
        <v>514</v>
      </c>
      <c r="O14" s="3"/>
      <c r="P14" s="7">
        <v>99</v>
      </c>
      <c r="Q14" s="10">
        <v>7</v>
      </c>
      <c r="R14" s="10">
        <v>21</v>
      </c>
      <c r="S14" s="10">
        <v>28</v>
      </c>
      <c r="U14" s="4" t="s">
        <v>13</v>
      </c>
      <c r="V14" s="15">
        <f>SUM(L21,L27,L33,L39,Q9,Q15,Q21,Q27,Q33,Q39)</f>
        <v>2984</v>
      </c>
      <c r="W14" s="15">
        <f>SUM(M21,M27,M33,M39,R9,R15,R21,R27,R33,R39)</f>
        <v>4733</v>
      </c>
      <c r="X14" s="18">
        <f t="shared" si="0"/>
        <v>7717</v>
      </c>
      <c r="Z14" s="4" t="s">
        <v>31</v>
      </c>
      <c r="AA14" s="10">
        <v>257</v>
      </c>
      <c r="AB14" s="10">
        <v>277</v>
      </c>
      <c r="AC14" s="10">
        <v>534</v>
      </c>
    </row>
    <row r="15" spans="1:29" ht="15" customHeight="1" x14ac:dyDescent="0.15">
      <c r="A15" s="7"/>
      <c r="B15" s="11">
        <v>361</v>
      </c>
      <c r="C15" s="11">
        <v>320</v>
      </c>
      <c r="D15" s="11">
        <v>681</v>
      </c>
      <c r="E15" s="3"/>
      <c r="F15" s="7"/>
      <c r="G15" s="11">
        <v>444</v>
      </c>
      <c r="H15" s="11">
        <v>450</v>
      </c>
      <c r="I15" s="11">
        <v>894</v>
      </c>
      <c r="J15" s="3"/>
      <c r="K15" s="7"/>
      <c r="L15" s="11">
        <v>1196</v>
      </c>
      <c r="M15" s="11">
        <v>1115</v>
      </c>
      <c r="N15" s="11">
        <v>2311</v>
      </c>
      <c r="O15" s="3"/>
      <c r="P15" s="7"/>
      <c r="Q15" s="11">
        <v>35</v>
      </c>
      <c r="R15" s="11">
        <v>181</v>
      </c>
      <c r="S15" s="11">
        <v>216</v>
      </c>
      <c r="U15" s="4" t="s">
        <v>14</v>
      </c>
      <c r="V15" s="15">
        <f>SUM(L27,L33,L39,Q9,Q15,Q21,Q27,Q33,Q39)</f>
        <v>2174</v>
      </c>
      <c r="W15" s="15">
        <f>SUM(M27,M33,M39,R9,R15,R21,R27,R33,R39)</f>
        <v>3819</v>
      </c>
      <c r="X15" s="18">
        <f t="shared" si="0"/>
        <v>5993</v>
      </c>
      <c r="Z15" s="4" t="s">
        <v>7</v>
      </c>
      <c r="AA15" s="10">
        <v>275</v>
      </c>
      <c r="AB15" s="10">
        <v>443</v>
      </c>
      <c r="AC15" s="10">
        <v>718</v>
      </c>
    </row>
    <row r="16" spans="1:29" ht="15" customHeight="1" x14ac:dyDescent="0.15">
      <c r="A16" s="7">
        <v>10</v>
      </c>
      <c r="B16" s="10">
        <v>65</v>
      </c>
      <c r="C16" s="10">
        <v>80</v>
      </c>
      <c r="D16" s="10">
        <v>145</v>
      </c>
      <c r="E16" s="3"/>
      <c r="F16" s="7">
        <v>40</v>
      </c>
      <c r="G16" s="10">
        <v>121</v>
      </c>
      <c r="H16" s="10">
        <v>94</v>
      </c>
      <c r="I16" s="10">
        <v>215</v>
      </c>
      <c r="J16" s="3"/>
      <c r="K16" s="7">
        <v>70</v>
      </c>
      <c r="L16" s="10">
        <v>261</v>
      </c>
      <c r="M16" s="10">
        <v>253</v>
      </c>
      <c r="N16" s="10">
        <v>514</v>
      </c>
      <c r="O16" s="3"/>
      <c r="P16" s="7">
        <v>100</v>
      </c>
      <c r="Q16" s="10">
        <v>3</v>
      </c>
      <c r="R16" s="10">
        <v>10</v>
      </c>
      <c r="S16" s="10">
        <v>13</v>
      </c>
      <c r="U16" s="4" t="s">
        <v>15</v>
      </c>
      <c r="V16" s="15">
        <f>SUM(L33,L39,Q9,Q15,Q21,Q27,Q33,Q39)</f>
        <v>1496</v>
      </c>
      <c r="W16" s="15">
        <f>SUM(M33,M39,R9,R15,R21,R27,R33,R39)</f>
        <v>2831</v>
      </c>
      <c r="X16" s="18">
        <f t="shared" si="0"/>
        <v>4327</v>
      </c>
      <c r="Z16" s="9" t="s">
        <v>24</v>
      </c>
      <c r="AA16" s="11">
        <f t="shared" ref="AA16:AB16" si="2">SUM(AA12:AA15)</f>
        <v>1349</v>
      </c>
      <c r="AB16" s="11">
        <f t="shared" si="2"/>
        <v>1515</v>
      </c>
      <c r="AC16" s="11">
        <f>SUM(AC12:AC15)</f>
        <v>2864</v>
      </c>
    </row>
    <row r="17" spans="1:29" ht="15" customHeight="1" x14ac:dyDescent="0.15">
      <c r="A17" s="7">
        <v>11</v>
      </c>
      <c r="B17" s="10">
        <v>77</v>
      </c>
      <c r="C17" s="10">
        <v>70</v>
      </c>
      <c r="D17" s="10">
        <v>147</v>
      </c>
      <c r="E17" s="3"/>
      <c r="F17" s="7">
        <v>41</v>
      </c>
      <c r="G17" s="10">
        <v>112</v>
      </c>
      <c r="H17" s="10">
        <v>92</v>
      </c>
      <c r="I17" s="10">
        <v>204</v>
      </c>
      <c r="J17" s="3"/>
      <c r="K17" s="7">
        <v>71</v>
      </c>
      <c r="L17" s="10">
        <v>202</v>
      </c>
      <c r="M17" s="10">
        <v>190</v>
      </c>
      <c r="N17" s="10">
        <v>392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786</v>
      </c>
      <c r="W17" s="15">
        <f>SUM(M39,R9,R15,R21,R27,R33,R39)</f>
        <v>1733</v>
      </c>
      <c r="X17" s="18">
        <f t="shared" si="0"/>
        <v>2519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77</v>
      </c>
      <c r="D18" s="10">
        <v>147</v>
      </c>
      <c r="E18" s="3"/>
      <c r="F18" s="7">
        <v>42</v>
      </c>
      <c r="G18" s="10">
        <v>120</v>
      </c>
      <c r="H18" s="10">
        <v>86</v>
      </c>
      <c r="I18" s="10">
        <v>206</v>
      </c>
      <c r="J18" s="3"/>
      <c r="K18" s="7">
        <v>72</v>
      </c>
      <c r="L18" s="10">
        <v>86</v>
      </c>
      <c r="M18" s="10">
        <v>100</v>
      </c>
      <c r="N18" s="13">
        <v>186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243</v>
      </c>
      <c r="W18" s="15">
        <f>SUM(R9,R15,R21,R27,R33,R39)</f>
        <v>776</v>
      </c>
      <c r="X18" s="18">
        <f t="shared" si="0"/>
        <v>1019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61</v>
      </c>
      <c r="D19" s="10">
        <v>131</v>
      </c>
      <c r="E19" s="3"/>
      <c r="F19" s="7">
        <v>43</v>
      </c>
      <c r="G19" s="10">
        <v>109</v>
      </c>
      <c r="H19" s="10">
        <v>90</v>
      </c>
      <c r="I19" s="10">
        <v>199</v>
      </c>
      <c r="J19" s="3"/>
      <c r="K19" s="7">
        <v>73</v>
      </c>
      <c r="L19" s="10">
        <v>119</v>
      </c>
      <c r="M19" s="10">
        <v>163</v>
      </c>
      <c r="N19" s="10">
        <v>282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40</v>
      </c>
      <c r="W19" s="15">
        <f>SUM(R15,R21,R27,R33,R39)</f>
        <v>213</v>
      </c>
      <c r="X19" s="18">
        <f t="shared" si="0"/>
        <v>253</v>
      </c>
      <c r="Z19" s="4" t="s">
        <v>25</v>
      </c>
      <c r="AA19" s="10">
        <v>154</v>
      </c>
      <c r="AB19" s="10">
        <v>164</v>
      </c>
      <c r="AC19" s="10">
        <v>318</v>
      </c>
    </row>
    <row r="20" spans="1:29" ht="15" customHeight="1" x14ac:dyDescent="0.15">
      <c r="A20" s="7">
        <v>14</v>
      </c>
      <c r="B20" s="10">
        <v>77</v>
      </c>
      <c r="C20" s="10">
        <v>71</v>
      </c>
      <c r="D20" s="10">
        <v>148</v>
      </c>
      <c r="E20" s="3"/>
      <c r="F20" s="7">
        <v>44</v>
      </c>
      <c r="G20" s="10">
        <v>101</v>
      </c>
      <c r="H20" s="10">
        <v>108</v>
      </c>
      <c r="I20" s="10">
        <v>209</v>
      </c>
      <c r="J20" s="3"/>
      <c r="K20" s="7">
        <v>74</v>
      </c>
      <c r="L20" s="10">
        <v>142</v>
      </c>
      <c r="M20" s="10">
        <v>208</v>
      </c>
      <c r="N20" s="10">
        <v>350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32</v>
      </c>
      <c r="X20" s="18">
        <f t="shared" si="0"/>
        <v>37</v>
      </c>
      <c r="Z20" s="26" t="s">
        <v>26</v>
      </c>
      <c r="AA20" s="10">
        <v>986</v>
      </c>
      <c r="AB20" s="10">
        <v>884</v>
      </c>
      <c r="AC20" s="10">
        <v>1870</v>
      </c>
    </row>
    <row r="21" spans="1:29" ht="15" customHeight="1" x14ac:dyDescent="0.15">
      <c r="A21" s="7"/>
      <c r="B21" s="11">
        <v>359</v>
      </c>
      <c r="C21" s="11">
        <v>359</v>
      </c>
      <c r="D21" s="11">
        <v>718</v>
      </c>
      <c r="E21" s="3"/>
      <c r="F21" s="7"/>
      <c r="G21" s="11">
        <v>563</v>
      </c>
      <c r="H21" s="11">
        <v>470</v>
      </c>
      <c r="I21" s="11">
        <v>1033</v>
      </c>
      <c r="J21" s="3"/>
      <c r="K21" s="7"/>
      <c r="L21" s="12">
        <v>810</v>
      </c>
      <c r="M21" s="12">
        <v>914</v>
      </c>
      <c r="N21" s="12">
        <v>1724</v>
      </c>
      <c r="O21" s="24"/>
      <c r="P21" s="7"/>
      <c r="Q21" s="11">
        <v>4</v>
      </c>
      <c r="R21" s="11">
        <v>30</v>
      </c>
      <c r="S21" s="11">
        <v>34</v>
      </c>
      <c r="Z21" s="4" t="s">
        <v>31</v>
      </c>
      <c r="AA21" s="10">
        <v>343</v>
      </c>
      <c r="AB21" s="10">
        <v>310</v>
      </c>
      <c r="AC21" s="10">
        <v>653</v>
      </c>
    </row>
    <row r="22" spans="1:29" ht="15" customHeight="1" x14ac:dyDescent="0.15">
      <c r="A22" s="7">
        <v>15</v>
      </c>
      <c r="B22" s="10">
        <v>73</v>
      </c>
      <c r="C22" s="10">
        <v>76</v>
      </c>
      <c r="D22" s="10">
        <v>149</v>
      </c>
      <c r="E22" s="3"/>
      <c r="F22" s="7">
        <v>45</v>
      </c>
      <c r="G22" s="10">
        <v>96</v>
      </c>
      <c r="H22" s="10">
        <v>99</v>
      </c>
      <c r="I22" s="10">
        <v>195</v>
      </c>
      <c r="J22" s="3"/>
      <c r="K22" s="7">
        <v>75</v>
      </c>
      <c r="L22" s="10">
        <v>144</v>
      </c>
      <c r="M22" s="10">
        <v>177</v>
      </c>
      <c r="N22" s="10">
        <v>321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693</v>
      </c>
      <c r="AC22" s="10">
        <v>1059</v>
      </c>
    </row>
    <row r="23" spans="1:29" ht="15" customHeight="1" x14ac:dyDescent="0.15">
      <c r="A23" s="7">
        <v>16</v>
      </c>
      <c r="B23" s="10">
        <v>80</v>
      </c>
      <c r="C23" s="10">
        <v>75</v>
      </c>
      <c r="D23" s="10">
        <v>155</v>
      </c>
      <c r="E23" s="3"/>
      <c r="F23" s="7">
        <v>46</v>
      </c>
      <c r="G23" s="10">
        <v>102</v>
      </c>
      <c r="H23" s="10">
        <v>95</v>
      </c>
      <c r="I23" s="10">
        <v>197</v>
      </c>
      <c r="J23" s="3"/>
      <c r="K23" s="7">
        <v>76</v>
      </c>
      <c r="L23" s="10">
        <v>142</v>
      </c>
      <c r="M23" s="10">
        <v>217</v>
      </c>
      <c r="N23" s="10">
        <v>359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9.8693759071117562</v>
      </c>
      <c r="W23" s="19">
        <f>W4/$W$8*100</f>
        <v>8.0714830185483191</v>
      </c>
      <c r="X23" s="19">
        <f>X4/$X$8*100</f>
        <v>8.9106675097100538</v>
      </c>
      <c r="Z23" s="9" t="s">
        <v>24</v>
      </c>
      <c r="AA23" s="11">
        <f t="shared" ref="AA23:AB23" si="3">SUM(AA19:AA22)</f>
        <v>1849</v>
      </c>
      <c r="AB23" s="11">
        <f t="shared" si="3"/>
        <v>2051</v>
      </c>
      <c r="AC23" s="11">
        <f>SUM(AC19:AC22)</f>
        <v>3900</v>
      </c>
    </row>
    <row r="24" spans="1:29" ht="15" customHeight="1" x14ac:dyDescent="0.15">
      <c r="A24" s="7">
        <v>17</v>
      </c>
      <c r="B24" s="10">
        <v>84</v>
      </c>
      <c r="C24" s="10">
        <v>95</v>
      </c>
      <c r="D24" s="10">
        <v>179</v>
      </c>
      <c r="E24" s="3"/>
      <c r="F24" s="7">
        <v>47</v>
      </c>
      <c r="G24" s="10">
        <v>100</v>
      </c>
      <c r="H24" s="10">
        <v>91</v>
      </c>
      <c r="I24" s="10">
        <v>191</v>
      </c>
      <c r="J24" s="3"/>
      <c r="K24" s="7">
        <v>77</v>
      </c>
      <c r="L24" s="10">
        <v>142</v>
      </c>
      <c r="M24" s="10">
        <v>203</v>
      </c>
      <c r="N24" s="10">
        <v>345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49.685534591194966</v>
      </c>
      <c r="W24" s="19">
        <f>W5/$W$8*100</f>
        <v>42.398577115270605</v>
      </c>
      <c r="X24" s="19">
        <f>X5/$X$8*100</f>
        <v>45.799837413061148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85</v>
      </c>
      <c r="D25" s="10">
        <v>157</v>
      </c>
      <c r="E25" s="3"/>
      <c r="F25" s="7">
        <v>48</v>
      </c>
      <c r="G25" s="10">
        <v>97</v>
      </c>
      <c r="H25" s="10">
        <v>95</v>
      </c>
      <c r="I25" s="10">
        <v>192</v>
      </c>
      <c r="J25" s="3"/>
      <c r="K25" s="7">
        <v>78</v>
      </c>
      <c r="L25" s="10">
        <v>129</v>
      </c>
      <c r="M25" s="10">
        <v>208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19.409772617319788</v>
      </c>
      <c r="W25" s="19">
        <f>W6/$W$8*100</f>
        <v>17.184720928262895</v>
      </c>
      <c r="X25" s="19">
        <f>X6/$X$8*100</f>
        <v>18.223286062686299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70</v>
      </c>
      <c r="C26" s="10">
        <v>61</v>
      </c>
      <c r="D26" s="10">
        <v>131</v>
      </c>
      <c r="E26" s="3"/>
      <c r="F26" s="7">
        <v>49</v>
      </c>
      <c r="G26" s="10">
        <v>93</v>
      </c>
      <c r="H26" s="10">
        <v>92</v>
      </c>
      <c r="I26" s="10">
        <v>185</v>
      </c>
      <c r="J26" s="3"/>
      <c r="K26" s="7">
        <v>79</v>
      </c>
      <c r="L26" s="10">
        <v>121</v>
      </c>
      <c r="M26" s="10">
        <v>183</v>
      </c>
      <c r="N26" s="10">
        <v>304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21.03531688437349</v>
      </c>
      <c r="W26" s="19">
        <f>W7/$W$8*100</f>
        <v>32.345218937918183</v>
      </c>
      <c r="X26" s="19">
        <f>X7/$X$8*100</f>
        <v>27.066209014542498</v>
      </c>
      <c r="Z26" s="4" t="s">
        <v>25</v>
      </c>
      <c r="AA26" s="10">
        <v>107</v>
      </c>
      <c r="AB26" s="10">
        <v>94</v>
      </c>
      <c r="AC26" s="10">
        <v>201</v>
      </c>
    </row>
    <row r="27" spans="1:29" ht="15" customHeight="1" x14ac:dyDescent="0.15">
      <c r="A27" s="7"/>
      <c r="B27" s="11">
        <v>379</v>
      </c>
      <c r="C27" s="11">
        <v>392</v>
      </c>
      <c r="D27" s="11">
        <v>771</v>
      </c>
      <c r="E27" s="3"/>
      <c r="F27" s="7"/>
      <c r="G27" s="11">
        <v>488</v>
      </c>
      <c r="H27" s="11">
        <v>472</v>
      </c>
      <c r="I27" s="11">
        <v>960</v>
      </c>
      <c r="J27" s="3"/>
      <c r="K27" s="7"/>
      <c r="L27" s="11">
        <v>678</v>
      </c>
      <c r="M27" s="11">
        <v>988</v>
      </c>
      <c r="N27" s="11">
        <v>1666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512</v>
      </c>
      <c r="AB27" s="10">
        <v>497</v>
      </c>
      <c r="AC27" s="10">
        <v>1009</v>
      </c>
    </row>
    <row r="28" spans="1:29" ht="15" customHeight="1" x14ac:dyDescent="0.15">
      <c r="A28" s="7">
        <v>20</v>
      </c>
      <c r="B28" s="10">
        <v>69</v>
      </c>
      <c r="C28" s="10">
        <v>75</v>
      </c>
      <c r="D28" s="10">
        <v>144</v>
      </c>
      <c r="E28" s="3"/>
      <c r="F28" s="7">
        <v>50</v>
      </c>
      <c r="G28" s="10">
        <v>95</v>
      </c>
      <c r="H28" s="10">
        <v>115</v>
      </c>
      <c r="I28" s="10">
        <v>210</v>
      </c>
      <c r="J28" s="3"/>
      <c r="K28" s="7">
        <v>80</v>
      </c>
      <c r="L28" s="10">
        <v>159</v>
      </c>
      <c r="M28" s="10">
        <v>206</v>
      </c>
      <c r="N28" s="10">
        <v>365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30.653120464441219</v>
      </c>
      <c r="W28" s="19">
        <f t="shared" ref="W28:W39" si="5">W9/$W$8*100</f>
        <v>26.08622003895994</v>
      </c>
      <c r="X28" s="19">
        <f t="shared" ref="X28:X39" si="6">X9/$X$8*100</f>
        <v>28.21786649805799</v>
      </c>
      <c r="Z28" s="4" t="s">
        <v>31</v>
      </c>
      <c r="AA28" s="10">
        <v>208</v>
      </c>
      <c r="AB28" s="10">
        <v>190</v>
      </c>
      <c r="AC28" s="10">
        <v>398</v>
      </c>
    </row>
    <row r="29" spans="1:29" ht="15" customHeight="1" x14ac:dyDescent="0.15">
      <c r="A29" s="7">
        <v>21</v>
      </c>
      <c r="B29" s="10">
        <v>74</v>
      </c>
      <c r="C29" s="10">
        <v>81</v>
      </c>
      <c r="D29" s="10">
        <v>155</v>
      </c>
      <c r="E29" s="3"/>
      <c r="F29" s="7">
        <v>51</v>
      </c>
      <c r="G29" s="10">
        <v>89</v>
      </c>
      <c r="H29" s="10">
        <v>109</v>
      </c>
      <c r="I29" s="10">
        <v>198</v>
      </c>
      <c r="J29" s="3"/>
      <c r="K29" s="7">
        <v>81</v>
      </c>
      <c r="L29" s="10">
        <v>136</v>
      </c>
      <c r="M29" s="10">
        <v>227</v>
      </c>
      <c r="N29" s="10">
        <v>363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71.09820996613449</v>
      </c>
      <c r="W29" s="19">
        <f t="shared" si="5"/>
        <v>75.616159905141018</v>
      </c>
      <c r="X29" s="19">
        <f t="shared" si="6"/>
        <v>73.507361575286794</v>
      </c>
      <c r="Z29" s="4" t="s">
        <v>7</v>
      </c>
      <c r="AA29" s="10">
        <v>235</v>
      </c>
      <c r="AB29" s="10">
        <v>396</v>
      </c>
      <c r="AC29" s="10">
        <v>631</v>
      </c>
    </row>
    <row r="30" spans="1:29" ht="15" customHeight="1" x14ac:dyDescent="0.15">
      <c r="A30" s="7">
        <v>22</v>
      </c>
      <c r="B30" s="10">
        <v>72</v>
      </c>
      <c r="C30" s="10">
        <v>69</v>
      </c>
      <c r="D30" s="10">
        <v>141</v>
      </c>
      <c r="E30" s="3"/>
      <c r="F30" s="7">
        <v>52</v>
      </c>
      <c r="G30" s="10">
        <v>99</v>
      </c>
      <c r="H30" s="10">
        <v>76</v>
      </c>
      <c r="I30" s="10">
        <v>175</v>
      </c>
      <c r="J30" s="3"/>
      <c r="K30" s="7">
        <v>82</v>
      </c>
      <c r="L30" s="10">
        <v>155</v>
      </c>
      <c r="M30" s="10">
        <v>216</v>
      </c>
      <c r="N30" s="10">
        <v>371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60.9288824383164</v>
      </c>
      <c r="W30" s="19">
        <f t="shared" si="5"/>
        <v>67.637841958160422</v>
      </c>
      <c r="X30" s="19">
        <f t="shared" si="6"/>
        <v>64.506367988438257</v>
      </c>
      <c r="Z30" s="9" t="s">
        <v>24</v>
      </c>
      <c r="AA30" s="11">
        <f t="shared" ref="AA30:AB30" si="7">SUM(AA26:AA29)</f>
        <v>1062</v>
      </c>
      <c r="AB30" s="11">
        <f t="shared" si="7"/>
        <v>1177</v>
      </c>
      <c r="AC30" s="11">
        <f>SUM(AC26:AC29)</f>
        <v>2239</v>
      </c>
    </row>
    <row r="31" spans="1:29" ht="15" customHeight="1" x14ac:dyDescent="0.15">
      <c r="A31" s="7">
        <v>23</v>
      </c>
      <c r="B31" s="10">
        <v>84</v>
      </c>
      <c r="C31" s="10">
        <v>77</v>
      </c>
      <c r="D31" s="10">
        <v>161</v>
      </c>
      <c r="E31" s="3"/>
      <c r="F31" s="7">
        <v>53</v>
      </c>
      <c r="G31" s="10">
        <v>103</v>
      </c>
      <c r="H31" s="10">
        <v>114</v>
      </c>
      <c r="I31" s="10">
        <v>217</v>
      </c>
      <c r="J31" s="3"/>
      <c r="K31" s="7">
        <v>83</v>
      </c>
      <c r="L31" s="10">
        <v>134</v>
      </c>
      <c r="M31" s="10">
        <v>222</v>
      </c>
      <c r="N31" s="10">
        <v>356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49.279148524431541</v>
      </c>
      <c r="W31" s="19">
        <f t="shared" si="5"/>
        <v>57.07631066316592</v>
      </c>
      <c r="X31" s="19">
        <f t="shared" si="6"/>
        <v>53.436907235118781</v>
      </c>
      <c r="Z31" s="6"/>
    </row>
    <row r="32" spans="1:29" ht="15" customHeight="1" x14ac:dyDescent="0.15">
      <c r="A32" s="7">
        <v>24</v>
      </c>
      <c r="B32" s="10">
        <v>85</v>
      </c>
      <c r="C32" s="10">
        <v>71</v>
      </c>
      <c r="D32" s="10">
        <v>156</v>
      </c>
      <c r="E32" s="3"/>
      <c r="F32" s="7">
        <v>54</v>
      </c>
      <c r="G32" s="10">
        <v>112</v>
      </c>
      <c r="H32" s="10">
        <v>119</v>
      </c>
      <c r="I32" s="10">
        <v>231</v>
      </c>
      <c r="J32" s="3"/>
      <c r="K32" s="7">
        <v>84</v>
      </c>
      <c r="L32" s="10">
        <v>126</v>
      </c>
      <c r="M32" s="10">
        <v>227</v>
      </c>
      <c r="N32" s="10">
        <v>353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40.445089501693275</v>
      </c>
      <c r="W32" s="20">
        <f t="shared" si="5"/>
        <v>49.529939866181074</v>
      </c>
      <c r="X32" s="20">
        <f t="shared" si="6"/>
        <v>45.2894950772288</v>
      </c>
      <c r="Z32" s="6"/>
      <c r="AA32" s="28"/>
      <c r="AB32" s="27"/>
      <c r="AC32" s="27"/>
    </row>
    <row r="33" spans="1:29" ht="15" customHeight="1" x14ac:dyDescent="0.15">
      <c r="A33" s="7"/>
      <c r="B33" s="11">
        <v>384</v>
      </c>
      <c r="C33" s="11">
        <v>373</v>
      </c>
      <c r="D33" s="11">
        <v>757</v>
      </c>
      <c r="E33" s="3"/>
      <c r="F33" s="7"/>
      <c r="G33" s="11">
        <v>498</v>
      </c>
      <c r="H33" s="11">
        <v>533</v>
      </c>
      <c r="I33" s="11">
        <v>1031</v>
      </c>
      <c r="J33" s="3"/>
      <c r="K33" s="7"/>
      <c r="L33" s="11">
        <v>710</v>
      </c>
      <c r="M33" s="11">
        <v>1098</v>
      </c>
      <c r="N33" s="11">
        <v>1808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28.872762457668117</v>
      </c>
      <c r="W33" s="19">
        <f t="shared" si="5"/>
        <v>40.086389429999151</v>
      </c>
      <c r="X33" s="19">
        <f t="shared" si="6"/>
        <v>34.852316863878599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54</v>
      </c>
      <c r="D34" s="10">
        <v>123</v>
      </c>
      <c r="E34" s="3"/>
      <c r="F34" s="7">
        <v>55</v>
      </c>
      <c r="G34" s="10">
        <v>114</v>
      </c>
      <c r="H34" s="10">
        <v>114</v>
      </c>
      <c r="I34" s="10">
        <v>228</v>
      </c>
      <c r="J34" s="3"/>
      <c r="K34" s="7">
        <v>85</v>
      </c>
      <c r="L34" s="10">
        <v>139</v>
      </c>
      <c r="M34" s="10">
        <v>200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21.03531688437349</v>
      </c>
      <c r="W34" s="19">
        <f t="shared" si="5"/>
        <v>32.345218937918183</v>
      </c>
      <c r="X34" s="19">
        <f t="shared" si="6"/>
        <v>27.066209014542498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58</v>
      </c>
      <c r="D35" s="10">
        <v>132</v>
      </c>
      <c r="E35" s="3"/>
      <c r="F35" s="7">
        <v>56</v>
      </c>
      <c r="G35" s="10">
        <v>130</v>
      </c>
      <c r="H35" s="10">
        <v>133</v>
      </c>
      <c r="I35" s="10">
        <v>263</v>
      </c>
      <c r="J35" s="3"/>
      <c r="K35" s="7">
        <v>86</v>
      </c>
      <c r="L35" s="10">
        <v>116</v>
      </c>
      <c r="M35" s="10">
        <v>190</v>
      </c>
      <c r="N35" s="10">
        <v>306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14.47508466376391</v>
      </c>
      <c r="W35" s="19">
        <f t="shared" si="5"/>
        <v>23.977301600745321</v>
      </c>
      <c r="X35" s="19">
        <f t="shared" si="6"/>
        <v>19.542046788907957</v>
      </c>
      <c r="Z35" s="4" t="s">
        <v>25</v>
      </c>
      <c r="AA35" s="10">
        <f>SUM(AA5,AA12,AA19,AA26)</f>
        <v>1020</v>
      </c>
      <c r="AB35" s="10">
        <f t="shared" ref="AA35:AB38" si="8">SUM(AB5,AB12,AB19,AB26)</f>
        <v>953</v>
      </c>
      <c r="AC35" s="10">
        <f>SUM(AA35:AB35)</f>
        <v>1973</v>
      </c>
    </row>
    <row r="36" spans="1:29" ht="15" customHeight="1" x14ac:dyDescent="0.15">
      <c r="A36" s="7">
        <v>27</v>
      </c>
      <c r="B36" s="10">
        <v>66</v>
      </c>
      <c r="C36" s="10">
        <v>59</v>
      </c>
      <c r="D36" s="10">
        <v>125</v>
      </c>
      <c r="E36" s="3"/>
      <c r="F36" s="7">
        <v>57</v>
      </c>
      <c r="G36" s="10">
        <v>129</v>
      </c>
      <c r="H36" s="10">
        <v>150</v>
      </c>
      <c r="I36" s="10">
        <v>279</v>
      </c>
      <c r="J36" s="3"/>
      <c r="K36" s="7">
        <v>87</v>
      </c>
      <c r="L36" s="10">
        <v>121</v>
      </c>
      <c r="M36" s="10">
        <v>222</v>
      </c>
      <c r="N36" s="10">
        <v>343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7.6052249637155303</v>
      </c>
      <c r="W36" s="19">
        <f t="shared" si="5"/>
        <v>14.677733547895317</v>
      </c>
      <c r="X36" s="19">
        <f t="shared" si="6"/>
        <v>11.37656941559028</v>
      </c>
      <c r="Z36" s="26" t="s">
        <v>26</v>
      </c>
      <c r="AA36" s="10">
        <f t="shared" si="8"/>
        <v>5135</v>
      </c>
      <c r="AB36" s="10">
        <f t="shared" si="8"/>
        <v>5006</v>
      </c>
      <c r="AC36" s="13">
        <f>SUM(AA36:AB36)</f>
        <v>10141</v>
      </c>
    </row>
    <row r="37" spans="1:29" ht="15" customHeight="1" x14ac:dyDescent="0.15">
      <c r="A37" s="7">
        <v>28</v>
      </c>
      <c r="B37" s="10">
        <v>62</v>
      </c>
      <c r="C37" s="10">
        <v>37</v>
      </c>
      <c r="D37" s="10">
        <v>99</v>
      </c>
      <c r="E37" s="3"/>
      <c r="F37" s="7">
        <v>58</v>
      </c>
      <c r="G37" s="10">
        <v>155</v>
      </c>
      <c r="H37" s="10">
        <v>147</v>
      </c>
      <c r="I37" s="10">
        <v>302</v>
      </c>
      <c r="J37" s="3"/>
      <c r="K37" s="7">
        <v>88</v>
      </c>
      <c r="L37" s="10">
        <v>92</v>
      </c>
      <c r="M37" s="10">
        <v>165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2.3512336719883891</v>
      </c>
      <c r="W37" s="19">
        <f t="shared" si="5"/>
        <v>6.5723723215041927</v>
      </c>
      <c r="X37" s="19">
        <f t="shared" si="6"/>
        <v>4.6021136302050403</v>
      </c>
      <c r="Z37" s="4" t="s">
        <v>31</v>
      </c>
      <c r="AA37" s="10">
        <f t="shared" si="8"/>
        <v>2006</v>
      </c>
      <c r="AB37" s="10">
        <f t="shared" si="8"/>
        <v>2029</v>
      </c>
      <c r="AC37" s="13">
        <f>SUM(AA37:AB37)</f>
        <v>4035</v>
      </c>
    </row>
    <row r="38" spans="1:29" ht="15" customHeight="1" x14ac:dyDescent="0.15">
      <c r="A38" s="7">
        <v>29</v>
      </c>
      <c r="B38" s="10">
        <v>68</v>
      </c>
      <c r="C38" s="10">
        <v>65</v>
      </c>
      <c r="D38" s="10">
        <v>133</v>
      </c>
      <c r="E38" s="3"/>
      <c r="F38" s="7">
        <v>59</v>
      </c>
      <c r="G38" s="10">
        <v>178</v>
      </c>
      <c r="H38" s="10">
        <v>170</v>
      </c>
      <c r="I38" s="10">
        <v>348</v>
      </c>
      <c r="J38" s="3"/>
      <c r="K38" s="7">
        <v>89</v>
      </c>
      <c r="L38" s="10">
        <v>75</v>
      </c>
      <c r="M38" s="10">
        <v>180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0.38703434929850022</v>
      </c>
      <c r="W38" s="19">
        <f t="shared" si="5"/>
        <v>1.8040145676293724</v>
      </c>
      <c r="X38" s="19">
        <f t="shared" si="6"/>
        <v>1.142624875801644</v>
      </c>
      <c r="Z38" s="4" t="s">
        <v>7</v>
      </c>
      <c r="AA38" s="10">
        <f t="shared" si="8"/>
        <v>2174</v>
      </c>
      <c r="AB38" s="10">
        <f t="shared" si="8"/>
        <v>3819</v>
      </c>
      <c r="AC38" s="13">
        <f>SUM(AA38:AB38)</f>
        <v>5993</v>
      </c>
    </row>
    <row r="39" spans="1:29" ht="15" customHeight="1" x14ac:dyDescent="0.15">
      <c r="A39" s="7"/>
      <c r="B39" s="11">
        <v>339</v>
      </c>
      <c r="C39" s="11">
        <v>273</v>
      </c>
      <c r="D39" s="11">
        <v>612</v>
      </c>
      <c r="E39" s="3"/>
      <c r="F39" s="7"/>
      <c r="G39" s="11">
        <v>706</v>
      </c>
      <c r="H39" s="11">
        <v>714</v>
      </c>
      <c r="I39" s="11">
        <v>1420</v>
      </c>
      <c r="J39" s="3"/>
      <c r="K39" s="7"/>
      <c r="L39" s="11">
        <v>543</v>
      </c>
      <c r="M39" s="11">
        <v>957</v>
      </c>
      <c r="N39" s="11">
        <v>1500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4.8379293662312528E-2</v>
      </c>
      <c r="W39" s="19">
        <f t="shared" si="5"/>
        <v>0.27102566274244094</v>
      </c>
      <c r="X39" s="19">
        <f t="shared" si="6"/>
        <v>0.16710324270616927</v>
      </c>
      <c r="Z39" s="9" t="s">
        <v>24</v>
      </c>
      <c r="AA39" s="11">
        <f>SUM(AA35:AA38)</f>
        <v>10335</v>
      </c>
      <c r="AB39" s="11">
        <f>SUM(AB35:AB38)</f>
        <v>11807</v>
      </c>
      <c r="AC39" s="11">
        <f>SUM(AC35:AC38)</f>
        <v>22142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46</v>
      </c>
      <c r="D4" s="10">
        <v>96</v>
      </c>
      <c r="E4" s="3"/>
      <c r="F4" s="7">
        <v>30</v>
      </c>
      <c r="G4" s="10">
        <v>79</v>
      </c>
      <c r="H4" s="10">
        <v>85</v>
      </c>
      <c r="I4" s="10">
        <v>164</v>
      </c>
      <c r="J4" s="3"/>
      <c r="K4" s="7">
        <v>60</v>
      </c>
      <c r="L4" s="10">
        <v>159</v>
      </c>
      <c r="M4" s="10">
        <v>168</v>
      </c>
      <c r="N4" s="10">
        <v>327</v>
      </c>
      <c r="O4" s="3"/>
      <c r="P4" s="7">
        <v>90</v>
      </c>
      <c r="Q4" s="10">
        <v>51</v>
      </c>
      <c r="R4" s="10">
        <v>150</v>
      </c>
      <c r="S4" s="10">
        <v>201</v>
      </c>
      <c r="U4" s="4" t="s">
        <v>4</v>
      </c>
      <c r="V4" s="15">
        <f>SUM(B9,B15,B21)</f>
        <v>1018</v>
      </c>
      <c r="W4" s="15">
        <f>SUM(C9,C15,C21)</f>
        <v>946</v>
      </c>
      <c r="X4" s="15">
        <f>SUM(V4:W4)</f>
        <v>1964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58</v>
      </c>
      <c r="D5" s="10">
        <v>124</v>
      </c>
      <c r="E5" s="3"/>
      <c r="F5" s="7">
        <v>31</v>
      </c>
      <c r="G5" s="10">
        <v>80</v>
      </c>
      <c r="H5" s="10">
        <v>90</v>
      </c>
      <c r="I5" s="10">
        <v>170</v>
      </c>
      <c r="J5" s="3"/>
      <c r="K5" s="7">
        <v>61</v>
      </c>
      <c r="L5" s="10">
        <v>168</v>
      </c>
      <c r="M5" s="10">
        <v>168</v>
      </c>
      <c r="N5" s="10">
        <v>336</v>
      </c>
      <c r="O5" s="3"/>
      <c r="P5" s="7">
        <v>91</v>
      </c>
      <c r="Q5" s="10">
        <v>52</v>
      </c>
      <c r="R5" s="10">
        <v>114</v>
      </c>
      <c r="S5" s="10">
        <v>166</v>
      </c>
      <c r="U5" s="4" t="s">
        <v>5</v>
      </c>
      <c r="V5" s="15">
        <f>SUM(B27,B33,B39,G9,G15,G21,G27,G33,G39,L9)</f>
        <v>5125</v>
      </c>
      <c r="W5" s="15">
        <f>SUM(C27,C33,C39,H9,H15,H21,H27,H33,H39,M9)</f>
        <v>4992</v>
      </c>
      <c r="X5" s="15">
        <f>SUM(V5:W5)</f>
        <v>10117</v>
      </c>
      <c r="Y5" s="2"/>
      <c r="Z5" s="4" t="s">
        <v>25</v>
      </c>
      <c r="AA5" s="10">
        <v>588</v>
      </c>
      <c r="AB5" s="10">
        <v>562</v>
      </c>
      <c r="AC5" s="10">
        <v>1150</v>
      </c>
    </row>
    <row r="6" spans="1:29" ht="15" customHeight="1" x14ac:dyDescent="0.15">
      <c r="A6" s="7">
        <v>2</v>
      </c>
      <c r="B6" s="10">
        <v>50</v>
      </c>
      <c r="C6" s="10">
        <v>40</v>
      </c>
      <c r="D6" s="10">
        <v>90</v>
      </c>
      <c r="E6" s="3"/>
      <c r="F6" s="7">
        <v>32</v>
      </c>
      <c r="G6" s="10">
        <v>74</v>
      </c>
      <c r="H6" s="10">
        <v>75</v>
      </c>
      <c r="I6" s="10">
        <v>149</v>
      </c>
      <c r="J6" s="3"/>
      <c r="K6" s="7">
        <v>62</v>
      </c>
      <c r="L6" s="10">
        <v>178</v>
      </c>
      <c r="M6" s="10">
        <v>203</v>
      </c>
      <c r="N6" s="10">
        <v>381</v>
      </c>
      <c r="O6" s="3"/>
      <c r="P6" s="7">
        <v>92</v>
      </c>
      <c r="Q6" s="10">
        <v>47</v>
      </c>
      <c r="R6" s="10">
        <v>129</v>
      </c>
      <c r="S6" s="10">
        <v>176</v>
      </c>
      <c r="U6" s="8" t="s">
        <v>6</v>
      </c>
      <c r="V6" s="15">
        <f>SUM(L15,L21)</f>
        <v>2014</v>
      </c>
      <c r="W6" s="15">
        <f>SUM(M15,M21)</f>
        <v>2034</v>
      </c>
      <c r="X6" s="15">
        <f>SUM(V6:W6)</f>
        <v>4048</v>
      </c>
      <c r="Z6" s="26" t="s">
        <v>26</v>
      </c>
      <c r="AA6" s="10">
        <v>2987</v>
      </c>
      <c r="AB6" s="10">
        <v>2952</v>
      </c>
      <c r="AC6" s="10">
        <v>5939</v>
      </c>
    </row>
    <row r="7" spans="1:29" ht="15" customHeight="1" x14ac:dyDescent="0.15">
      <c r="A7" s="7">
        <v>3</v>
      </c>
      <c r="B7" s="10">
        <v>67</v>
      </c>
      <c r="C7" s="10">
        <v>70</v>
      </c>
      <c r="D7" s="10">
        <v>137</v>
      </c>
      <c r="E7" s="3"/>
      <c r="F7" s="7">
        <v>33</v>
      </c>
      <c r="G7" s="10">
        <v>98</v>
      </c>
      <c r="H7" s="10">
        <v>88</v>
      </c>
      <c r="I7" s="10">
        <v>186</v>
      </c>
      <c r="J7" s="3"/>
      <c r="K7" s="7">
        <v>63</v>
      </c>
      <c r="L7" s="10">
        <v>188</v>
      </c>
      <c r="M7" s="10">
        <v>187</v>
      </c>
      <c r="N7" s="10">
        <v>375</v>
      </c>
      <c r="O7" s="3"/>
      <c r="P7" s="7">
        <v>93</v>
      </c>
      <c r="Q7" s="10">
        <v>29</v>
      </c>
      <c r="R7" s="10">
        <v>110</v>
      </c>
      <c r="S7" s="10">
        <v>139</v>
      </c>
      <c r="U7" s="4" t="s">
        <v>7</v>
      </c>
      <c r="V7" s="15">
        <f>SUM(L27,L33,L39,Q9,Q15,Q21,Q27,Q33,Q39)</f>
        <v>2173</v>
      </c>
      <c r="W7" s="15">
        <f>SUM(M27,M33,M39,R9,R15,R21,R27,R33,R39)</f>
        <v>3809</v>
      </c>
      <c r="X7" s="15">
        <f>SUM(V7:W7)</f>
        <v>5982</v>
      </c>
      <c r="Z7" s="4" t="s">
        <v>31</v>
      </c>
      <c r="AA7" s="10">
        <v>1196</v>
      </c>
      <c r="AB7" s="10">
        <v>1257</v>
      </c>
      <c r="AC7" s="10">
        <v>2453</v>
      </c>
    </row>
    <row r="8" spans="1:29" ht="15" customHeight="1" x14ac:dyDescent="0.15">
      <c r="A8" s="7">
        <v>4</v>
      </c>
      <c r="B8" s="10">
        <v>62</v>
      </c>
      <c r="C8" s="10">
        <v>60</v>
      </c>
      <c r="D8" s="10">
        <v>122</v>
      </c>
      <c r="E8" s="3"/>
      <c r="F8" s="7">
        <v>34</v>
      </c>
      <c r="G8" s="10">
        <v>93</v>
      </c>
      <c r="H8" s="10">
        <v>93</v>
      </c>
      <c r="I8" s="10">
        <v>186</v>
      </c>
      <c r="J8" s="3"/>
      <c r="K8" s="7">
        <v>64</v>
      </c>
      <c r="L8" s="10">
        <v>208</v>
      </c>
      <c r="M8" s="10">
        <v>160</v>
      </c>
      <c r="N8" s="10">
        <v>368</v>
      </c>
      <c r="O8" s="3"/>
      <c r="P8" s="7">
        <v>94</v>
      </c>
      <c r="Q8" s="10">
        <v>23</v>
      </c>
      <c r="R8" s="10">
        <v>63</v>
      </c>
      <c r="S8" s="10">
        <v>86</v>
      </c>
      <c r="U8" s="17" t="s">
        <v>3</v>
      </c>
      <c r="V8" s="12">
        <f>SUM(V4:V7)</f>
        <v>10330</v>
      </c>
      <c r="W8" s="12">
        <f>SUM(W4:W7)</f>
        <v>11781</v>
      </c>
      <c r="X8" s="12">
        <f>SUM(X4:X7)</f>
        <v>22111</v>
      </c>
      <c r="Z8" s="4" t="s">
        <v>7</v>
      </c>
      <c r="AA8" s="10">
        <v>1300</v>
      </c>
      <c r="AB8" s="10">
        <v>2285</v>
      </c>
      <c r="AC8" s="10">
        <v>3585</v>
      </c>
    </row>
    <row r="9" spans="1:29" ht="15" customHeight="1" x14ac:dyDescent="0.15">
      <c r="A9" s="7"/>
      <c r="B9" s="11">
        <v>295</v>
      </c>
      <c r="C9" s="11">
        <v>274</v>
      </c>
      <c r="D9" s="11">
        <v>569</v>
      </c>
      <c r="E9" s="3"/>
      <c r="F9" s="7"/>
      <c r="G9" s="11">
        <v>424</v>
      </c>
      <c r="H9" s="11">
        <v>431</v>
      </c>
      <c r="I9" s="11">
        <v>855</v>
      </c>
      <c r="J9" s="3"/>
      <c r="K9" s="7"/>
      <c r="L9" s="12">
        <v>901</v>
      </c>
      <c r="M9" s="12">
        <v>886</v>
      </c>
      <c r="N9" s="12">
        <v>1787</v>
      </c>
      <c r="O9" s="3"/>
      <c r="P9" s="7"/>
      <c r="Q9" s="11">
        <v>202</v>
      </c>
      <c r="R9" s="11">
        <v>566</v>
      </c>
      <c r="S9" s="11">
        <v>768</v>
      </c>
      <c r="U9" s="4" t="s">
        <v>8</v>
      </c>
      <c r="V9" s="15">
        <f>SUM(G21,G27,G33,G39,L9)</f>
        <v>3152</v>
      </c>
      <c r="W9" s="15">
        <f>SUM(H21,H27,H33,H39,M9)</f>
        <v>3075</v>
      </c>
      <c r="X9" s="18">
        <f t="shared" ref="X9:X20" si="0">SUM(V9:W9)</f>
        <v>6227</v>
      </c>
      <c r="Z9" s="9" t="s">
        <v>24</v>
      </c>
      <c r="AA9" s="11">
        <f t="shared" ref="AA9:AB9" si="1">SUM(AA5:AA8)</f>
        <v>6071</v>
      </c>
      <c r="AB9" s="11">
        <f t="shared" si="1"/>
        <v>7056</v>
      </c>
      <c r="AC9" s="11">
        <f>SUM(AC5:AC8)</f>
        <v>13127</v>
      </c>
    </row>
    <row r="10" spans="1:29" ht="15" customHeight="1" x14ac:dyDescent="0.15">
      <c r="A10" s="7">
        <v>5</v>
      </c>
      <c r="B10" s="10">
        <v>67</v>
      </c>
      <c r="C10" s="10">
        <v>67</v>
      </c>
      <c r="D10" s="10">
        <v>134</v>
      </c>
      <c r="E10" s="3"/>
      <c r="F10" s="7">
        <v>35</v>
      </c>
      <c r="G10" s="10">
        <v>74</v>
      </c>
      <c r="H10" s="10">
        <v>89</v>
      </c>
      <c r="I10" s="10">
        <v>163</v>
      </c>
      <c r="J10" s="3"/>
      <c r="K10" s="7">
        <v>65</v>
      </c>
      <c r="L10" s="10">
        <v>213</v>
      </c>
      <c r="M10" s="10">
        <v>223</v>
      </c>
      <c r="N10" s="10">
        <v>436</v>
      </c>
      <c r="O10" s="3"/>
      <c r="P10" s="7">
        <v>95</v>
      </c>
      <c r="Q10" s="10">
        <v>10</v>
      </c>
      <c r="R10" s="10">
        <v>59</v>
      </c>
      <c r="S10" s="10">
        <v>69</v>
      </c>
      <c r="U10" s="4" t="s">
        <v>9</v>
      </c>
      <c r="V10" s="15">
        <f>SUM(G21,G27,G33,G39,L9,L15,L21,L27,L33,L39,Q9,Q15,Q21,Q27,Q33,Q39)</f>
        <v>7339</v>
      </c>
      <c r="W10" s="15">
        <f>SUM(H21,H27,H33,H39,M9,M15,M21,M27,M33,M39,R9,R15,R21,R27,R33,R39)</f>
        <v>8918</v>
      </c>
      <c r="X10" s="18">
        <f t="shared" si="0"/>
        <v>16257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47</v>
      </c>
      <c r="D11" s="10">
        <v>117</v>
      </c>
      <c r="E11" s="3"/>
      <c r="F11" s="7">
        <v>36</v>
      </c>
      <c r="G11" s="10">
        <v>95</v>
      </c>
      <c r="H11" s="10">
        <v>89</v>
      </c>
      <c r="I11" s="10">
        <v>184</v>
      </c>
      <c r="J11" s="3"/>
      <c r="K11" s="7">
        <v>66</v>
      </c>
      <c r="L11" s="10">
        <v>210</v>
      </c>
      <c r="M11" s="10">
        <v>189</v>
      </c>
      <c r="N11" s="10">
        <v>399</v>
      </c>
      <c r="O11" s="3"/>
      <c r="P11" s="7">
        <v>96</v>
      </c>
      <c r="Q11" s="10">
        <v>3</v>
      </c>
      <c r="R11" s="10">
        <v>51</v>
      </c>
      <c r="S11" s="10">
        <v>54</v>
      </c>
      <c r="U11" s="4" t="s">
        <v>10</v>
      </c>
      <c r="V11" s="15">
        <f>SUM(,G33,G39,L9,L15,L21,L27,L33,L39,Q9,Q15,Q21,Q27,Q33,Q39)</f>
        <v>6291</v>
      </c>
      <c r="W11" s="15">
        <f>SUM(,H33,H39,M9,M15,M21,M27,M33,M39,R9,R15,R21,R27,R33,R39)</f>
        <v>7972</v>
      </c>
      <c r="X11" s="18">
        <f t="shared" si="0"/>
        <v>14263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70</v>
      </c>
      <c r="C12" s="10">
        <v>75</v>
      </c>
      <c r="D12" s="10">
        <v>145</v>
      </c>
      <c r="E12" s="3"/>
      <c r="F12" s="7">
        <v>37</v>
      </c>
      <c r="G12" s="10">
        <v>78</v>
      </c>
      <c r="H12" s="10">
        <v>81</v>
      </c>
      <c r="I12" s="10">
        <v>159</v>
      </c>
      <c r="J12" s="3"/>
      <c r="K12" s="7">
        <v>67</v>
      </c>
      <c r="L12" s="10">
        <v>258</v>
      </c>
      <c r="M12" s="10">
        <v>204</v>
      </c>
      <c r="N12" s="10">
        <v>462</v>
      </c>
      <c r="O12" s="3"/>
      <c r="P12" s="7">
        <v>97</v>
      </c>
      <c r="Q12" s="10">
        <v>8</v>
      </c>
      <c r="R12" s="10">
        <v>34</v>
      </c>
      <c r="S12" s="10">
        <v>42</v>
      </c>
      <c r="U12" s="4" t="s">
        <v>11</v>
      </c>
      <c r="V12" s="15">
        <f>SUM(L9,L15,L21,L27,L33,L39,Q9,Q15,Q21,Q27,Q33,Q39)</f>
        <v>5088</v>
      </c>
      <c r="W12" s="15">
        <f>SUM(M9,M15,M21,M27,M33,M39,R9,R15,R21,R27,R33,R39)</f>
        <v>6729</v>
      </c>
      <c r="X12" s="18">
        <f t="shared" si="0"/>
        <v>11817</v>
      </c>
      <c r="Z12" s="4" t="s">
        <v>25</v>
      </c>
      <c r="AA12" s="10">
        <v>169</v>
      </c>
      <c r="AB12" s="10">
        <v>128</v>
      </c>
      <c r="AC12" s="10">
        <v>297</v>
      </c>
    </row>
    <row r="13" spans="1:29" ht="15" customHeight="1" x14ac:dyDescent="0.15">
      <c r="A13" s="7">
        <v>8</v>
      </c>
      <c r="B13" s="10">
        <v>81</v>
      </c>
      <c r="C13" s="10">
        <v>61</v>
      </c>
      <c r="D13" s="10">
        <v>142</v>
      </c>
      <c r="E13" s="3"/>
      <c r="F13" s="7">
        <v>38</v>
      </c>
      <c r="G13" s="10">
        <v>93</v>
      </c>
      <c r="H13" s="10">
        <v>96</v>
      </c>
      <c r="I13" s="10">
        <v>189</v>
      </c>
      <c r="J13" s="3"/>
      <c r="K13" s="7">
        <v>68</v>
      </c>
      <c r="L13" s="10">
        <v>244</v>
      </c>
      <c r="M13" s="10">
        <v>247</v>
      </c>
      <c r="N13" s="10">
        <v>491</v>
      </c>
      <c r="O13" s="3"/>
      <c r="P13" s="7">
        <v>98</v>
      </c>
      <c r="Q13" s="10">
        <v>7</v>
      </c>
      <c r="R13" s="10">
        <v>14</v>
      </c>
      <c r="S13" s="10">
        <v>21</v>
      </c>
      <c r="U13" s="9" t="s">
        <v>12</v>
      </c>
      <c r="V13" s="12">
        <f>SUM(L15,L21,L27,L33,L39,Q9,Q15,Q21,Q27,Q33,Q39)</f>
        <v>4187</v>
      </c>
      <c r="W13" s="12">
        <f>SUM(M15,M21,M27,M33,M39,R9,R15,R21,R27,R33,R39)</f>
        <v>5843</v>
      </c>
      <c r="X13" s="12">
        <f t="shared" si="0"/>
        <v>10030</v>
      </c>
      <c r="Z13" s="26" t="s">
        <v>26</v>
      </c>
      <c r="AA13" s="10">
        <v>648</v>
      </c>
      <c r="AB13" s="10">
        <v>664</v>
      </c>
      <c r="AC13" s="10">
        <v>1312</v>
      </c>
    </row>
    <row r="14" spans="1:29" ht="15" customHeight="1" x14ac:dyDescent="0.15">
      <c r="A14" s="7">
        <v>9</v>
      </c>
      <c r="B14" s="10">
        <v>75</v>
      </c>
      <c r="C14" s="10">
        <v>68</v>
      </c>
      <c r="D14" s="10">
        <v>143</v>
      </c>
      <c r="E14" s="3"/>
      <c r="F14" s="7">
        <v>39</v>
      </c>
      <c r="G14" s="10">
        <v>107</v>
      </c>
      <c r="H14" s="10">
        <v>93</v>
      </c>
      <c r="I14" s="10">
        <v>200</v>
      </c>
      <c r="J14" s="3"/>
      <c r="K14" s="7">
        <v>69</v>
      </c>
      <c r="L14" s="10">
        <v>276</v>
      </c>
      <c r="M14" s="10">
        <v>251</v>
      </c>
      <c r="N14" s="10">
        <v>527</v>
      </c>
      <c r="O14" s="3"/>
      <c r="P14" s="7">
        <v>99</v>
      </c>
      <c r="Q14" s="10">
        <v>6</v>
      </c>
      <c r="R14" s="10">
        <v>20</v>
      </c>
      <c r="S14" s="10">
        <v>26</v>
      </c>
      <c r="U14" s="4" t="s">
        <v>13</v>
      </c>
      <c r="V14" s="15">
        <f>SUM(L21,L27,L33,L39,Q9,Q15,Q21,Q27,Q33,Q39)</f>
        <v>2986</v>
      </c>
      <c r="W14" s="15">
        <f>SUM(M21,M27,M33,M39,R9,R15,R21,R27,R33,R39)</f>
        <v>4729</v>
      </c>
      <c r="X14" s="18">
        <f t="shared" si="0"/>
        <v>7715</v>
      </c>
      <c r="Z14" s="4" t="s">
        <v>31</v>
      </c>
      <c r="AA14" s="10">
        <v>258</v>
      </c>
      <c r="AB14" s="10">
        <v>277</v>
      </c>
      <c r="AC14" s="10">
        <v>535</v>
      </c>
    </row>
    <row r="15" spans="1:29" ht="15" customHeight="1" x14ac:dyDescent="0.15">
      <c r="A15" s="7"/>
      <c r="B15" s="11">
        <v>363</v>
      </c>
      <c r="C15" s="11">
        <v>318</v>
      </c>
      <c r="D15" s="11">
        <v>681</v>
      </c>
      <c r="E15" s="3"/>
      <c r="F15" s="7"/>
      <c r="G15" s="11">
        <v>447</v>
      </c>
      <c r="H15" s="11">
        <v>448</v>
      </c>
      <c r="I15" s="11">
        <v>895</v>
      </c>
      <c r="J15" s="3"/>
      <c r="K15" s="7"/>
      <c r="L15" s="11">
        <v>1201</v>
      </c>
      <c r="M15" s="11">
        <v>1114</v>
      </c>
      <c r="N15" s="11">
        <v>2315</v>
      </c>
      <c r="O15" s="3"/>
      <c r="P15" s="7"/>
      <c r="Q15" s="11">
        <v>34</v>
      </c>
      <c r="R15" s="11">
        <v>178</v>
      </c>
      <c r="S15" s="11">
        <v>212</v>
      </c>
      <c r="U15" s="4" t="s">
        <v>14</v>
      </c>
      <c r="V15" s="15">
        <f>SUM(L27,L33,L39,Q9,Q15,Q21,Q27,Q33,Q39)</f>
        <v>2173</v>
      </c>
      <c r="W15" s="15">
        <f>SUM(M27,M33,M39,R9,R15,R21,R27,R33,R39)</f>
        <v>3809</v>
      </c>
      <c r="X15" s="18">
        <f t="shared" si="0"/>
        <v>5982</v>
      </c>
      <c r="Z15" s="4" t="s">
        <v>7</v>
      </c>
      <c r="AA15" s="10">
        <v>274</v>
      </c>
      <c r="AB15" s="10">
        <v>441</v>
      </c>
      <c r="AC15" s="10">
        <v>715</v>
      </c>
    </row>
    <row r="16" spans="1:29" ht="15" customHeight="1" x14ac:dyDescent="0.15">
      <c r="A16" s="7">
        <v>10</v>
      </c>
      <c r="B16" s="10">
        <v>63</v>
      </c>
      <c r="C16" s="10">
        <v>80</v>
      </c>
      <c r="D16" s="10">
        <v>143</v>
      </c>
      <c r="E16" s="3"/>
      <c r="F16" s="7">
        <v>40</v>
      </c>
      <c r="G16" s="10">
        <v>113</v>
      </c>
      <c r="H16" s="10">
        <v>94</v>
      </c>
      <c r="I16" s="10">
        <v>207</v>
      </c>
      <c r="J16" s="3"/>
      <c r="K16" s="7">
        <v>70</v>
      </c>
      <c r="L16" s="10">
        <v>253</v>
      </c>
      <c r="M16" s="10">
        <v>249</v>
      </c>
      <c r="N16" s="10">
        <v>502</v>
      </c>
      <c r="O16" s="3"/>
      <c r="P16" s="7">
        <v>100</v>
      </c>
      <c r="Q16" s="10">
        <v>3</v>
      </c>
      <c r="R16" s="10">
        <v>10</v>
      </c>
      <c r="S16" s="10">
        <v>13</v>
      </c>
      <c r="U16" s="4" t="s">
        <v>15</v>
      </c>
      <c r="V16" s="15">
        <f>SUM(L33,L39,Q9,Q15,Q21,Q27,Q33,Q39)</f>
        <v>1489</v>
      </c>
      <c r="W16" s="15">
        <f>SUM(M33,M39,R9,R15,R21,R27,R33,R39)</f>
        <v>2830</v>
      </c>
      <c r="X16" s="18">
        <f t="shared" si="0"/>
        <v>4319</v>
      </c>
      <c r="Z16" s="9" t="s">
        <v>24</v>
      </c>
      <c r="AA16" s="11">
        <f t="shared" ref="AA16:AB16" si="2">SUM(AA12:AA15)</f>
        <v>1349</v>
      </c>
      <c r="AB16" s="11">
        <f t="shared" si="2"/>
        <v>1510</v>
      </c>
      <c r="AC16" s="11">
        <f>SUM(AC12:AC15)</f>
        <v>2859</v>
      </c>
    </row>
    <row r="17" spans="1:29" ht="15" customHeight="1" x14ac:dyDescent="0.15">
      <c r="A17" s="7">
        <v>11</v>
      </c>
      <c r="B17" s="10">
        <v>77</v>
      </c>
      <c r="C17" s="10">
        <v>71</v>
      </c>
      <c r="D17" s="10">
        <v>148</v>
      </c>
      <c r="E17" s="3"/>
      <c r="F17" s="7">
        <v>41</v>
      </c>
      <c r="G17" s="10">
        <v>116</v>
      </c>
      <c r="H17" s="10">
        <v>93</v>
      </c>
      <c r="I17" s="10">
        <v>209</v>
      </c>
      <c r="J17" s="3"/>
      <c r="K17" s="7">
        <v>71</v>
      </c>
      <c r="L17" s="10">
        <v>211</v>
      </c>
      <c r="M17" s="10">
        <v>201</v>
      </c>
      <c r="N17" s="10">
        <v>412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782</v>
      </c>
      <c r="W17" s="15">
        <f>SUM(M39,R9,R15,R21,R27,R33,R39)</f>
        <v>1729</v>
      </c>
      <c r="X17" s="18">
        <f t="shared" si="0"/>
        <v>2511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79</v>
      </c>
      <c r="D18" s="10">
        <v>153</v>
      </c>
      <c r="E18" s="3"/>
      <c r="F18" s="7">
        <v>42</v>
      </c>
      <c r="G18" s="10">
        <v>119</v>
      </c>
      <c r="H18" s="10">
        <v>90</v>
      </c>
      <c r="I18" s="10">
        <v>209</v>
      </c>
      <c r="J18" s="3"/>
      <c r="K18" s="7">
        <v>72</v>
      </c>
      <c r="L18" s="10">
        <v>91</v>
      </c>
      <c r="M18" s="10">
        <v>92</v>
      </c>
      <c r="N18" s="13">
        <v>183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241</v>
      </c>
      <c r="W18" s="15">
        <f>SUM(R9,R15,R21,R27,R33,R39)</f>
        <v>775</v>
      </c>
      <c r="X18" s="18">
        <f t="shared" si="0"/>
        <v>1016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58</v>
      </c>
      <c r="D19" s="10">
        <v>127</v>
      </c>
      <c r="E19" s="3"/>
      <c r="F19" s="7">
        <v>43</v>
      </c>
      <c r="G19" s="10">
        <v>113</v>
      </c>
      <c r="H19" s="10">
        <v>85</v>
      </c>
      <c r="I19" s="10">
        <v>198</v>
      </c>
      <c r="J19" s="3"/>
      <c r="K19" s="7">
        <v>73</v>
      </c>
      <c r="L19" s="10">
        <v>123</v>
      </c>
      <c r="M19" s="10">
        <v>163</v>
      </c>
      <c r="N19" s="10">
        <v>286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39</v>
      </c>
      <c r="W19" s="15">
        <f>SUM(R15,R21,R27,R33,R39)</f>
        <v>209</v>
      </c>
      <c r="X19" s="18">
        <f t="shared" si="0"/>
        <v>248</v>
      </c>
      <c r="Z19" s="4" t="s">
        <v>25</v>
      </c>
      <c r="AA19" s="10">
        <v>155</v>
      </c>
      <c r="AB19" s="10">
        <v>163</v>
      </c>
      <c r="AC19" s="10">
        <v>318</v>
      </c>
    </row>
    <row r="20" spans="1:29" ht="15" customHeight="1" x14ac:dyDescent="0.15">
      <c r="A20" s="7">
        <v>14</v>
      </c>
      <c r="B20" s="10">
        <v>77</v>
      </c>
      <c r="C20" s="10">
        <v>66</v>
      </c>
      <c r="D20" s="10">
        <v>143</v>
      </c>
      <c r="E20" s="3"/>
      <c r="F20" s="7">
        <v>44</v>
      </c>
      <c r="G20" s="10">
        <v>94</v>
      </c>
      <c r="H20" s="10">
        <v>112</v>
      </c>
      <c r="I20" s="10">
        <v>206</v>
      </c>
      <c r="J20" s="3"/>
      <c r="K20" s="7">
        <v>74</v>
      </c>
      <c r="L20" s="10">
        <v>135</v>
      </c>
      <c r="M20" s="10">
        <v>215</v>
      </c>
      <c r="N20" s="10">
        <v>350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31</v>
      </c>
      <c r="X20" s="18">
        <f t="shared" si="0"/>
        <v>36</v>
      </c>
      <c r="Z20" s="26" t="s">
        <v>26</v>
      </c>
      <c r="AA20" s="10">
        <v>980</v>
      </c>
      <c r="AB20" s="10">
        <v>882</v>
      </c>
      <c r="AC20" s="10">
        <v>1862</v>
      </c>
    </row>
    <row r="21" spans="1:29" ht="15" customHeight="1" x14ac:dyDescent="0.15">
      <c r="A21" s="7"/>
      <c r="B21" s="11">
        <v>360</v>
      </c>
      <c r="C21" s="11">
        <v>354</v>
      </c>
      <c r="D21" s="11">
        <v>714</v>
      </c>
      <c r="E21" s="3"/>
      <c r="F21" s="7"/>
      <c r="G21" s="11">
        <v>555</v>
      </c>
      <c r="H21" s="11">
        <v>474</v>
      </c>
      <c r="I21" s="11">
        <v>1029</v>
      </c>
      <c r="J21" s="3"/>
      <c r="K21" s="7"/>
      <c r="L21" s="12">
        <v>813</v>
      </c>
      <c r="M21" s="12">
        <v>920</v>
      </c>
      <c r="N21" s="12">
        <v>1733</v>
      </c>
      <c r="O21" s="24"/>
      <c r="P21" s="7"/>
      <c r="Q21" s="11">
        <v>4</v>
      </c>
      <c r="R21" s="11">
        <v>29</v>
      </c>
      <c r="S21" s="11">
        <v>33</v>
      </c>
      <c r="Z21" s="4" t="s">
        <v>31</v>
      </c>
      <c r="AA21" s="10">
        <v>351</v>
      </c>
      <c r="AB21" s="10">
        <v>309</v>
      </c>
      <c r="AC21" s="10">
        <v>660</v>
      </c>
    </row>
    <row r="22" spans="1:29" ht="15" customHeight="1" x14ac:dyDescent="0.15">
      <c r="A22" s="7">
        <v>15</v>
      </c>
      <c r="B22" s="10">
        <v>72</v>
      </c>
      <c r="C22" s="10">
        <v>80</v>
      </c>
      <c r="D22" s="10">
        <v>152</v>
      </c>
      <c r="E22" s="3"/>
      <c r="F22" s="7">
        <v>45</v>
      </c>
      <c r="G22" s="10">
        <v>94</v>
      </c>
      <c r="H22" s="10">
        <v>92</v>
      </c>
      <c r="I22" s="10">
        <v>186</v>
      </c>
      <c r="J22" s="3"/>
      <c r="K22" s="7">
        <v>75</v>
      </c>
      <c r="L22" s="10">
        <v>142</v>
      </c>
      <c r="M22" s="10">
        <v>175</v>
      </c>
      <c r="N22" s="10">
        <v>317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364</v>
      </c>
      <c r="AB22" s="10">
        <v>691</v>
      </c>
      <c r="AC22" s="10">
        <v>1055</v>
      </c>
    </row>
    <row r="23" spans="1:29" ht="15" customHeight="1" x14ac:dyDescent="0.15">
      <c r="A23" s="7">
        <v>16</v>
      </c>
      <c r="B23" s="10">
        <v>76</v>
      </c>
      <c r="C23" s="10">
        <v>76</v>
      </c>
      <c r="D23" s="10">
        <v>152</v>
      </c>
      <c r="E23" s="3"/>
      <c r="F23" s="7">
        <v>46</v>
      </c>
      <c r="G23" s="10">
        <v>108</v>
      </c>
      <c r="H23" s="10">
        <v>104</v>
      </c>
      <c r="I23" s="10">
        <v>212</v>
      </c>
      <c r="J23" s="3"/>
      <c r="K23" s="7">
        <v>76</v>
      </c>
      <c r="L23" s="10">
        <v>147</v>
      </c>
      <c r="M23" s="10">
        <v>209</v>
      </c>
      <c r="N23" s="10">
        <v>356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9.8547918683446269</v>
      </c>
      <c r="W23" s="19">
        <f>W4/$W$8*100</f>
        <v>8.0298786181139121</v>
      </c>
      <c r="X23" s="19">
        <f>X4/$X$8*100</f>
        <v>8.8824566957622899</v>
      </c>
      <c r="Z23" s="9" t="s">
        <v>24</v>
      </c>
      <c r="AA23" s="11">
        <f t="shared" ref="AA23:AB23" si="3">SUM(AA19:AA22)</f>
        <v>1850</v>
      </c>
      <c r="AB23" s="11">
        <f t="shared" si="3"/>
        <v>2045</v>
      </c>
      <c r="AC23" s="11">
        <f>SUM(AC19:AC22)</f>
        <v>3895</v>
      </c>
    </row>
    <row r="24" spans="1:29" ht="15" customHeight="1" x14ac:dyDescent="0.15">
      <c r="A24" s="7">
        <v>17</v>
      </c>
      <c r="B24" s="10">
        <v>85</v>
      </c>
      <c r="C24" s="10">
        <v>89</v>
      </c>
      <c r="D24" s="10">
        <v>174</v>
      </c>
      <c r="E24" s="3"/>
      <c r="F24" s="7">
        <v>47</v>
      </c>
      <c r="G24" s="10">
        <v>98</v>
      </c>
      <c r="H24" s="10">
        <v>92</v>
      </c>
      <c r="I24" s="10">
        <v>190</v>
      </c>
      <c r="J24" s="3"/>
      <c r="K24" s="7">
        <v>77</v>
      </c>
      <c r="L24" s="10">
        <v>143</v>
      </c>
      <c r="M24" s="10">
        <v>211</v>
      </c>
      <c r="N24" s="10">
        <v>354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49.612778315585672</v>
      </c>
      <c r="W24" s="19">
        <f>W5/$W$8*100</f>
        <v>42.373312961548251</v>
      </c>
      <c r="X24" s="19">
        <f>X5/$X$8*100</f>
        <v>45.755506309076935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86</v>
      </c>
      <c r="D25" s="10">
        <v>161</v>
      </c>
      <c r="E25" s="3"/>
      <c r="F25" s="7">
        <v>48</v>
      </c>
      <c r="G25" s="10">
        <v>98</v>
      </c>
      <c r="H25" s="10">
        <v>85</v>
      </c>
      <c r="I25" s="10">
        <v>183</v>
      </c>
      <c r="J25" s="3"/>
      <c r="K25" s="7">
        <v>78</v>
      </c>
      <c r="L25" s="10">
        <v>127</v>
      </c>
      <c r="M25" s="10">
        <v>199</v>
      </c>
      <c r="N25" s="10">
        <v>326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19.496611810261374</v>
      </c>
      <c r="W25" s="19">
        <f>W6/$W$8*100</f>
        <v>17.265087853323145</v>
      </c>
      <c r="X25" s="19">
        <f>X6/$X$8*100</f>
        <v>18.30762968658134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71</v>
      </c>
      <c r="C26" s="10">
        <v>64</v>
      </c>
      <c r="D26" s="10">
        <v>135</v>
      </c>
      <c r="E26" s="3"/>
      <c r="F26" s="7">
        <v>49</v>
      </c>
      <c r="G26" s="10">
        <v>95</v>
      </c>
      <c r="H26" s="10">
        <v>99</v>
      </c>
      <c r="I26" s="10">
        <v>194</v>
      </c>
      <c r="J26" s="3"/>
      <c r="K26" s="7">
        <v>79</v>
      </c>
      <c r="L26" s="10">
        <v>125</v>
      </c>
      <c r="M26" s="10">
        <v>185</v>
      </c>
      <c r="N26" s="10">
        <v>310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21.035818005808327</v>
      </c>
      <c r="W26" s="19">
        <f>W7/$W$8*100</f>
        <v>32.331720567014685</v>
      </c>
      <c r="X26" s="19">
        <f>X7/$X$8*100</f>
        <v>27.054407308579442</v>
      </c>
      <c r="Z26" s="4" t="s">
        <v>25</v>
      </c>
      <c r="AA26" s="10">
        <v>106</v>
      </c>
      <c r="AB26" s="10">
        <v>93</v>
      </c>
      <c r="AC26" s="10">
        <v>199</v>
      </c>
    </row>
    <row r="27" spans="1:29" ht="15" customHeight="1" x14ac:dyDescent="0.15">
      <c r="A27" s="7"/>
      <c r="B27" s="11">
        <v>379</v>
      </c>
      <c r="C27" s="11">
        <v>395</v>
      </c>
      <c r="D27" s="11">
        <v>774</v>
      </c>
      <c r="E27" s="3"/>
      <c r="F27" s="7"/>
      <c r="G27" s="11">
        <v>493</v>
      </c>
      <c r="H27" s="11">
        <v>472</v>
      </c>
      <c r="I27" s="11">
        <v>965</v>
      </c>
      <c r="J27" s="3"/>
      <c r="K27" s="7"/>
      <c r="L27" s="11">
        <v>684</v>
      </c>
      <c r="M27" s="11">
        <v>979</v>
      </c>
      <c r="N27" s="11">
        <v>1663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510</v>
      </c>
      <c r="AB27" s="10">
        <v>494</v>
      </c>
      <c r="AC27" s="10">
        <v>1004</v>
      </c>
    </row>
    <row r="28" spans="1:29" ht="15" customHeight="1" x14ac:dyDescent="0.15">
      <c r="A28" s="7">
        <v>20</v>
      </c>
      <c r="B28" s="10">
        <v>69</v>
      </c>
      <c r="C28" s="10">
        <v>74</v>
      </c>
      <c r="D28" s="10">
        <v>143</v>
      </c>
      <c r="E28" s="3"/>
      <c r="F28" s="7">
        <v>50</v>
      </c>
      <c r="G28" s="10">
        <v>93</v>
      </c>
      <c r="H28" s="10">
        <v>110</v>
      </c>
      <c r="I28" s="10">
        <v>203</v>
      </c>
      <c r="J28" s="3"/>
      <c r="K28" s="7">
        <v>80</v>
      </c>
      <c r="L28" s="10">
        <v>154</v>
      </c>
      <c r="M28" s="10">
        <v>207</v>
      </c>
      <c r="N28" s="10">
        <v>361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30.513068731848985</v>
      </c>
      <c r="W28" s="19">
        <f t="shared" ref="W28:W39" si="5">W9/$W$8*100</f>
        <v>26.101349630761394</v>
      </c>
      <c r="X28" s="19">
        <f t="shared" ref="X28:X39" si="6">X9/$X$8*100</f>
        <v>28.162453077653655</v>
      </c>
      <c r="Z28" s="4" t="s">
        <v>31</v>
      </c>
      <c r="AA28" s="10">
        <v>209</v>
      </c>
      <c r="AB28" s="10">
        <v>191</v>
      </c>
      <c r="AC28" s="10">
        <v>400</v>
      </c>
    </row>
    <row r="29" spans="1:29" ht="15" customHeight="1" x14ac:dyDescent="0.15">
      <c r="A29" s="7">
        <v>21</v>
      </c>
      <c r="B29" s="10">
        <v>75</v>
      </c>
      <c r="C29" s="10">
        <v>77</v>
      </c>
      <c r="D29" s="10">
        <v>152</v>
      </c>
      <c r="E29" s="3"/>
      <c r="F29" s="7">
        <v>51</v>
      </c>
      <c r="G29" s="10">
        <v>92</v>
      </c>
      <c r="H29" s="10">
        <v>118</v>
      </c>
      <c r="I29" s="10">
        <v>210</v>
      </c>
      <c r="J29" s="3"/>
      <c r="K29" s="7">
        <v>81</v>
      </c>
      <c r="L29" s="10">
        <v>139</v>
      </c>
      <c r="M29" s="10">
        <v>229</v>
      </c>
      <c r="N29" s="10">
        <v>368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71.045498547918683</v>
      </c>
      <c r="W29" s="19">
        <f t="shared" si="5"/>
        <v>75.698158051099227</v>
      </c>
      <c r="X29" s="19">
        <f t="shared" si="6"/>
        <v>73.524490072814444</v>
      </c>
      <c r="Z29" s="4" t="s">
        <v>7</v>
      </c>
      <c r="AA29" s="10">
        <v>235</v>
      </c>
      <c r="AB29" s="10">
        <v>392</v>
      </c>
      <c r="AC29" s="10">
        <v>627</v>
      </c>
    </row>
    <row r="30" spans="1:29" ht="15" customHeight="1" x14ac:dyDescent="0.15">
      <c r="A30" s="7">
        <v>22</v>
      </c>
      <c r="B30" s="10">
        <v>71</v>
      </c>
      <c r="C30" s="10">
        <v>72</v>
      </c>
      <c r="D30" s="10">
        <v>143</v>
      </c>
      <c r="E30" s="3"/>
      <c r="F30" s="7">
        <v>52</v>
      </c>
      <c r="G30" s="10">
        <v>96</v>
      </c>
      <c r="H30" s="10">
        <v>68</v>
      </c>
      <c r="I30" s="10">
        <v>164</v>
      </c>
      <c r="J30" s="3"/>
      <c r="K30" s="7">
        <v>82</v>
      </c>
      <c r="L30" s="10">
        <v>152</v>
      </c>
      <c r="M30" s="10">
        <v>214</v>
      </c>
      <c r="N30" s="10">
        <v>366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60.900290416263317</v>
      </c>
      <c r="W30" s="19">
        <f t="shared" si="5"/>
        <v>67.668279432985315</v>
      </c>
      <c r="X30" s="19">
        <f t="shared" si="6"/>
        <v>64.506354303287964</v>
      </c>
      <c r="Z30" s="9" t="s">
        <v>24</v>
      </c>
      <c r="AA30" s="11">
        <f t="shared" ref="AA30:AB30" si="7">SUM(AA26:AA29)</f>
        <v>1060</v>
      </c>
      <c r="AB30" s="11">
        <f t="shared" si="7"/>
        <v>1170</v>
      </c>
      <c r="AC30" s="11">
        <f>SUM(AC26:AC29)</f>
        <v>2230</v>
      </c>
    </row>
    <row r="31" spans="1:29" ht="15" customHeight="1" x14ac:dyDescent="0.15">
      <c r="A31" s="7">
        <v>23</v>
      </c>
      <c r="B31" s="10">
        <v>85</v>
      </c>
      <c r="C31" s="10">
        <v>71</v>
      </c>
      <c r="D31" s="10">
        <v>156</v>
      </c>
      <c r="E31" s="3"/>
      <c r="F31" s="7">
        <v>53</v>
      </c>
      <c r="G31" s="10">
        <v>99</v>
      </c>
      <c r="H31" s="10">
        <v>117</v>
      </c>
      <c r="I31" s="10">
        <v>216</v>
      </c>
      <c r="J31" s="3"/>
      <c r="K31" s="7">
        <v>83</v>
      </c>
      <c r="L31" s="10">
        <v>136</v>
      </c>
      <c r="M31" s="10">
        <v>222</v>
      </c>
      <c r="N31" s="10">
        <v>358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49.254598257502415</v>
      </c>
      <c r="W31" s="19">
        <f t="shared" si="5"/>
        <v>57.11739241151006</v>
      </c>
      <c r="X31" s="19">
        <f t="shared" si="6"/>
        <v>53.443987155714346</v>
      </c>
      <c r="Z31" s="6"/>
    </row>
    <row r="32" spans="1:29" ht="15" customHeight="1" x14ac:dyDescent="0.15">
      <c r="A32" s="7">
        <v>24</v>
      </c>
      <c r="B32" s="10">
        <v>84</v>
      </c>
      <c r="C32" s="10">
        <v>75</v>
      </c>
      <c r="D32" s="10">
        <v>159</v>
      </c>
      <c r="E32" s="3"/>
      <c r="F32" s="7">
        <v>54</v>
      </c>
      <c r="G32" s="10">
        <v>117</v>
      </c>
      <c r="H32" s="10">
        <v>118</v>
      </c>
      <c r="I32" s="10">
        <v>235</v>
      </c>
      <c r="J32" s="3"/>
      <c r="K32" s="7">
        <v>84</v>
      </c>
      <c r="L32" s="10">
        <v>126</v>
      </c>
      <c r="M32" s="10">
        <v>229</v>
      </c>
      <c r="N32" s="10">
        <v>355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40.532429816069701</v>
      </c>
      <c r="W32" s="20">
        <f t="shared" si="5"/>
        <v>49.596808420337837</v>
      </c>
      <c r="X32" s="20">
        <f t="shared" si="6"/>
        <v>45.362036995160778</v>
      </c>
      <c r="Z32" s="6"/>
      <c r="AA32" s="28"/>
      <c r="AB32" s="27"/>
      <c r="AC32" s="27"/>
    </row>
    <row r="33" spans="1:29" ht="15" customHeight="1" x14ac:dyDescent="0.15">
      <c r="A33" s="7"/>
      <c r="B33" s="11">
        <v>384</v>
      </c>
      <c r="C33" s="11">
        <v>369</v>
      </c>
      <c r="D33" s="11">
        <v>753</v>
      </c>
      <c r="E33" s="3"/>
      <c r="F33" s="7"/>
      <c r="G33" s="11">
        <v>497</v>
      </c>
      <c r="H33" s="11">
        <v>531</v>
      </c>
      <c r="I33" s="11">
        <v>1028</v>
      </c>
      <c r="J33" s="3"/>
      <c r="K33" s="7"/>
      <c r="L33" s="11">
        <v>707</v>
      </c>
      <c r="M33" s="11">
        <v>1101</v>
      </c>
      <c r="N33" s="11">
        <v>1808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28.906098741529522</v>
      </c>
      <c r="W33" s="19">
        <f t="shared" si="5"/>
        <v>40.140904846787201</v>
      </c>
      <c r="X33" s="19">
        <f t="shared" si="6"/>
        <v>34.892135136357474</v>
      </c>
      <c r="Z33" s="6" t="s">
        <v>3</v>
      </c>
    </row>
    <row r="34" spans="1:29" ht="15" customHeight="1" x14ac:dyDescent="0.15">
      <c r="A34" s="7">
        <v>25</v>
      </c>
      <c r="B34" s="10">
        <v>67</v>
      </c>
      <c r="C34" s="10">
        <v>52</v>
      </c>
      <c r="D34" s="10">
        <v>119</v>
      </c>
      <c r="E34" s="3"/>
      <c r="F34" s="7">
        <v>55</v>
      </c>
      <c r="G34" s="10">
        <v>118</v>
      </c>
      <c r="H34" s="10">
        <v>118</v>
      </c>
      <c r="I34" s="10">
        <v>236</v>
      </c>
      <c r="J34" s="3"/>
      <c r="K34" s="7">
        <v>85</v>
      </c>
      <c r="L34" s="10">
        <v>132</v>
      </c>
      <c r="M34" s="10">
        <v>198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21.035818005808327</v>
      </c>
      <c r="W34" s="19">
        <f t="shared" si="5"/>
        <v>32.331720567014685</v>
      </c>
      <c r="X34" s="19">
        <f t="shared" si="6"/>
        <v>27.054407308579442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79</v>
      </c>
      <c r="C35" s="10">
        <v>56</v>
      </c>
      <c r="D35" s="10">
        <v>135</v>
      </c>
      <c r="E35" s="3"/>
      <c r="F35" s="7">
        <v>56</v>
      </c>
      <c r="G35" s="10">
        <v>121</v>
      </c>
      <c r="H35" s="10">
        <v>123</v>
      </c>
      <c r="I35" s="10">
        <v>244</v>
      </c>
      <c r="J35" s="3"/>
      <c r="K35" s="7">
        <v>86</v>
      </c>
      <c r="L35" s="10">
        <v>121</v>
      </c>
      <c r="M35" s="10">
        <v>194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14.41432720232333</v>
      </c>
      <c r="W35" s="19">
        <f t="shared" si="5"/>
        <v>24.021729904082846</v>
      </c>
      <c r="X35" s="19">
        <f t="shared" si="6"/>
        <v>19.533263986251185</v>
      </c>
      <c r="Z35" s="4" t="s">
        <v>25</v>
      </c>
      <c r="AA35" s="10">
        <f>SUM(AA5,AA12,AA19,AA26)</f>
        <v>1018</v>
      </c>
      <c r="AB35" s="10">
        <f t="shared" ref="AA35:AB38" si="8">SUM(AB5,AB12,AB19,AB26)</f>
        <v>946</v>
      </c>
      <c r="AC35" s="10">
        <f>SUM(AA35:AB35)</f>
        <v>1964</v>
      </c>
    </row>
    <row r="36" spans="1:29" ht="15" customHeight="1" x14ac:dyDescent="0.15">
      <c r="A36" s="7">
        <v>27</v>
      </c>
      <c r="B36" s="10">
        <v>66</v>
      </c>
      <c r="C36" s="10">
        <v>58</v>
      </c>
      <c r="D36" s="10">
        <v>124</v>
      </c>
      <c r="E36" s="3"/>
      <c r="F36" s="7">
        <v>57</v>
      </c>
      <c r="G36" s="10">
        <v>132</v>
      </c>
      <c r="H36" s="10">
        <v>151</v>
      </c>
      <c r="I36" s="10">
        <v>283</v>
      </c>
      <c r="J36" s="3"/>
      <c r="K36" s="7">
        <v>87</v>
      </c>
      <c r="L36" s="10">
        <v>113</v>
      </c>
      <c r="M36" s="10">
        <v>216</v>
      </c>
      <c r="N36" s="10">
        <v>329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7.5701839303000966</v>
      </c>
      <c r="W36" s="19">
        <f t="shared" si="5"/>
        <v>14.676173499702911</v>
      </c>
      <c r="X36" s="19">
        <f t="shared" si="6"/>
        <v>11.356338474062683</v>
      </c>
      <c r="Z36" s="26" t="s">
        <v>26</v>
      </c>
      <c r="AA36" s="10">
        <f t="shared" si="8"/>
        <v>5125</v>
      </c>
      <c r="AB36" s="10">
        <f t="shared" si="8"/>
        <v>4992</v>
      </c>
      <c r="AC36" s="13">
        <f>SUM(AA36:AB36)</f>
        <v>10117</v>
      </c>
    </row>
    <row r="37" spans="1:29" ht="15" customHeight="1" x14ac:dyDescent="0.15">
      <c r="A37" s="7">
        <v>28</v>
      </c>
      <c r="B37" s="10">
        <v>62</v>
      </c>
      <c r="C37" s="10">
        <v>42</v>
      </c>
      <c r="D37" s="10">
        <v>104</v>
      </c>
      <c r="E37" s="3"/>
      <c r="F37" s="7">
        <v>58</v>
      </c>
      <c r="G37" s="10">
        <v>156</v>
      </c>
      <c r="H37" s="10">
        <v>148</v>
      </c>
      <c r="I37" s="10">
        <v>304</v>
      </c>
      <c r="J37" s="3"/>
      <c r="K37" s="7">
        <v>88</v>
      </c>
      <c r="L37" s="10">
        <v>100</v>
      </c>
      <c r="M37" s="10">
        <v>169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2.3330106485963213</v>
      </c>
      <c r="W37" s="19">
        <f t="shared" si="5"/>
        <v>6.5783889313301076</v>
      </c>
      <c r="X37" s="19">
        <f t="shared" si="6"/>
        <v>4.594997964813893</v>
      </c>
      <c r="Z37" s="4" t="s">
        <v>31</v>
      </c>
      <c r="AA37" s="10">
        <f t="shared" si="8"/>
        <v>2014</v>
      </c>
      <c r="AB37" s="10">
        <f t="shared" si="8"/>
        <v>2034</v>
      </c>
      <c r="AC37" s="13">
        <f>SUM(AA37:AB37)</f>
        <v>4048</v>
      </c>
    </row>
    <row r="38" spans="1:29" ht="15" customHeight="1" x14ac:dyDescent="0.15">
      <c r="A38" s="7">
        <v>29</v>
      </c>
      <c r="B38" s="10">
        <v>65</v>
      </c>
      <c r="C38" s="10">
        <v>66</v>
      </c>
      <c r="D38" s="10">
        <v>131</v>
      </c>
      <c r="E38" s="3"/>
      <c r="F38" s="7">
        <v>59</v>
      </c>
      <c r="G38" s="10">
        <v>179</v>
      </c>
      <c r="H38" s="10">
        <v>172</v>
      </c>
      <c r="I38" s="10">
        <v>351</v>
      </c>
      <c r="J38" s="3"/>
      <c r="K38" s="7">
        <v>89</v>
      </c>
      <c r="L38" s="10">
        <v>75</v>
      </c>
      <c r="M38" s="10">
        <v>177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0.37754114230396901</v>
      </c>
      <c r="W38" s="19">
        <f t="shared" si="5"/>
        <v>1.7740429505135387</v>
      </c>
      <c r="X38" s="19">
        <f t="shared" si="6"/>
        <v>1.1216136764506355</v>
      </c>
      <c r="Z38" s="4" t="s">
        <v>7</v>
      </c>
      <c r="AA38" s="10">
        <f t="shared" si="8"/>
        <v>2173</v>
      </c>
      <c r="AB38" s="10">
        <f t="shared" si="8"/>
        <v>3809</v>
      </c>
      <c r="AC38" s="13">
        <f>SUM(AA38:AB38)</f>
        <v>5982</v>
      </c>
    </row>
    <row r="39" spans="1:29" ht="15" customHeight="1" x14ac:dyDescent="0.15">
      <c r="A39" s="7"/>
      <c r="B39" s="11">
        <v>339</v>
      </c>
      <c r="C39" s="11">
        <v>274</v>
      </c>
      <c r="D39" s="11">
        <v>613</v>
      </c>
      <c r="E39" s="3"/>
      <c r="F39" s="7"/>
      <c r="G39" s="11">
        <v>706</v>
      </c>
      <c r="H39" s="11">
        <v>712</v>
      </c>
      <c r="I39" s="11">
        <v>1418</v>
      </c>
      <c r="J39" s="3"/>
      <c r="K39" s="7"/>
      <c r="L39" s="11">
        <v>541</v>
      </c>
      <c r="M39" s="11">
        <v>954</v>
      </c>
      <c r="N39" s="11">
        <v>1495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4.8402710551790899E-2</v>
      </c>
      <c r="W39" s="19">
        <f t="shared" si="5"/>
        <v>0.26313555725320431</v>
      </c>
      <c r="X39" s="19">
        <f t="shared" si="6"/>
        <v>0.16281488851702772</v>
      </c>
      <c r="Z39" s="9" t="s">
        <v>24</v>
      </c>
      <c r="AA39" s="11">
        <f>SUM(AA35:AA38)</f>
        <v>10330</v>
      </c>
      <c r="AB39" s="11">
        <f>SUM(AB35:AB38)</f>
        <v>11781</v>
      </c>
      <c r="AC39" s="11">
        <f>SUM(AC35:AC38)</f>
        <v>22111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48</v>
      </c>
      <c r="C4" s="10">
        <v>42</v>
      </c>
      <c r="D4" s="10">
        <v>90</v>
      </c>
      <c r="E4" s="3"/>
      <c r="F4" s="7">
        <v>30</v>
      </c>
      <c r="G4" s="10">
        <v>78</v>
      </c>
      <c r="H4" s="10">
        <v>90</v>
      </c>
      <c r="I4" s="10">
        <v>168</v>
      </c>
      <c r="J4" s="3"/>
      <c r="K4" s="7">
        <v>60</v>
      </c>
      <c r="L4" s="10">
        <v>158</v>
      </c>
      <c r="M4" s="10">
        <v>166</v>
      </c>
      <c r="N4" s="10">
        <v>324</v>
      </c>
      <c r="O4" s="3"/>
      <c r="P4" s="7">
        <v>90</v>
      </c>
      <c r="Q4" s="10">
        <v>53</v>
      </c>
      <c r="R4" s="10">
        <v>162</v>
      </c>
      <c r="S4" s="10">
        <v>215</v>
      </c>
      <c r="U4" s="4" t="s">
        <v>4</v>
      </c>
      <c r="V4" s="15">
        <f>SUM(B9,B15,B21)</f>
        <v>1015</v>
      </c>
      <c r="W4" s="15">
        <f>SUM(C9,C15,C21)</f>
        <v>939</v>
      </c>
      <c r="X4" s="15">
        <f>SUM(V4:W4)</f>
        <v>1954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56</v>
      </c>
      <c r="D5" s="10">
        <v>121</v>
      </c>
      <c r="E5" s="3"/>
      <c r="F5" s="7">
        <v>31</v>
      </c>
      <c r="G5" s="10">
        <v>75</v>
      </c>
      <c r="H5" s="10">
        <v>88</v>
      </c>
      <c r="I5" s="10">
        <v>163</v>
      </c>
      <c r="J5" s="3"/>
      <c r="K5" s="7">
        <v>61</v>
      </c>
      <c r="L5" s="10">
        <v>171</v>
      </c>
      <c r="M5" s="10">
        <v>172</v>
      </c>
      <c r="N5" s="10">
        <v>343</v>
      </c>
      <c r="O5" s="3"/>
      <c r="P5" s="7">
        <v>91</v>
      </c>
      <c r="Q5" s="10">
        <v>53</v>
      </c>
      <c r="R5" s="10">
        <v>107</v>
      </c>
      <c r="S5" s="10">
        <v>160</v>
      </c>
      <c r="U5" s="4" t="s">
        <v>5</v>
      </c>
      <c r="V5" s="15">
        <f>SUM(B27,B33,B39,G9,G15,G21,G27,G33,G39,L9)</f>
        <v>5106</v>
      </c>
      <c r="W5" s="15">
        <f>SUM(C27,C33,C39,H9,H15,H21,H27,H33,H39,M9)</f>
        <v>4989</v>
      </c>
      <c r="X5" s="15">
        <f>SUM(V5:W5)</f>
        <v>10095</v>
      </c>
      <c r="Y5" s="2"/>
      <c r="Z5" s="4" t="s">
        <v>25</v>
      </c>
      <c r="AA5" s="10">
        <v>583</v>
      </c>
      <c r="AB5" s="10">
        <v>557</v>
      </c>
      <c r="AC5" s="10">
        <v>1140</v>
      </c>
    </row>
    <row r="6" spans="1:29" ht="15" customHeight="1" x14ac:dyDescent="0.15">
      <c r="A6" s="7">
        <v>2</v>
      </c>
      <c r="B6" s="10">
        <v>51</v>
      </c>
      <c r="C6" s="10">
        <v>43</v>
      </c>
      <c r="D6" s="10">
        <v>94</v>
      </c>
      <c r="E6" s="3"/>
      <c r="F6" s="7">
        <v>32</v>
      </c>
      <c r="G6" s="10">
        <v>76</v>
      </c>
      <c r="H6" s="10">
        <v>76</v>
      </c>
      <c r="I6" s="10">
        <v>152</v>
      </c>
      <c r="J6" s="3"/>
      <c r="K6" s="7">
        <v>62</v>
      </c>
      <c r="L6" s="10">
        <v>173</v>
      </c>
      <c r="M6" s="10">
        <v>197</v>
      </c>
      <c r="N6" s="10">
        <v>370</v>
      </c>
      <c r="O6" s="3"/>
      <c r="P6" s="7">
        <v>92</v>
      </c>
      <c r="Q6" s="10">
        <v>42</v>
      </c>
      <c r="R6" s="10">
        <v>131</v>
      </c>
      <c r="S6" s="10">
        <v>173</v>
      </c>
      <c r="U6" s="8" t="s">
        <v>6</v>
      </c>
      <c r="V6" s="15">
        <f>SUM(L15,L21)</f>
        <v>2022</v>
      </c>
      <c r="W6" s="15">
        <f>SUM(M15,M21)</f>
        <v>2029</v>
      </c>
      <c r="X6" s="15">
        <f>SUM(V6:W6)</f>
        <v>4051</v>
      </c>
      <c r="Z6" s="26" t="s">
        <v>26</v>
      </c>
      <c r="AA6" s="10">
        <v>2978</v>
      </c>
      <c r="AB6" s="10">
        <v>2948</v>
      </c>
      <c r="AC6" s="10">
        <v>5926</v>
      </c>
    </row>
    <row r="7" spans="1:29" ht="15" customHeight="1" x14ac:dyDescent="0.15">
      <c r="A7" s="7">
        <v>3</v>
      </c>
      <c r="B7" s="10">
        <v>64</v>
      </c>
      <c r="C7" s="10">
        <v>70</v>
      </c>
      <c r="D7" s="10">
        <v>134</v>
      </c>
      <c r="E7" s="3"/>
      <c r="F7" s="7">
        <v>33</v>
      </c>
      <c r="G7" s="10">
        <v>99</v>
      </c>
      <c r="H7" s="10">
        <v>86</v>
      </c>
      <c r="I7" s="10">
        <v>185</v>
      </c>
      <c r="J7" s="3"/>
      <c r="K7" s="7">
        <v>63</v>
      </c>
      <c r="L7" s="10">
        <v>190</v>
      </c>
      <c r="M7" s="10">
        <v>183</v>
      </c>
      <c r="N7" s="10">
        <v>373</v>
      </c>
      <c r="O7" s="3"/>
      <c r="P7" s="7">
        <v>93</v>
      </c>
      <c r="Q7" s="10">
        <v>35</v>
      </c>
      <c r="R7" s="10">
        <v>112</v>
      </c>
      <c r="S7" s="10">
        <v>147</v>
      </c>
      <c r="U7" s="4" t="s">
        <v>7</v>
      </c>
      <c r="V7" s="15">
        <f>SUM(L27,L33,L39,Q9,Q15,Q21,Q27,Q33,Q39)</f>
        <v>2175</v>
      </c>
      <c r="W7" s="15">
        <f>SUM(M27,M33,M39,R9,R15,R21,R27,R33,R39)</f>
        <v>3808</v>
      </c>
      <c r="X7" s="15">
        <f>SUM(V7:W7)</f>
        <v>5983</v>
      </c>
      <c r="Z7" s="4" t="s">
        <v>31</v>
      </c>
      <c r="AA7" s="10">
        <v>1198</v>
      </c>
      <c r="AB7" s="10">
        <v>1248</v>
      </c>
      <c r="AC7" s="10">
        <v>2446</v>
      </c>
    </row>
    <row r="8" spans="1:29" ht="15" customHeight="1" x14ac:dyDescent="0.15">
      <c r="A8" s="7">
        <v>4</v>
      </c>
      <c r="B8" s="10">
        <v>65</v>
      </c>
      <c r="C8" s="10">
        <v>57</v>
      </c>
      <c r="D8" s="10">
        <v>122</v>
      </c>
      <c r="E8" s="3"/>
      <c r="F8" s="7">
        <v>34</v>
      </c>
      <c r="G8" s="10">
        <v>92</v>
      </c>
      <c r="H8" s="10">
        <v>95</v>
      </c>
      <c r="I8" s="10">
        <v>187</v>
      </c>
      <c r="J8" s="3"/>
      <c r="K8" s="7">
        <v>64</v>
      </c>
      <c r="L8" s="10">
        <v>201</v>
      </c>
      <c r="M8" s="10">
        <v>165</v>
      </c>
      <c r="N8" s="10">
        <v>366</v>
      </c>
      <c r="O8" s="3"/>
      <c r="P8" s="7">
        <v>94</v>
      </c>
      <c r="Q8" s="10">
        <v>22</v>
      </c>
      <c r="R8" s="10">
        <v>60</v>
      </c>
      <c r="S8" s="10">
        <v>82</v>
      </c>
      <c r="U8" s="17" t="s">
        <v>3</v>
      </c>
      <c r="V8" s="12">
        <f>SUM(V4:V7)</f>
        <v>10318</v>
      </c>
      <c r="W8" s="12">
        <f>SUM(W4:W7)</f>
        <v>11765</v>
      </c>
      <c r="X8" s="12">
        <f>SUM(X4:X7)</f>
        <v>22083</v>
      </c>
      <c r="Z8" s="4" t="s">
        <v>7</v>
      </c>
      <c r="AA8" s="10">
        <v>1300</v>
      </c>
      <c r="AB8" s="10">
        <v>2286</v>
      </c>
      <c r="AC8" s="10">
        <v>3586</v>
      </c>
    </row>
    <row r="9" spans="1:29" ht="15" customHeight="1" x14ac:dyDescent="0.15">
      <c r="A9" s="7"/>
      <c r="B9" s="11">
        <v>293</v>
      </c>
      <c r="C9" s="11">
        <v>268</v>
      </c>
      <c r="D9" s="11">
        <v>561</v>
      </c>
      <c r="E9" s="3"/>
      <c r="F9" s="7"/>
      <c r="G9" s="11">
        <v>420</v>
      </c>
      <c r="H9" s="11">
        <v>435</v>
      </c>
      <c r="I9" s="11">
        <v>855</v>
      </c>
      <c r="J9" s="3"/>
      <c r="K9" s="7"/>
      <c r="L9" s="12">
        <v>893</v>
      </c>
      <c r="M9" s="12">
        <v>883</v>
      </c>
      <c r="N9" s="12">
        <v>1776</v>
      </c>
      <c r="O9" s="3"/>
      <c r="P9" s="7"/>
      <c r="Q9" s="11">
        <v>205</v>
      </c>
      <c r="R9" s="11">
        <v>572</v>
      </c>
      <c r="S9" s="11">
        <v>777</v>
      </c>
      <c r="U9" s="4" t="s">
        <v>8</v>
      </c>
      <c r="V9" s="15">
        <f>SUM(G21,G27,G33,G39,L9)</f>
        <v>3139</v>
      </c>
      <c r="W9" s="15">
        <f>SUM(H21,H27,H33,H39,M9)</f>
        <v>3067</v>
      </c>
      <c r="X9" s="18">
        <f t="shared" ref="X9:X20" si="0">SUM(V9:W9)</f>
        <v>6206</v>
      </c>
      <c r="Z9" s="9" t="s">
        <v>24</v>
      </c>
      <c r="AA9" s="11">
        <f t="shared" ref="AA9:AB9" si="1">SUM(AA5:AA8)</f>
        <v>6059</v>
      </c>
      <c r="AB9" s="11">
        <f t="shared" si="1"/>
        <v>7039</v>
      </c>
      <c r="AC9" s="11">
        <f>SUM(AC5:AC8)</f>
        <v>13098</v>
      </c>
    </row>
    <row r="10" spans="1:29" ht="15" customHeight="1" x14ac:dyDescent="0.15">
      <c r="A10" s="7">
        <v>5</v>
      </c>
      <c r="B10" s="10">
        <v>67</v>
      </c>
      <c r="C10" s="10">
        <v>66</v>
      </c>
      <c r="D10" s="10">
        <v>133</v>
      </c>
      <c r="E10" s="3"/>
      <c r="F10" s="7">
        <v>35</v>
      </c>
      <c r="G10" s="10">
        <v>74</v>
      </c>
      <c r="H10" s="10">
        <v>92</v>
      </c>
      <c r="I10" s="10">
        <v>166</v>
      </c>
      <c r="J10" s="3"/>
      <c r="K10" s="7">
        <v>65</v>
      </c>
      <c r="L10" s="10">
        <v>217</v>
      </c>
      <c r="M10" s="10">
        <v>218</v>
      </c>
      <c r="N10" s="10">
        <v>435</v>
      </c>
      <c r="O10" s="3"/>
      <c r="P10" s="7">
        <v>95</v>
      </c>
      <c r="Q10" s="10">
        <v>11</v>
      </c>
      <c r="R10" s="10">
        <v>59</v>
      </c>
      <c r="S10" s="10">
        <v>70</v>
      </c>
      <c r="U10" s="4" t="s">
        <v>9</v>
      </c>
      <c r="V10" s="15">
        <f>SUM(G21,G27,G33,G39,L9,L15,L21,L27,L33,L39,Q9,Q15,Q21,Q27,Q33,Q39)</f>
        <v>7336</v>
      </c>
      <c r="W10" s="15">
        <f>SUM(H21,H27,H33,H39,M9,M15,M21,M27,M33,M39,R9,R15,R21,R27,R33,R39)</f>
        <v>8904</v>
      </c>
      <c r="X10" s="18">
        <f t="shared" si="0"/>
        <v>16240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46</v>
      </c>
      <c r="D11" s="10">
        <v>117</v>
      </c>
      <c r="E11" s="3"/>
      <c r="F11" s="7">
        <v>36</v>
      </c>
      <c r="G11" s="10">
        <v>91</v>
      </c>
      <c r="H11" s="10">
        <v>88</v>
      </c>
      <c r="I11" s="10">
        <v>179</v>
      </c>
      <c r="J11" s="3"/>
      <c r="K11" s="7">
        <v>66</v>
      </c>
      <c r="L11" s="10">
        <v>211</v>
      </c>
      <c r="M11" s="10">
        <v>198</v>
      </c>
      <c r="N11" s="10">
        <v>409</v>
      </c>
      <c r="O11" s="3"/>
      <c r="P11" s="7">
        <v>96</v>
      </c>
      <c r="Q11" s="10">
        <v>5</v>
      </c>
      <c r="R11" s="10">
        <v>47</v>
      </c>
      <c r="S11" s="10">
        <v>52</v>
      </c>
      <c r="U11" s="4" t="s">
        <v>10</v>
      </c>
      <c r="V11" s="15">
        <f>SUM(,G33,G39,L9,L15,L21,L27,L33,L39,Q9,Q15,Q21,Q27,Q33,Q39)</f>
        <v>6292</v>
      </c>
      <c r="W11" s="15">
        <f>SUM(,H33,H39,M9,M15,M21,M27,M33,M39,R9,R15,R21,R27,R33,R39)</f>
        <v>7957</v>
      </c>
      <c r="X11" s="18">
        <f t="shared" si="0"/>
        <v>14249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77</v>
      </c>
      <c r="D12" s="10">
        <v>149</v>
      </c>
      <c r="E12" s="3"/>
      <c r="F12" s="7">
        <v>37</v>
      </c>
      <c r="G12" s="10">
        <v>87</v>
      </c>
      <c r="H12" s="10">
        <v>80</v>
      </c>
      <c r="I12" s="10">
        <v>167</v>
      </c>
      <c r="J12" s="3"/>
      <c r="K12" s="7">
        <v>67</v>
      </c>
      <c r="L12" s="10">
        <v>243</v>
      </c>
      <c r="M12" s="10">
        <v>200</v>
      </c>
      <c r="N12" s="10">
        <v>443</v>
      </c>
      <c r="O12" s="3"/>
      <c r="P12" s="7">
        <v>97</v>
      </c>
      <c r="Q12" s="10">
        <v>8</v>
      </c>
      <c r="R12" s="10">
        <v>36</v>
      </c>
      <c r="S12" s="10">
        <v>44</v>
      </c>
      <c r="U12" s="4" t="s">
        <v>11</v>
      </c>
      <c r="V12" s="15">
        <f>SUM(L9,L15,L21,L27,L33,L39,Q9,Q15,Q21,Q27,Q33,Q39)</f>
        <v>5090</v>
      </c>
      <c r="W12" s="15">
        <f>SUM(M9,M15,M21,M27,M33,M39,R9,R15,R21,R27,R33,R39)</f>
        <v>6720</v>
      </c>
      <c r="X12" s="18">
        <f t="shared" si="0"/>
        <v>11810</v>
      </c>
      <c r="Z12" s="4" t="s">
        <v>25</v>
      </c>
      <c r="AA12" s="10">
        <v>171</v>
      </c>
      <c r="AB12" s="10">
        <v>128</v>
      </c>
      <c r="AC12" s="10">
        <v>299</v>
      </c>
    </row>
    <row r="13" spans="1:29" ht="15" customHeight="1" x14ac:dyDescent="0.15">
      <c r="A13" s="7">
        <v>8</v>
      </c>
      <c r="B13" s="10">
        <v>76</v>
      </c>
      <c r="C13" s="10">
        <v>62</v>
      </c>
      <c r="D13" s="10">
        <v>138</v>
      </c>
      <c r="E13" s="3"/>
      <c r="F13" s="7">
        <v>38</v>
      </c>
      <c r="G13" s="10">
        <v>92</v>
      </c>
      <c r="H13" s="10">
        <v>95</v>
      </c>
      <c r="I13" s="10">
        <v>187</v>
      </c>
      <c r="J13" s="3"/>
      <c r="K13" s="7">
        <v>68</v>
      </c>
      <c r="L13" s="10">
        <v>263</v>
      </c>
      <c r="M13" s="10">
        <v>231</v>
      </c>
      <c r="N13" s="10">
        <v>494</v>
      </c>
      <c r="O13" s="3"/>
      <c r="P13" s="7">
        <v>98</v>
      </c>
      <c r="Q13" s="10">
        <v>7</v>
      </c>
      <c r="R13" s="10">
        <v>17</v>
      </c>
      <c r="S13" s="10">
        <v>24</v>
      </c>
      <c r="U13" s="9" t="s">
        <v>12</v>
      </c>
      <c r="V13" s="12">
        <f>SUM(L15,L21,L27,L33,L39,Q9,Q15,Q21,Q27,Q33,Q39)</f>
        <v>4197</v>
      </c>
      <c r="W13" s="12">
        <f>SUM(M15,M21,M27,M33,M39,R9,R15,R21,R27,R33,R39)</f>
        <v>5837</v>
      </c>
      <c r="X13" s="12">
        <f t="shared" si="0"/>
        <v>10034</v>
      </c>
      <c r="Z13" s="26" t="s">
        <v>26</v>
      </c>
      <c r="AA13" s="10">
        <v>646</v>
      </c>
      <c r="AB13" s="10">
        <v>667</v>
      </c>
      <c r="AC13" s="10">
        <v>1313</v>
      </c>
    </row>
    <row r="14" spans="1:29" ht="15" customHeight="1" x14ac:dyDescent="0.15">
      <c r="A14" s="7">
        <v>9</v>
      </c>
      <c r="B14" s="10">
        <v>75</v>
      </c>
      <c r="C14" s="10">
        <v>69</v>
      </c>
      <c r="D14" s="10">
        <v>144</v>
      </c>
      <c r="E14" s="3"/>
      <c r="F14" s="7">
        <v>39</v>
      </c>
      <c r="G14" s="10">
        <v>105</v>
      </c>
      <c r="H14" s="10">
        <v>95</v>
      </c>
      <c r="I14" s="10">
        <v>200</v>
      </c>
      <c r="J14" s="3"/>
      <c r="K14" s="7">
        <v>69</v>
      </c>
      <c r="L14" s="10">
        <v>265</v>
      </c>
      <c r="M14" s="10">
        <v>265</v>
      </c>
      <c r="N14" s="10">
        <v>530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2998</v>
      </c>
      <c r="W14" s="15">
        <f>SUM(M21,M27,M33,M39,R9,R15,R21,R27,R33,R39)</f>
        <v>4725</v>
      </c>
      <c r="X14" s="18">
        <f t="shared" si="0"/>
        <v>7723</v>
      </c>
      <c r="Z14" s="4" t="s">
        <v>31</v>
      </c>
      <c r="AA14" s="10">
        <v>259</v>
      </c>
      <c r="AB14" s="10">
        <v>280</v>
      </c>
      <c r="AC14" s="10">
        <v>539</v>
      </c>
    </row>
    <row r="15" spans="1:29" ht="15" customHeight="1" x14ac:dyDescent="0.15">
      <c r="A15" s="7"/>
      <c r="B15" s="11">
        <v>361</v>
      </c>
      <c r="C15" s="11">
        <v>320</v>
      </c>
      <c r="D15" s="11">
        <v>681</v>
      </c>
      <c r="E15" s="3"/>
      <c r="F15" s="7"/>
      <c r="G15" s="11">
        <v>449</v>
      </c>
      <c r="H15" s="11">
        <v>450</v>
      </c>
      <c r="I15" s="11">
        <v>899</v>
      </c>
      <c r="J15" s="3"/>
      <c r="K15" s="7"/>
      <c r="L15" s="11">
        <v>1199</v>
      </c>
      <c r="M15" s="11">
        <v>1112</v>
      </c>
      <c r="N15" s="11">
        <v>2311</v>
      </c>
      <c r="O15" s="3"/>
      <c r="P15" s="7"/>
      <c r="Q15" s="11">
        <v>37</v>
      </c>
      <c r="R15" s="11">
        <v>177</v>
      </c>
      <c r="S15" s="11">
        <v>214</v>
      </c>
      <c r="U15" s="4" t="s">
        <v>14</v>
      </c>
      <c r="V15" s="15">
        <f>SUM(L27,L33,L39,Q9,Q15,Q21,Q27,Q33,Q39)</f>
        <v>2175</v>
      </c>
      <c r="W15" s="15">
        <f>SUM(M27,M33,M39,R9,R15,R21,R27,R33,R39)</f>
        <v>3808</v>
      </c>
      <c r="X15" s="18">
        <f t="shared" si="0"/>
        <v>5983</v>
      </c>
      <c r="Z15" s="4" t="s">
        <v>7</v>
      </c>
      <c r="AA15" s="10">
        <v>276</v>
      </c>
      <c r="AB15" s="10">
        <v>442</v>
      </c>
      <c r="AC15" s="10">
        <v>718</v>
      </c>
    </row>
    <row r="16" spans="1:29" ht="15" customHeight="1" x14ac:dyDescent="0.15">
      <c r="A16" s="7">
        <v>10</v>
      </c>
      <c r="B16" s="10">
        <v>66</v>
      </c>
      <c r="C16" s="10">
        <v>75</v>
      </c>
      <c r="D16" s="10">
        <v>141</v>
      </c>
      <c r="E16" s="3"/>
      <c r="F16" s="7">
        <v>40</v>
      </c>
      <c r="G16" s="10">
        <v>115</v>
      </c>
      <c r="H16" s="10">
        <v>97</v>
      </c>
      <c r="I16" s="10">
        <v>212</v>
      </c>
      <c r="J16" s="3"/>
      <c r="K16" s="7">
        <v>70</v>
      </c>
      <c r="L16" s="10">
        <v>253</v>
      </c>
      <c r="M16" s="10">
        <v>249</v>
      </c>
      <c r="N16" s="10">
        <v>502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1494</v>
      </c>
      <c r="W16" s="15">
        <f>SUM(M33,M39,R9,R15,R21,R27,R33,R39)</f>
        <v>2818</v>
      </c>
      <c r="X16" s="18">
        <f t="shared" si="0"/>
        <v>4312</v>
      </c>
      <c r="Z16" s="9" t="s">
        <v>24</v>
      </c>
      <c r="AA16" s="11">
        <f t="shared" ref="AA16:AB16" si="2">SUM(AA12:AA15)</f>
        <v>1352</v>
      </c>
      <c r="AB16" s="11">
        <f t="shared" si="2"/>
        <v>1517</v>
      </c>
      <c r="AC16" s="11">
        <f>SUM(AC12:AC15)</f>
        <v>2869</v>
      </c>
    </row>
    <row r="17" spans="1:29" ht="15" customHeight="1" x14ac:dyDescent="0.15">
      <c r="A17" s="7">
        <v>11</v>
      </c>
      <c r="B17" s="10">
        <v>71</v>
      </c>
      <c r="C17" s="10">
        <v>71</v>
      </c>
      <c r="D17" s="10">
        <v>142</v>
      </c>
      <c r="E17" s="3"/>
      <c r="F17" s="7">
        <v>41</v>
      </c>
      <c r="G17" s="10">
        <v>114</v>
      </c>
      <c r="H17" s="10">
        <v>94</v>
      </c>
      <c r="I17" s="10">
        <v>208</v>
      </c>
      <c r="J17" s="3"/>
      <c r="K17" s="7">
        <v>71</v>
      </c>
      <c r="L17" s="10">
        <v>220</v>
      </c>
      <c r="M17" s="10">
        <v>204</v>
      </c>
      <c r="N17" s="10">
        <v>424</v>
      </c>
      <c r="O17" s="3"/>
      <c r="P17" s="7">
        <v>101</v>
      </c>
      <c r="Q17" s="10">
        <v>1</v>
      </c>
      <c r="R17" s="10">
        <v>6</v>
      </c>
      <c r="S17" s="10">
        <v>7</v>
      </c>
      <c r="U17" s="4" t="s">
        <v>16</v>
      </c>
      <c r="V17" s="15">
        <f>SUM(L39,Q9,Q15,Q21,Q27,Q33,Q39)</f>
        <v>786</v>
      </c>
      <c r="W17" s="15">
        <f>SUM(M39,R9,R15,R21,R27,R33,R39)</f>
        <v>1727</v>
      </c>
      <c r="X17" s="18">
        <f t="shared" si="0"/>
        <v>2513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82</v>
      </c>
      <c r="D18" s="10">
        <v>164</v>
      </c>
      <c r="E18" s="3"/>
      <c r="F18" s="7">
        <v>42</v>
      </c>
      <c r="G18" s="10">
        <v>114</v>
      </c>
      <c r="H18" s="10">
        <v>83</v>
      </c>
      <c r="I18" s="10">
        <v>197</v>
      </c>
      <c r="J18" s="3"/>
      <c r="K18" s="7">
        <v>72</v>
      </c>
      <c r="L18" s="10">
        <v>91</v>
      </c>
      <c r="M18" s="10">
        <v>98</v>
      </c>
      <c r="N18" s="13">
        <v>189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247</v>
      </c>
      <c r="W18" s="15">
        <f>SUM(R9,R15,R21,R27,R33,R39)</f>
        <v>780</v>
      </c>
      <c r="X18" s="18">
        <f t="shared" si="0"/>
        <v>1027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58</v>
      </c>
      <c r="D19" s="10">
        <v>123</v>
      </c>
      <c r="E19" s="3"/>
      <c r="F19" s="7">
        <v>43</v>
      </c>
      <c r="G19" s="10">
        <v>114</v>
      </c>
      <c r="H19" s="10">
        <v>92</v>
      </c>
      <c r="I19" s="10">
        <v>206</v>
      </c>
      <c r="J19" s="3"/>
      <c r="K19" s="7">
        <v>73</v>
      </c>
      <c r="L19" s="10">
        <v>130</v>
      </c>
      <c r="M19" s="10">
        <v>158</v>
      </c>
      <c r="N19" s="10">
        <v>288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42</v>
      </c>
      <c r="W19" s="15">
        <f>SUM(R15,R21,R27,R33,R39)</f>
        <v>208</v>
      </c>
      <c r="X19" s="18">
        <f t="shared" si="0"/>
        <v>250</v>
      </c>
      <c r="Z19" s="4" t="s">
        <v>25</v>
      </c>
      <c r="AA19" s="10">
        <v>155</v>
      </c>
      <c r="AB19" s="10">
        <v>162</v>
      </c>
      <c r="AC19" s="10">
        <v>317</v>
      </c>
    </row>
    <row r="20" spans="1:29" ht="15" customHeight="1" x14ac:dyDescent="0.15">
      <c r="A20" s="7">
        <v>14</v>
      </c>
      <c r="B20" s="10">
        <v>77</v>
      </c>
      <c r="C20" s="10">
        <v>65</v>
      </c>
      <c r="D20" s="10">
        <v>142</v>
      </c>
      <c r="E20" s="3"/>
      <c r="F20" s="7">
        <v>44</v>
      </c>
      <c r="G20" s="10">
        <v>95</v>
      </c>
      <c r="H20" s="10">
        <v>113</v>
      </c>
      <c r="I20" s="10">
        <v>208</v>
      </c>
      <c r="J20" s="3"/>
      <c r="K20" s="7">
        <v>74</v>
      </c>
      <c r="L20" s="10">
        <v>129</v>
      </c>
      <c r="M20" s="10">
        <v>208</v>
      </c>
      <c r="N20" s="10">
        <v>337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31</v>
      </c>
      <c r="X20" s="18">
        <f t="shared" si="0"/>
        <v>36</v>
      </c>
      <c r="Z20" s="26" t="s">
        <v>26</v>
      </c>
      <c r="AA20" s="10">
        <v>976</v>
      </c>
      <c r="AB20" s="10">
        <v>881</v>
      </c>
      <c r="AC20" s="10">
        <v>1857</v>
      </c>
    </row>
    <row r="21" spans="1:29" ht="15" customHeight="1" x14ac:dyDescent="0.15">
      <c r="A21" s="7"/>
      <c r="B21" s="11">
        <v>361</v>
      </c>
      <c r="C21" s="11">
        <v>351</v>
      </c>
      <c r="D21" s="11">
        <v>712</v>
      </c>
      <c r="E21" s="3"/>
      <c r="F21" s="7"/>
      <c r="G21" s="11">
        <v>552</v>
      </c>
      <c r="H21" s="11">
        <v>479</v>
      </c>
      <c r="I21" s="11">
        <v>1031</v>
      </c>
      <c r="J21" s="3"/>
      <c r="K21" s="7"/>
      <c r="L21" s="12">
        <v>823</v>
      </c>
      <c r="M21" s="12">
        <v>917</v>
      </c>
      <c r="N21" s="12">
        <v>1740</v>
      </c>
      <c r="O21" s="24"/>
      <c r="P21" s="7"/>
      <c r="Q21" s="11">
        <v>4</v>
      </c>
      <c r="R21" s="11">
        <v>29</v>
      </c>
      <c r="S21" s="11">
        <v>33</v>
      </c>
      <c r="Z21" s="4" t="s">
        <v>31</v>
      </c>
      <c r="AA21" s="10">
        <v>353</v>
      </c>
      <c r="AB21" s="10">
        <v>310</v>
      </c>
      <c r="AC21" s="10">
        <v>663</v>
      </c>
    </row>
    <row r="22" spans="1:29" ht="15" customHeight="1" x14ac:dyDescent="0.15">
      <c r="A22" s="7">
        <v>15</v>
      </c>
      <c r="B22" s="10">
        <v>71</v>
      </c>
      <c r="C22" s="10">
        <v>77</v>
      </c>
      <c r="D22" s="10">
        <v>148</v>
      </c>
      <c r="E22" s="3"/>
      <c r="F22" s="7">
        <v>45</v>
      </c>
      <c r="G22" s="10">
        <v>96</v>
      </c>
      <c r="H22" s="10">
        <v>86</v>
      </c>
      <c r="I22" s="10">
        <v>182</v>
      </c>
      <c r="J22" s="3"/>
      <c r="K22" s="7">
        <v>75</v>
      </c>
      <c r="L22" s="10">
        <v>141</v>
      </c>
      <c r="M22" s="10">
        <v>187</v>
      </c>
      <c r="N22" s="10">
        <v>328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688</v>
      </c>
      <c r="AC22" s="10">
        <v>1051</v>
      </c>
    </row>
    <row r="23" spans="1:29" ht="15" customHeight="1" x14ac:dyDescent="0.15">
      <c r="A23" s="7">
        <v>16</v>
      </c>
      <c r="B23" s="10">
        <v>77</v>
      </c>
      <c r="C23" s="10">
        <v>81</v>
      </c>
      <c r="D23" s="10">
        <v>158</v>
      </c>
      <c r="E23" s="3"/>
      <c r="F23" s="7">
        <v>46</v>
      </c>
      <c r="G23" s="10">
        <v>106</v>
      </c>
      <c r="H23" s="10">
        <v>108</v>
      </c>
      <c r="I23" s="10">
        <v>214</v>
      </c>
      <c r="J23" s="3"/>
      <c r="K23" s="7">
        <v>76</v>
      </c>
      <c r="L23" s="10">
        <v>147</v>
      </c>
      <c r="M23" s="10">
        <v>206</v>
      </c>
      <c r="N23" s="10">
        <v>353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9.8371777476255087</v>
      </c>
      <c r="W23" s="19">
        <f>W4/$W$8*100</f>
        <v>7.981300467488313</v>
      </c>
      <c r="X23" s="19">
        <f>X4/$X$8*100</f>
        <v>8.8484354480822347</v>
      </c>
      <c r="Z23" s="9" t="s">
        <v>24</v>
      </c>
      <c r="AA23" s="11">
        <f t="shared" ref="AA23:AB23" si="3">SUM(AA19:AA22)</f>
        <v>1847</v>
      </c>
      <c r="AB23" s="11">
        <f t="shared" si="3"/>
        <v>2041</v>
      </c>
      <c r="AC23" s="11">
        <f>SUM(AC19:AC22)</f>
        <v>3888</v>
      </c>
    </row>
    <row r="24" spans="1:29" ht="15" customHeight="1" x14ac:dyDescent="0.15">
      <c r="A24" s="7">
        <v>17</v>
      </c>
      <c r="B24" s="10">
        <v>83</v>
      </c>
      <c r="C24" s="10">
        <v>86</v>
      </c>
      <c r="D24" s="10">
        <v>169</v>
      </c>
      <c r="E24" s="3"/>
      <c r="F24" s="7">
        <v>47</v>
      </c>
      <c r="G24" s="10">
        <v>99</v>
      </c>
      <c r="H24" s="10">
        <v>86</v>
      </c>
      <c r="I24" s="10">
        <v>185</v>
      </c>
      <c r="J24" s="3"/>
      <c r="K24" s="7">
        <v>77</v>
      </c>
      <c r="L24" s="10">
        <v>143</v>
      </c>
      <c r="M24" s="10">
        <v>208</v>
      </c>
      <c r="N24" s="10">
        <v>351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49.486334560961424</v>
      </c>
      <c r="W24" s="19">
        <f>W5/$W$8*100</f>
        <v>42.405439864003405</v>
      </c>
      <c r="X24" s="19">
        <f>X5/$X$8*100</f>
        <v>45.713897568265182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90</v>
      </c>
      <c r="D25" s="10">
        <v>164</v>
      </c>
      <c r="E25" s="3"/>
      <c r="F25" s="7">
        <v>48</v>
      </c>
      <c r="G25" s="10">
        <v>97</v>
      </c>
      <c r="H25" s="10">
        <v>89</v>
      </c>
      <c r="I25" s="10">
        <v>186</v>
      </c>
      <c r="J25" s="3"/>
      <c r="K25" s="7">
        <v>78</v>
      </c>
      <c r="L25" s="10">
        <v>122</v>
      </c>
      <c r="M25" s="10">
        <v>196</v>
      </c>
      <c r="N25" s="10">
        <v>318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19.5968210893584</v>
      </c>
      <c r="W25" s="19">
        <f>W6/$W$8*100</f>
        <v>17.246068848278792</v>
      </c>
      <c r="X25" s="19">
        <f>X6/$X$8*100</f>
        <v>18.344427840420234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70</v>
      </c>
      <c r="C26" s="10">
        <v>65</v>
      </c>
      <c r="D26" s="10">
        <v>135</v>
      </c>
      <c r="E26" s="3"/>
      <c r="F26" s="7">
        <v>49</v>
      </c>
      <c r="G26" s="10">
        <v>94</v>
      </c>
      <c r="H26" s="10">
        <v>99</v>
      </c>
      <c r="I26" s="10">
        <v>193</v>
      </c>
      <c r="J26" s="3"/>
      <c r="K26" s="7">
        <v>79</v>
      </c>
      <c r="L26" s="10">
        <v>128</v>
      </c>
      <c r="M26" s="10">
        <v>193</v>
      </c>
      <c r="N26" s="10">
        <v>321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21.079666602054662</v>
      </c>
      <c r="W26" s="19">
        <f>W7/$W$8*100</f>
        <v>32.367190820229496</v>
      </c>
      <c r="X26" s="19">
        <f>X7/$X$8*100</f>
        <v>27.093239143232349</v>
      </c>
      <c r="Z26" s="4" t="s">
        <v>25</v>
      </c>
      <c r="AA26" s="10">
        <v>106</v>
      </c>
      <c r="AB26" s="10">
        <v>92</v>
      </c>
      <c r="AC26" s="10">
        <v>198</v>
      </c>
    </row>
    <row r="27" spans="1:29" ht="15" customHeight="1" x14ac:dyDescent="0.15">
      <c r="A27" s="7"/>
      <c r="B27" s="11">
        <v>375</v>
      </c>
      <c r="C27" s="11">
        <v>399</v>
      </c>
      <c r="D27" s="11">
        <v>774</v>
      </c>
      <c r="E27" s="3"/>
      <c r="F27" s="7"/>
      <c r="G27" s="11">
        <v>492</v>
      </c>
      <c r="H27" s="11">
        <v>468</v>
      </c>
      <c r="I27" s="11">
        <v>960</v>
      </c>
      <c r="J27" s="3"/>
      <c r="K27" s="7"/>
      <c r="L27" s="11">
        <v>681</v>
      </c>
      <c r="M27" s="11">
        <v>990</v>
      </c>
      <c r="N27" s="11">
        <v>1671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506</v>
      </c>
      <c r="AB27" s="10">
        <v>493</v>
      </c>
      <c r="AC27" s="10">
        <v>999</v>
      </c>
    </row>
    <row r="28" spans="1:29" ht="15" customHeight="1" x14ac:dyDescent="0.15">
      <c r="A28" s="7">
        <v>20</v>
      </c>
      <c r="B28" s="10">
        <v>68</v>
      </c>
      <c r="C28" s="10">
        <v>73</v>
      </c>
      <c r="D28" s="10">
        <v>141</v>
      </c>
      <c r="E28" s="3"/>
      <c r="F28" s="7">
        <v>50</v>
      </c>
      <c r="G28" s="10">
        <v>94</v>
      </c>
      <c r="H28" s="10">
        <v>109</v>
      </c>
      <c r="I28" s="10">
        <v>203</v>
      </c>
      <c r="J28" s="3"/>
      <c r="K28" s="7">
        <v>80</v>
      </c>
      <c r="L28" s="10">
        <v>154</v>
      </c>
      <c r="M28" s="10">
        <v>201</v>
      </c>
      <c r="N28" s="10">
        <v>355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30.422562512114755</v>
      </c>
      <c r="W28" s="19">
        <f t="shared" ref="W28:W39" si="5">W9/$W$8*100</f>
        <v>26.068848278793027</v>
      </c>
      <c r="X28" s="19">
        <f t="shared" ref="X28:X39" si="6">X9/$X$8*100</f>
        <v>28.103065706652174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79</v>
      </c>
      <c r="C29" s="10">
        <v>72</v>
      </c>
      <c r="D29" s="10">
        <v>151</v>
      </c>
      <c r="E29" s="3"/>
      <c r="F29" s="7">
        <v>51</v>
      </c>
      <c r="G29" s="10">
        <v>94</v>
      </c>
      <c r="H29" s="10">
        <v>121</v>
      </c>
      <c r="I29" s="10">
        <v>215</v>
      </c>
      <c r="J29" s="3"/>
      <c r="K29" s="7">
        <v>81</v>
      </c>
      <c r="L29" s="10">
        <v>145</v>
      </c>
      <c r="M29" s="10">
        <v>228</v>
      </c>
      <c r="N29" s="10">
        <v>373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71.09905020352781</v>
      </c>
      <c r="W29" s="19">
        <f t="shared" si="5"/>
        <v>75.682107947301319</v>
      </c>
      <c r="X29" s="19">
        <f t="shared" si="6"/>
        <v>73.54073269030475</v>
      </c>
      <c r="Z29" s="4" t="s">
        <v>7</v>
      </c>
      <c r="AA29" s="10">
        <v>236</v>
      </c>
      <c r="AB29" s="10">
        <v>392</v>
      </c>
      <c r="AC29" s="10">
        <v>628</v>
      </c>
    </row>
    <row r="30" spans="1:29" ht="15" customHeight="1" x14ac:dyDescent="0.15">
      <c r="A30" s="7">
        <v>22</v>
      </c>
      <c r="B30" s="10">
        <v>69</v>
      </c>
      <c r="C30" s="10">
        <v>74</v>
      </c>
      <c r="D30" s="10">
        <v>143</v>
      </c>
      <c r="E30" s="3"/>
      <c r="F30" s="7">
        <v>52</v>
      </c>
      <c r="G30" s="10">
        <v>96</v>
      </c>
      <c r="H30" s="10">
        <v>67</v>
      </c>
      <c r="I30" s="10">
        <v>163</v>
      </c>
      <c r="J30" s="3"/>
      <c r="K30" s="7">
        <v>82</v>
      </c>
      <c r="L30" s="10">
        <v>141</v>
      </c>
      <c r="M30" s="10">
        <v>215</v>
      </c>
      <c r="N30" s="10">
        <v>356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60.980810234541579</v>
      </c>
      <c r="W30" s="19">
        <f t="shared" si="5"/>
        <v>67.632809179770504</v>
      </c>
      <c r="X30" s="19">
        <f t="shared" si="6"/>
        <v>64.52474754335914</v>
      </c>
      <c r="Z30" s="9" t="s">
        <v>24</v>
      </c>
      <c r="AA30" s="11">
        <f t="shared" ref="AA30:AB30" si="7">SUM(AA26:AA29)</f>
        <v>1060</v>
      </c>
      <c r="AB30" s="11">
        <f t="shared" si="7"/>
        <v>1168</v>
      </c>
      <c r="AC30" s="11">
        <f>SUM(AC26:AC29)</f>
        <v>2228</v>
      </c>
    </row>
    <row r="31" spans="1:29" ht="15" customHeight="1" x14ac:dyDescent="0.15">
      <c r="A31" s="7">
        <v>23</v>
      </c>
      <c r="B31" s="10">
        <v>83</v>
      </c>
      <c r="C31" s="10">
        <v>69</v>
      </c>
      <c r="D31" s="10">
        <v>152</v>
      </c>
      <c r="E31" s="3"/>
      <c r="F31" s="7">
        <v>53</v>
      </c>
      <c r="G31" s="10">
        <v>99</v>
      </c>
      <c r="H31" s="10">
        <v>112</v>
      </c>
      <c r="I31" s="10">
        <v>211</v>
      </c>
      <c r="J31" s="3"/>
      <c r="K31" s="7">
        <v>83</v>
      </c>
      <c r="L31" s="10">
        <v>144</v>
      </c>
      <c r="M31" s="10">
        <v>221</v>
      </c>
      <c r="N31" s="10">
        <v>365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49.331265749176197</v>
      </c>
      <c r="W31" s="19">
        <f t="shared" si="5"/>
        <v>57.11857203569911</v>
      </c>
      <c r="X31" s="19">
        <f t="shared" si="6"/>
        <v>53.480052529094777</v>
      </c>
      <c r="Z31" s="6"/>
    </row>
    <row r="32" spans="1:29" ht="15" customHeight="1" x14ac:dyDescent="0.15">
      <c r="A32" s="7">
        <v>24</v>
      </c>
      <c r="B32" s="10">
        <v>81</v>
      </c>
      <c r="C32" s="10">
        <v>78</v>
      </c>
      <c r="D32" s="10">
        <v>159</v>
      </c>
      <c r="E32" s="3"/>
      <c r="F32" s="7">
        <v>54</v>
      </c>
      <c r="G32" s="10">
        <v>109</v>
      </c>
      <c r="H32" s="10">
        <v>124</v>
      </c>
      <c r="I32" s="10">
        <v>233</v>
      </c>
      <c r="J32" s="3"/>
      <c r="K32" s="7">
        <v>84</v>
      </c>
      <c r="L32" s="10">
        <v>124</v>
      </c>
      <c r="M32" s="10">
        <v>226</v>
      </c>
      <c r="N32" s="10">
        <v>350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40.676487691413065</v>
      </c>
      <c r="W32" s="20">
        <f t="shared" si="5"/>
        <v>49.613259668508285</v>
      </c>
      <c r="X32" s="20">
        <f t="shared" si="6"/>
        <v>45.437666983652583</v>
      </c>
      <c r="Z32" s="6"/>
      <c r="AA32" s="28"/>
      <c r="AB32" s="27"/>
      <c r="AC32" s="27"/>
    </row>
    <row r="33" spans="1:29" ht="15" customHeight="1" x14ac:dyDescent="0.15">
      <c r="A33" s="7"/>
      <c r="B33" s="11">
        <v>380</v>
      </c>
      <c r="C33" s="11">
        <v>366</v>
      </c>
      <c r="D33" s="11">
        <v>746</v>
      </c>
      <c r="E33" s="3"/>
      <c r="F33" s="7"/>
      <c r="G33" s="11">
        <v>492</v>
      </c>
      <c r="H33" s="11">
        <v>533</v>
      </c>
      <c r="I33" s="11">
        <v>1025</v>
      </c>
      <c r="J33" s="3"/>
      <c r="K33" s="7"/>
      <c r="L33" s="11">
        <v>708</v>
      </c>
      <c r="M33" s="11">
        <v>1091</v>
      </c>
      <c r="N33" s="11">
        <v>1799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29.056018608257418</v>
      </c>
      <c r="W33" s="19">
        <f t="shared" si="5"/>
        <v>40.161495962600938</v>
      </c>
      <c r="X33" s="19">
        <f t="shared" si="6"/>
        <v>34.972603360050719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48</v>
      </c>
      <c r="D34" s="10">
        <v>123</v>
      </c>
      <c r="E34" s="3"/>
      <c r="F34" s="7">
        <v>55</v>
      </c>
      <c r="G34" s="10">
        <v>124</v>
      </c>
      <c r="H34" s="10">
        <v>119</v>
      </c>
      <c r="I34" s="10">
        <v>243</v>
      </c>
      <c r="J34" s="3"/>
      <c r="K34" s="7">
        <v>85</v>
      </c>
      <c r="L34" s="10">
        <v>131</v>
      </c>
      <c r="M34" s="10">
        <v>203</v>
      </c>
      <c r="N34" s="10">
        <v>334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21.079666602054662</v>
      </c>
      <c r="W34" s="19">
        <f t="shared" si="5"/>
        <v>32.367190820229496</v>
      </c>
      <c r="X34" s="19">
        <f t="shared" si="6"/>
        <v>27.093239143232349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58</v>
      </c>
      <c r="D35" s="10">
        <v>130</v>
      </c>
      <c r="E35" s="3"/>
      <c r="F35" s="7">
        <v>56</v>
      </c>
      <c r="G35" s="10">
        <v>120</v>
      </c>
      <c r="H35" s="10">
        <v>117</v>
      </c>
      <c r="I35" s="10">
        <v>237</v>
      </c>
      <c r="J35" s="3"/>
      <c r="K35" s="7">
        <v>86</v>
      </c>
      <c r="L35" s="10">
        <v>120</v>
      </c>
      <c r="M35" s="10">
        <v>188</v>
      </c>
      <c r="N35" s="10">
        <v>308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14.479550300445823</v>
      </c>
      <c r="W35" s="19">
        <f t="shared" si="5"/>
        <v>23.952401189970253</v>
      </c>
      <c r="X35" s="19">
        <f t="shared" si="6"/>
        <v>19.526332472942986</v>
      </c>
      <c r="Z35" s="4" t="s">
        <v>25</v>
      </c>
      <c r="AA35" s="10">
        <f>SUM(AA5,AA12,AA19,AA26)</f>
        <v>1015</v>
      </c>
      <c r="AB35" s="10">
        <f t="shared" ref="AA35:AB38" si="8">SUM(AB5,AB12,AB19,AB26)</f>
        <v>939</v>
      </c>
      <c r="AC35" s="10">
        <f>SUM(AA35:AB35)</f>
        <v>1954</v>
      </c>
    </row>
    <row r="36" spans="1:29" ht="15" customHeight="1" x14ac:dyDescent="0.15">
      <c r="A36" s="7">
        <v>27</v>
      </c>
      <c r="B36" s="10">
        <v>72</v>
      </c>
      <c r="C36" s="10">
        <v>60</v>
      </c>
      <c r="D36" s="10">
        <v>132</v>
      </c>
      <c r="E36" s="3"/>
      <c r="F36" s="7">
        <v>57</v>
      </c>
      <c r="G36" s="10">
        <v>135</v>
      </c>
      <c r="H36" s="10">
        <v>148</v>
      </c>
      <c r="I36" s="10">
        <v>283</v>
      </c>
      <c r="J36" s="3"/>
      <c r="K36" s="7">
        <v>87</v>
      </c>
      <c r="L36" s="10">
        <v>109</v>
      </c>
      <c r="M36" s="10">
        <v>207</v>
      </c>
      <c r="N36" s="10">
        <v>316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7.6177553789494095</v>
      </c>
      <c r="W36" s="19">
        <f t="shared" si="5"/>
        <v>14.67913302167446</v>
      </c>
      <c r="X36" s="19">
        <f t="shared" si="6"/>
        <v>11.379794411991124</v>
      </c>
      <c r="Z36" s="26" t="s">
        <v>26</v>
      </c>
      <c r="AA36" s="10">
        <f t="shared" si="8"/>
        <v>5106</v>
      </c>
      <c r="AB36" s="10">
        <f t="shared" si="8"/>
        <v>4989</v>
      </c>
      <c r="AC36" s="13">
        <f>SUM(AA36:AB36)</f>
        <v>10095</v>
      </c>
    </row>
    <row r="37" spans="1:29" ht="15" customHeight="1" x14ac:dyDescent="0.15">
      <c r="A37" s="7">
        <v>28</v>
      </c>
      <c r="B37" s="10">
        <v>60</v>
      </c>
      <c r="C37" s="10">
        <v>44</v>
      </c>
      <c r="D37" s="10">
        <v>104</v>
      </c>
      <c r="E37" s="3"/>
      <c r="F37" s="7">
        <v>58</v>
      </c>
      <c r="G37" s="10">
        <v>156</v>
      </c>
      <c r="H37" s="10">
        <v>148</v>
      </c>
      <c r="I37" s="10">
        <v>304</v>
      </c>
      <c r="J37" s="3"/>
      <c r="K37" s="7">
        <v>88</v>
      </c>
      <c r="L37" s="10">
        <v>105</v>
      </c>
      <c r="M37" s="10">
        <v>181</v>
      </c>
      <c r="N37" s="10">
        <v>286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2.3938747819344837</v>
      </c>
      <c r="W37" s="19">
        <f t="shared" si="5"/>
        <v>6.6298342541436464</v>
      </c>
      <c r="X37" s="19">
        <f t="shared" si="6"/>
        <v>4.6506362360186575</v>
      </c>
      <c r="Z37" s="4" t="s">
        <v>31</v>
      </c>
      <c r="AA37" s="10">
        <f t="shared" si="8"/>
        <v>2022</v>
      </c>
      <c r="AB37" s="10">
        <f t="shared" si="8"/>
        <v>2029</v>
      </c>
      <c r="AC37" s="13">
        <f>SUM(AA37:AB37)</f>
        <v>4051</v>
      </c>
    </row>
    <row r="38" spans="1:29" ht="15" customHeight="1" x14ac:dyDescent="0.15">
      <c r="A38" s="7">
        <v>29</v>
      </c>
      <c r="B38" s="10">
        <v>64</v>
      </c>
      <c r="C38" s="10">
        <v>62</v>
      </c>
      <c r="D38" s="10">
        <v>126</v>
      </c>
      <c r="E38" s="3"/>
      <c r="F38" s="7">
        <v>59</v>
      </c>
      <c r="G38" s="10">
        <v>175</v>
      </c>
      <c r="H38" s="10">
        <v>172</v>
      </c>
      <c r="I38" s="10">
        <v>347</v>
      </c>
      <c r="J38" s="3"/>
      <c r="K38" s="7">
        <v>89</v>
      </c>
      <c r="L38" s="10">
        <v>74</v>
      </c>
      <c r="M38" s="10">
        <v>168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0.40705563093622793</v>
      </c>
      <c r="W38" s="19">
        <f t="shared" si="5"/>
        <v>1.7679558011049725</v>
      </c>
      <c r="X38" s="19">
        <f t="shared" si="6"/>
        <v>1.1320925598876965</v>
      </c>
      <c r="Z38" s="4" t="s">
        <v>7</v>
      </c>
      <c r="AA38" s="10">
        <f t="shared" si="8"/>
        <v>2175</v>
      </c>
      <c r="AB38" s="10">
        <f t="shared" si="8"/>
        <v>3808</v>
      </c>
      <c r="AC38" s="13">
        <f>SUM(AA38:AB38)</f>
        <v>5983</v>
      </c>
    </row>
    <row r="39" spans="1:29" ht="15" customHeight="1" x14ac:dyDescent="0.15">
      <c r="A39" s="7"/>
      <c r="B39" s="11">
        <v>343</v>
      </c>
      <c r="C39" s="11">
        <v>272</v>
      </c>
      <c r="D39" s="11">
        <v>615</v>
      </c>
      <c r="E39" s="3"/>
      <c r="F39" s="7"/>
      <c r="G39" s="11">
        <v>710</v>
      </c>
      <c r="H39" s="11">
        <v>704</v>
      </c>
      <c r="I39" s="11">
        <v>1414</v>
      </c>
      <c r="J39" s="3"/>
      <c r="K39" s="7"/>
      <c r="L39" s="11">
        <v>539</v>
      </c>
      <c r="M39" s="11">
        <v>947</v>
      </c>
      <c r="N39" s="11">
        <v>1486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4.8459003682884277E-2</v>
      </c>
      <c r="W39" s="19">
        <f t="shared" si="5"/>
        <v>0.2634934126646834</v>
      </c>
      <c r="X39" s="19">
        <f t="shared" si="6"/>
        <v>0.16302132862382829</v>
      </c>
      <c r="Z39" s="9" t="s">
        <v>24</v>
      </c>
      <c r="AA39" s="11">
        <f>SUM(AA35:AA38)</f>
        <v>10318</v>
      </c>
      <c r="AB39" s="11">
        <f>SUM(AB35:AB38)</f>
        <v>11765</v>
      </c>
      <c r="AC39" s="11">
        <f>SUM(AC35:AC38)</f>
        <v>22083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38</v>
      </c>
      <c r="D4" s="10">
        <v>83</v>
      </c>
      <c r="E4" s="3"/>
      <c r="F4" s="7">
        <v>30</v>
      </c>
      <c r="G4" s="10">
        <v>84</v>
      </c>
      <c r="H4" s="10">
        <v>90</v>
      </c>
      <c r="I4" s="10">
        <v>174</v>
      </c>
      <c r="J4" s="3"/>
      <c r="K4" s="7">
        <v>60</v>
      </c>
      <c r="L4" s="10">
        <v>162</v>
      </c>
      <c r="M4" s="10">
        <v>165</v>
      </c>
      <c r="N4" s="10">
        <v>327</v>
      </c>
      <c r="O4" s="3"/>
      <c r="P4" s="7">
        <v>90</v>
      </c>
      <c r="Q4" s="10">
        <v>56</v>
      </c>
      <c r="R4" s="10">
        <v>152</v>
      </c>
      <c r="S4" s="10">
        <v>208</v>
      </c>
      <c r="U4" s="4" t="s">
        <v>4</v>
      </c>
      <c r="V4" s="15">
        <f>SUM(B9,B15,B21)</f>
        <v>1017</v>
      </c>
      <c r="W4" s="15">
        <f>SUM(C9,C15,C21)</f>
        <v>935</v>
      </c>
      <c r="X4" s="15">
        <f>SUM(V4:W4)</f>
        <v>1952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57</v>
      </c>
      <c r="D5" s="10">
        <v>124</v>
      </c>
      <c r="E5" s="3"/>
      <c r="F5" s="7">
        <v>31</v>
      </c>
      <c r="G5" s="10">
        <v>72</v>
      </c>
      <c r="H5" s="10">
        <v>88</v>
      </c>
      <c r="I5" s="10">
        <v>160</v>
      </c>
      <c r="J5" s="3"/>
      <c r="K5" s="7">
        <v>61</v>
      </c>
      <c r="L5" s="10">
        <v>171</v>
      </c>
      <c r="M5" s="10">
        <v>172</v>
      </c>
      <c r="N5" s="10">
        <v>343</v>
      </c>
      <c r="O5" s="3"/>
      <c r="P5" s="7">
        <v>91</v>
      </c>
      <c r="Q5" s="10">
        <v>50</v>
      </c>
      <c r="R5" s="10">
        <v>113</v>
      </c>
      <c r="S5" s="10">
        <v>163</v>
      </c>
      <c r="U5" s="4" t="s">
        <v>5</v>
      </c>
      <c r="V5" s="15">
        <f>SUM(B27,B33,B39,G9,G15,G21,G27,G33,G39,L9)</f>
        <v>5086</v>
      </c>
      <c r="W5" s="15">
        <f>SUM(C27,C33,C39,H9,H15,H21,H27,H33,H39,M9)</f>
        <v>4981</v>
      </c>
      <c r="X5" s="15">
        <f>SUM(V5:W5)</f>
        <v>10067</v>
      </c>
      <c r="Y5" s="2"/>
      <c r="Z5" s="4" t="s">
        <v>25</v>
      </c>
      <c r="AA5" s="10">
        <v>580</v>
      </c>
      <c r="AB5" s="10">
        <v>553</v>
      </c>
      <c r="AC5" s="10">
        <v>1133</v>
      </c>
    </row>
    <row r="6" spans="1:29" ht="15" customHeight="1" x14ac:dyDescent="0.15">
      <c r="A6" s="7">
        <v>2</v>
      </c>
      <c r="B6" s="10">
        <v>54</v>
      </c>
      <c r="C6" s="10">
        <v>42</v>
      </c>
      <c r="D6" s="10">
        <v>96</v>
      </c>
      <c r="E6" s="3"/>
      <c r="F6" s="7">
        <v>32</v>
      </c>
      <c r="G6" s="10">
        <v>80</v>
      </c>
      <c r="H6" s="10">
        <v>74</v>
      </c>
      <c r="I6" s="10">
        <v>154</v>
      </c>
      <c r="J6" s="3"/>
      <c r="K6" s="7">
        <v>62</v>
      </c>
      <c r="L6" s="10">
        <v>162</v>
      </c>
      <c r="M6" s="10">
        <v>194</v>
      </c>
      <c r="N6" s="10">
        <v>356</v>
      </c>
      <c r="O6" s="3"/>
      <c r="P6" s="7">
        <v>92</v>
      </c>
      <c r="Q6" s="10">
        <v>42</v>
      </c>
      <c r="R6" s="10">
        <v>126</v>
      </c>
      <c r="S6" s="10">
        <v>168</v>
      </c>
      <c r="U6" s="8" t="s">
        <v>6</v>
      </c>
      <c r="V6" s="15">
        <f>SUM(L15,L21)</f>
        <v>2026</v>
      </c>
      <c r="W6" s="15">
        <f>SUM(M15,M21)</f>
        <v>2018</v>
      </c>
      <c r="X6" s="15">
        <f>SUM(V6:W6)</f>
        <v>4044</v>
      </c>
      <c r="Z6" s="26" t="s">
        <v>26</v>
      </c>
      <c r="AA6" s="10">
        <v>2967</v>
      </c>
      <c r="AB6" s="10">
        <v>2939</v>
      </c>
      <c r="AC6" s="10">
        <v>5906</v>
      </c>
    </row>
    <row r="7" spans="1:29" ht="15" customHeight="1" x14ac:dyDescent="0.15">
      <c r="A7" s="7">
        <v>3</v>
      </c>
      <c r="B7" s="10">
        <v>64</v>
      </c>
      <c r="C7" s="10">
        <v>67</v>
      </c>
      <c r="D7" s="10">
        <v>131</v>
      </c>
      <c r="E7" s="3"/>
      <c r="F7" s="7">
        <v>33</v>
      </c>
      <c r="G7" s="10">
        <v>87</v>
      </c>
      <c r="H7" s="10">
        <v>89</v>
      </c>
      <c r="I7" s="10">
        <v>176</v>
      </c>
      <c r="J7" s="3"/>
      <c r="K7" s="7">
        <v>63</v>
      </c>
      <c r="L7" s="10">
        <v>199</v>
      </c>
      <c r="M7" s="10">
        <v>186</v>
      </c>
      <c r="N7" s="10">
        <v>385</v>
      </c>
      <c r="O7" s="3"/>
      <c r="P7" s="7">
        <v>93</v>
      </c>
      <c r="Q7" s="10">
        <v>36</v>
      </c>
      <c r="R7" s="10">
        <v>117</v>
      </c>
      <c r="S7" s="10">
        <v>153</v>
      </c>
      <c r="U7" s="4" t="s">
        <v>7</v>
      </c>
      <c r="V7" s="15">
        <f>SUM(L27,L33,L39,Q9,Q15,Q21,Q27,Q33,Q39)</f>
        <v>2169</v>
      </c>
      <c r="W7" s="15">
        <f>SUM(M27,M33,M39,R9,R15,R21,R27,R33,R39)</f>
        <v>3812</v>
      </c>
      <c r="X7" s="15">
        <f>SUM(V7:W7)</f>
        <v>5981</v>
      </c>
      <c r="Z7" s="4" t="s">
        <v>31</v>
      </c>
      <c r="AA7" s="10">
        <v>1197</v>
      </c>
      <c r="AB7" s="10">
        <v>1243</v>
      </c>
      <c r="AC7" s="10">
        <v>2440</v>
      </c>
    </row>
    <row r="8" spans="1:29" ht="15" customHeight="1" x14ac:dyDescent="0.15">
      <c r="A8" s="7">
        <v>4</v>
      </c>
      <c r="B8" s="10">
        <v>67</v>
      </c>
      <c r="C8" s="10">
        <v>57</v>
      </c>
      <c r="D8" s="10">
        <v>124</v>
      </c>
      <c r="E8" s="3"/>
      <c r="F8" s="7">
        <v>34</v>
      </c>
      <c r="G8" s="10">
        <v>100</v>
      </c>
      <c r="H8" s="10">
        <v>93</v>
      </c>
      <c r="I8" s="10">
        <v>193</v>
      </c>
      <c r="J8" s="3"/>
      <c r="K8" s="7">
        <v>64</v>
      </c>
      <c r="L8" s="10">
        <v>197</v>
      </c>
      <c r="M8" s="10">
        <v>164</v>
      </c>
      <c r="N8" s="10">
        <v>361</v>
      </c>
      <c r="O8" s="3"/>
      <c r="P8" s="7">
        <v>94</v>
      </c>
      <c r="Q8" s="10">
        <v>19</v>
      </c>
      <c r="R8" s="10">
        <v>61</v>
      </c>
      <c r="S8" s="10">
        <v>80</v>
      </c>
      <c r="U8" s="17" t="s">
        <v>3</v>
      </c>
      <c r="V8" s="12">
        <f>SUM(V4:V7)</f>
        <v>10298</v>
      </c>
      <c r="W8" s="12">
        <f>SUM(W4:W7)</f>
        <v>11746</v>
      </c>
      <c r="X8" s="12">
        <f>SUM(X4:X7)</f>
        <v>22044</v>
      </c>
      <c r="Z8" s="4" t="s">
        <v>7</v>
      </c>
      <c r="AA8" s="10">
        <v>1300</v>
      </c>
      <c r="AB8" s="10">
        <v>2286</v>
      </c>
      <c r="AC8" s="10">
        <v>3586</v>
      </c>
    </row>
    <row r="9" spans="1:29" ht="15" customHeight="1" x14ac:dyDescent="0.15">
      <c r="A9" s="7"/>
      <c r="B9" s="11">
        <v>297</v>
      </c>
      <c r="C9" s="11">
        <v>261</v>
      </c>
      <c r="D9" s="11">
        <v>558</v>
      </c>
      <c r="E9" s="3"/>
      <c r="F9" s="7"/>
      <c r="G9" s="11">
        <v>423</v>
      </c>
      <c r="H9" s="11">
        <v>434</v>
      </c>
      <c r="I9" s="11">
        <v>857</v>
      </c>
      <c r="J9" s="3"/>
      <c r="K9" s="7"/>
      <c r="L9" s="12">
        <v>891</v>
      </c>
      <c r="M9" s="12">
        <v>881</v>
      </c>
      <c r="N9" s="12">
        <v>1772</v>
      </c>
      <c r="O9" s="3"/>
      <c r="P9" s="7"/>
      <c r="Q9" s="11">
        <v>203</v>
      </c>
      <c r="R9" s="11">
        <v>569</v>
      </c>
      <c r="S9" s="11">
        <v>772</v>
      </c>
      <c r="U9" s="4" t="s">
        <v>8</v>
      </c>
      <c r="V9" s="15">
        <f>SUM(G21,G27,G33,G39,L9)</f>
        <v>3130</v>
      </c>
      <c r="W9" s="15">
        <f>SUM(H21,H27,H33,H39,M9)</f>
        <v>3063</v>
      </c>
      <c r="X9" s="18">
        <f t="shared" ref="X9:X20" si="0">SUM(V9:W9)</f>
        <v>6193</v>
      </c>
      <c r="Z9" s="9" t="s">
        <v>24</v>
      </c>
      <c r="AA9" s="11">
        <f t="shared" ref="AA9:AB9" si="1">SUM(AA5:AA8)</f>
        <v>6044</v>
      </c>
      <c r="AB9" s="11">
        <f t="shared" si="1"/>
        <v>7021</v>
      </c>
      <c r="AC9" s="11">
        <f>SUM(AC5:AC8)</f>
        <v>13065</v>
      </c>
    </row>
    <row r="10" spans="1:29" ht="15" customHeight="1" x14ac:dyDescent="0.15">
      <c r="A10" s="7">
        <v>5</v>
      </c>
      <c r="B10" s="10">
        <v>65</v>
      </c>
      <c r="C10" s="10">
        <v>67</v>
      </c>
      <c r="D10" s="10">
        <v>132</v>
      </c>
      <c r="E10" s="3"/>
      <c r="F10" s="7">
        <v>35</v>
      </c>
      <c r="G10" s="10">
        <v>76</v>
      </c>
      <c r="H10" s="10">
        <v>90</v>
      </c>
      <c r="I10" s="10">
        <v>166</v>
      </c>
      <c r="J10" s="3"/>
      <c r="K10" s="7">
        <v>65</v>
      </c>
      <c r="L10" s="10">
        <v>219</v>
      </c>
      <c r="M10" s="10">
        <v>210</v>
      </c>
      <c r="N10" s="10">
        <v>429</v>
      </c>
      <c r="O10" s="3"/>
      <c r="P10" s="7">
        <v>95</v>
      </c>
      <c r="Q10" s="10">
        <v>12</v>
      </c>
      <c r="R10" s="10">
        <v>54</v>
      </c>
      <c r="S10" s="10">
        <v>66</v>
      </c>
      <c r="U10" s="4" t="s">
        <v>9</v>
      </c>
      <c r="V10" s="15">
        <f>SUM(G21,G27,G33,G39,L9,L15,L21,L27,L33,L39,Q9,Q15,Q21,Q27,Q33,Q39)</f>
        <v>7325</v>
      </c>
      <c r="W10" s="15">
        <f>SUM(H21,H27,H33,H39,M9,M15,M21,M27,M33,M39,R9,R15,R21,R27,R33,R39)</f>
        <v>8893</v>
      </c>
      <c r="X10" s="18">
        <f t="shared" si="0"/>
        <v>16218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48</v>
      </c>
      <c r="D11" s="10">
        <v>120</v>
      </c>
      <c r="E11" s="3"/>
      <c r="F11" s="7">
        <v>36</v>
      </c>
      <c r="G11" s="10">
        <v>87</v>
      </c>
      <c r="H11" s="10">
        <v>91</v>
      </c>
      <c r="I11" s="10">
        <v>178</v>
      </c>
      <c r="J11" s="3"/>
      <c r="K11" s="7">
        <v>66</v>
      </c>
      <c r="L11" s="10">
        <v>208</v>
      </c>
      <c r="M11" s="10">
        <v>201</v>
      </c>
      <c r="N11" s="10">
        <v>409</v>
      </c>
      <c r="O11" s="3"/>
      <c r="P11" s="7">
        <v>96</v>
      </c>
      <c r="Q11" s="10">
        <v>6</v>
      </c>
      <c r="R11" s="10">
        <v>50</v>
      </c>
      <c r="S11" s="10">
        <v>56</v>
      </c>
      <c r="U11" s="4" t="s">
        <v>10</v>
      </c>
      <c r="V11" s="15">
        <f>SUM(,G33,G39,L9,L15,L21,L27,L33,L39,Q9,Q15,Q21,Q27,Q33,Q39)</f>
        <v>6280</v>
      </c>
      <c r="W11" s="15">
        <f>SUM(,H33,H39,M9,M15,M21,M27,M33,M39,R9,R15,R21,R27,R33,R39)</f>
        <v>7945</v>
      </c>
      <c r="X11" s="18">
        <f t="shared" si="0"/>
        <v>14225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72</v>
      </c>
      <c r="D12" s="10">
        <v>146</v>
      </c>
      <c r="E12" s="3"/>
      <c r="F12" s="7">
        <v>37</v>
      </c>
      <c r="G12" s="10">
        <v>88</v>
      </c>
      <c r="H12" s="10">
        <v>77</v>
      </c>
      <c r="I12" s="10">
        <v>165</v>
      </c>
      <c r="J12" s="3"/>
      <c r="K12" s="7">
        <v>67</v>
      </c>
      <c r="L12" s="10">
        <v>247</v>
      </c>
      <c r="M12" s="10">
        <v>203</v>
      </c>
      <c r="N12" s="10">
        <v>450</v>
      </c>
      <c r="O12" s="3"/>
      <c r="P12" s="7">
        <v>97</v>
      </c>
      <c r="Q12" s="10">
        <v>6</v>
      </c>
      <c r="R12" s="10">
        <v>37</v>
      </c>
      <c r="S12" s="10">
        <v>43</v>
      </c>
      <c r="U12" s="4" t="s">
        <v>11</v>
      </c>
      <c r="V12" s="15">
        <f>SUM(L9,L15,L21,L27,L33,L39,Q9,Q15,Q21,Q27,Q33,Q39)</f>
        <v>5086</v>
      </c>
      <c r="W12" s="15">
        <f>SUM(M9,M15,M21,M27,M33,M39,R9,R15,R21,R27,R33,R39)</f>
        <v>6711</v>
      </c>
      <c r="X12" s="18">
        <f t="shared" si="0"/>
        <v>11797</v>
      </c>
      <c r="Z12" s="4" t="s">
        <v>25</v>
      </c>
      <c r="AA12" s="10">
        <v>171</v>
      </c>
      <c r="AB12" s="10">
        <v>127</v>
      </c>
      <c r="AC12" s="10">
        <v>298</v>
      </c>
    </row>
    <row r="13" spans="1:29" ht="15" customHeight="1" x14ac:dyDescent="0.15">
      <c r="A13" s="7">
        <v>8</v>
      </c>
      <c r="B13" s="10">
        <v>73</v>
      </c>
      <c r="C13" s="10">
        <v>70</v>
      </c>
      <c r="D13" s="10">
        <v>143</v>
      </c>
      <c r="E13" s="3"/>
      <c r="F13" s="7">
        <v>38</v>
      </c>
      <c r="G13" s="10">
        <v>93</v>
      </c>
      <c r="H13" s="10">
        <v>99</v>
      </c>
      <c r="I13" s="10">
        <v>192</v>
      </c>
      <c r="J13" s="3"/>
      <c r="K13" s="7">
        <v>68</v>
      </c>
      <c r="L13" s="10">
        <v>256</v>
      </c>
      <c r="M13" s="10">
        <v>231</v>
      </c>
      <c r="N13" s="10">
        <v>487</v>
      </c>
      <c r="O13" s="3"/>
      <c r="P13" s="7">
        <v>98</v>
      </c>
      <c r="Q13" s="10">
        <v>6</v>
      </c>
      <c r="R13" s="10">
        <v>18</v>
      </c>
      <c r="S13" s="10">
        <v>24</v>
      </c>
      <c r="U13" s="9" t="s">
        <v>12</v>
      </c>
      <c r="V13" s="12">
        <f>SUM(L15,L21,L27,L33,L39,Q9,Q15,Q21,Q27,Q33,Q39)</f>
        <v>4195</v>
      </c>
      <c r="W13" s="12">
        <f>SUM(M15,M21,M27,M33,M39,R9,R15,R21,R27,R33,R39)</f>
        <v>5830</v>
      </c>
      <c r="X13" s="12">
        <f t="shared" si="0"/>
        <v>10025</v>
      </c>
      <c r="Z13" s="26" t="s">
        <v>26</v>
      </c>
      <c r="AA13" s="10">
        <v>646</v>
      </c>
      <c r="AB13" s="10">
        <v>669</v>
      </c>
      <c r="AC13" s="10">
        <v>1315</v>
      </c>
    </row>
    <row r="14" spans="1:29" ht="15" customHeight="1" x14ac:dyDescent="0.15">
      <c r="A14" s="7">
        <v>9</v>
      </c>
      <c r="B14" s="10">
        <v>78</v>
      </c>
      <c r="C14" s="10">
        <v>62</v>
      </c>
      <c r="D14" s="10">
        <v>140</v>
      </c>
      <c r="E14" s="3"/>
      <c r="F14" s="7">
        <v>39</v>
      </c>
      <c r="G14" s="10">
        <v>98</v>
      </c>
      <c r="H14" s="10">
        <v>89</v>
      </c>
      <c r="I14" s="10">
        <v>187</v>
      </c>
      <c r="J14" s="3"/>
      <c r="K14" s="7">
        <v>69</v>
      </c>
      <c r="L14" s="10">
        <v>273</v>
      </c>
      <c r="M14" s="10">
        <v>257</v>
      </c>
      <c r="N14" s="10">
        <v>530</v>
      </c>
      <c r="O14" s="3"/>
      <c r="P14" s="7">
        <v>99</v>
      </c>
      <c r="Q14" s="10">
        <v>7</v>
      </c>
      <c r="R14" s="10">
        <v>19</v>
      </c>
      <c r="S14" s="10">
        <v>26</v>
      </c>
      <c r="U14" s="4" t="s">
        <v>13</v>
      </c>
      <c r="V14" s="15">
        <f>SUM(L21,L27,L33,L39,Q9,Q15,Q21,Q27,Q33,Q39)</f>
        <v>2992</v>
      </c>
      <c r="W14" s="15">
        <f>SUM(M21,M27,M33,M39,R9,R15,R21,R27,R33,R39)</f>
        <v>4728</v>
      </c>
      <c r="X14" s="18">
        <f t="shared" si="0"/>
        <v>7720</v>
      </c>
      <c r="Z14" s="4" t="s">
        <v>31</v>
      </c>
      <c r="AA14" s="10">
        <v>258</v>
      </c>
      <c r="AB14" s="10">
        <v>277</v>
      </c>
      <c r="AC14" s="10">
        <v>535</v>
      </c>
    </row>
    <row r="15" spans="1:29" ht="15" customHeight="1" x14ac:dyDescent="0.15">
      <c r="A15" s="7"/>
      <c r="B15" s="11">
        <v>362</v>
      </c>
      <c r="C15" s="11">
        <v>319</v>
      </c>
      <c r="D15" s="11">
        <v>681</v>
      </c>
      <c r="E15" s="3"/>
      <c r="F15" s="7"/>
      <c r="G15" s="11">
        <v>442</v>
      </c>
      <c r="H15" s="11">
        <v>446</v>
      </c>
      <c r="I15" s="11">
        <v>888</v>
      </c>
      <c r="J15" s="3"/>
      <c r="K15" s="7"/>
      <c r="L15" s="11">
        <v>1203</v>
      </c>
      <c r="M15" s="11">
        <v>1102</v>
      </c>
      <c r="N15" s="11">
        <v>2305</v>
      </c>
      <c r="O15" s="3"/>
      <c r="P15" s="7"/>
      <c r="Q15" s="11">
        <v>37</v>
      </c>
      <c r="R15" s="11">
        <v>178</v>
      </c>
      <c r="S15" s="11">
        <v>215</v>
      </c>
      <c r="U15" s="4" t="s">
        <v>14</v>
      </c>
      <c r="V15" s="15">
        <f>SUM(L27,L33,L39,Q9,Q15,Q21,Q27,Q33,Q39)</f>
        <v>2169</v>
      </c>
      <c r="W15" s="15">
        <f>SUM(M27,M33,M39,R9,R15,R21,R27,R33,R39)</f>
        <v>3812</v>
      </c>
      <c r="X15" s="18">
        <f t="shared" si="0"/>
        <v>5981</v>
      </c>
      <c r="Z15" s="4" t="s">
        <v>7</v>
      </c>
      <c r="AA15" s="10">
        <v>275</v>
      </c>
      <c r="AB15" s="10">
        <v>444</v>
      </c>
      <c r="AC15" s="10">
        <v>719</v>
      </c>
    </row>
    <row r="16" spans="1:29" ht="15" customHeight="1" x14ac:dyDescent="0.15">
      <c r="A16" s="7">
        <v>10</v>
      </c>
      <c r="B16" s="10">
        <v>62</v>
      </c>
      <c r="C16" s="10">
        <v>78</v>
      </c>
      <c r="D16" s="10">
        <v>140</v>
      </c>
      <c r="E16" s="3"/>
      <c r="F16" s="7">
        <v>40</v>
      </c>
      <c r="G16" s="10">
        <v>114</v>
      </c>
      <c r="H16" s="10">
        <v>97</v>
      </c>
      <c r="I16" s="10">
        <v>211</v>
      </c>
      <c r="J16" s="3"/>
      <c r="K16" s="7">
        <v>70</v>
      </c>
      <c r="L16" s="10">
        <v>246</v>
      </c>
      <c r="M16" s="10">
        <v>244</v>
      </c>
      <c r="N16" s="10">
        <v>490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1484</v>
      </c>
      <c r="W16" s="15">
        <f>SUM(M33,M39,R9,R15,R21,R27,R33,R39)</f>
        <v>2817</v>
      </c>
      <c r="X16" s="18">
        <f t="shared" si="0"/>
        <v>4301</v>
      </c>
      <c r="Z16" s="9" t="s">
        <v>24</v>
      </c>
      <c r="AA16" s="11">
        <f t="shared" ref="AA16:AB16" si="2">SUM(AA12:AA15)</f>
        <v>1350</v>
      </c>
      <c r="AB16" s="11">
        <f t="shared" si="2"/>
        <v>1517</v>
      </c>
      <c r="AC16" s="11">
        <f>SUM(AC12:AC15)</f>
        <v>2867</v>
      </c>
    </row>
    <row r="17" spans="1:29" ht="15" customHeight="1" x14ac:dyDescent="0.15">
      <c r="A17" s="7">
        <v>11</v>
      </c>
      <c r="B17" s="10">
        <v>77</v>
      </c>
      <c r="C17" s="10">
        <v>71</v>
      </c>
      <c r="D17" s="10">
        <v>148</v>
      </c>
      <c r="E17" s="3"/>
      <c r="F17" s="7">
        <v>41</v>
      </c>
      <c r="G17" s="10">
        <v>116</v>
      </c>
      <c r="H17" s="10">
        <v>94</v>
      </c>
      <c r="I17" s="10">
        <v>210</v>
      </c>
      <c r="J17" s="3"/>
      <c r="K17" s="7">
        <v>71</v>
      </c>
      <c r="L17" s="10">
        <v>227</v>
      </c>
      <c r="M17" s="10">
        <v>210</v>
      </c>
      <c r="N17" s="10">
        <v>437</v>
      </c>
      <c r="O17" s="3"/>
      <c r="P17" s="7">
        <v>101</v>
      </c>
      <c r="Q17" s="10">
        <v>1</v>
      </c>
      <c r="R17" s="10">
        <v>6</v>
      </c>
      <c r="S17" s="10">
        <v>7</v>
      </c>
      <c r="U17" s="4" t="s">
        <v>16</v>
      </c>
      <c r="V17" s="15">
        <f>SUM(L39,Q9,Q15,Q21,Q27,Q33,Q39)</f>
        <v>787</v>
      </c>
      <c r="W17" s="15">
        <f>SUM(M39,R9,R15,R21,R27,R33,R39)</f>
        <v>1729</v>
      </c>
      <c r="X17" s="18">
        <f t="shared" si="0"/>
        <v>2516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84</v>
      </c>
      <c r="D18" s="10">
        <v>160</v>
      </c>
      <c r="E18" s="3"/>
      <c r="F18" s="7">
        <v>42</v>
      </c>
      <c r="G18" s="10">
        <v>113</v>
      </c>
      <c r="H18" s="10">
        <v>88</v>
      </c>
      <c r="I18" s="10">
        <v>201</v>
      </c>
      <c r="J18" s="3"/>
      <c r="K18" s="7">
        <v>72</v>
      </c>
      <c r="L18" s="10">
        <v>98</v>
      </c>
      <c r="M18" s="10">
        <v>108</v>
      </c>
      <c r="N18" s="13">
        <v>206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245</v>
      </c>
      <c r="W18" s="15">
        <f>SUM(R9,R15,R21,R27,R33,R39)</f>
        <v>777</v>
      </c>
      <c r="X18" s="18">
        <f t="shared" si="0"/>
        <v>1022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57</v>
      </c>
      <c r="D19" s="10">
        <v>123</v>
      </c>
      <c r="E19" s="3"/>
      <c r="F19" s="7">
        <v>43</v>
      </c>
      <c r="G19" s="10">
        <v>106</v>
      </c>
      <c r="H19" s="10">
        <v>89</v>
      </c>
      <c r="I19" s="10">
        <v>195</v>
      </c>
      <c r="J19" s="3"/>
      <c r="K19" s="7">
        <v>73</v>
      </c>
      <c r="L19" s="10">
        <v>126</v>
      </c>
      <c r="M19" s="10">
        <v>153</v>
      </c>
      <c r="N19" s="10">
        <v>279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42</v>
      </c>
      <c r="W19" s="15">
        <f>SUM(R15,R21,R27,R33,R39)</f>
        <v>208</v>
      </c>
      <c r="X19" s="18">
        <f t="shared" si="0"/>
        <v>250</v>
      </c>
      <c r="Z19" s="4" t="s">
        <v>25</v>
      </c>
      <c r="AA19" s="10">
        <v>159</v>
      </c>
      <c r="AB19" s="10">
        <v>163</v>
      </c>
      <c r="AC19" s="10">
        <v>322</v>
      </c>
    </row>
    <row r="20" spans="1:29" ht="15" customHeight="1" x14ac:dyDescent="0.15">
      <c r="A20" s="7">
        <v>14</v>
      </c>
      <c r="B20" s="10">
        <v>77</v>
      </c>
      <c r="C20" s="10">
        <v>65</v>
      </c>
      <c r="D20" s="10">
        <v>142</v>
      </c>
      <c r="E20" s="3"/>
      <c r="F20" s="7">
        <v>44</v>
      </c>
      <c r="G20" s="10">
        <v>103</v>
      </c>
      <c r="H20" s="10">
        <v>116</v>
      </c>
      <c r="I20" s="10">
        <v>219</v>
      </c>
      <c r="J20" s="3"/>
      <c r="K20" s="7">
        <v>74</v>
      </c>
      <c r="L20" s="10">
        <v>126</v>
      </c>
      <c r="M20" s="10">
        <v>201</v>
      </c>
      <c r="N20" s="10">
        <v>327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971</v>
      </c>
      <c r="AB20" s="10">
        <v>881</v>
      </c>
      <c r="AC20" s="10">
        <v>1852</v>
      </c>
    </row>
    <row r="21" spans="1:29" ht="15" customHeight="1" x14ac:dyDescent="0.15">
      <c r="A21" s="7"/>
      <c r="B21" s="11">
        <v>358</v>
      </c>
      <c r="C21" s="11">
        <v>355</v>
      </c>
      <c r="D21" s="11">
        <v>713</v>
      </c>
      <c r="E21" s="3"/>
      <c r="F21" s="7"/>
      <c r="G21" s="11">
        <v>552</v>
      </c>
      <c r="H21" s="11">
        <v>484</v>
      </c>
      <c r="I21" s="11">
        <v>1036</v>
      </c>
      <c r="J21" s="3"/>
      <c r="K21" s="7"/>
      <c r="L21" s="12">
        <v>823</v>
      </c>
      <c r="M21" s="12">
        <v>916</v>
      </c>
      <c r="N21" s="12">
        <v>1739</v>
      </c>
      <c r="O21" s="24"/>
      <c r="P21" s="7"/>
      <c r="Q21" s="11">
        <v>4</v>
      </c>
      <c r="R21" s="11">
        <v>28</v>
      </c>
      <c r="S21" s="11">
        <v>32</v>
      </c>
      <c r="Z21" s="4" t="s">
        <v>31</v>
      </c>
      <c r="AA21" s="10">
        <v>356</v>
      </c>
      <c r="AB21" s="10">
        <v>308</v>
      </c>
      <c r="AC21" s="10">
        <v>664</v>
      </c>
    </row>
    <row r="22" spans="1:29" ht="15" customHeight="1" x14ac:dyDescent="0.15">
      <c r="A22" s="7">
        <v>15</v>
      </c>
      <c r="B22" s="10">
        <v>73</v>
      </c>
      <c r="C22" s="10">
        <v>76</v>
      </c>
      <c r="D22" s="10">
        <v>149</v>
      </c>
      <c r="E22" s="3"/>
      <c r="F22" s="7">
        <v>45</v>
      </c>
      <c r="G22" s="10">
        <v>97</v>
      </c>
      <c r="H22" s="10">
        <v>85</v>
      </c>
      <c r="I22" s="10">
        <v>182</v>
      </c>
      <c r="J22" s="3"/>
      <c r="K22" s="7">
        <v>75</v>
      </c>
      <c r="L22" s="10">
        <v>143</v>
      </c>
      <c r="M22" s="10">
        <v>186</v>
      </c>
      <c r="N22" s="10">
        <v>329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361</v>
      </c>
      <c r="AB22" s="10">
        <v>690</v>
      </c>
      <c r="AC22" s="10">
        <v>1051</v>
      </c>
    </row>
    <row r="23" spans="1:29" ht="15" customHeight="1" x14ac:dyDescent="0.15">
      <c r="A23" s="7">
        <v>16</v>
      </c>
      <c r="B23" s="10">
        <v>75</v>
      </c>
      <c r="C23" s="10">
        <v>77</v>
      </c>
      <c r="D23" s="10">
        <v>152</v>
      </c>
      <c r="E23" s="3"/>
      <c r="F23" s="7">
        <v>46</v>
      </c>
      <c r="G23" s="10">
        <v>104</v>
      </c>
      <c r="H23" s="10">
        <v>109</v>
      </c>
      <c r="I23" s="10">
        <v>213</v>
      </c>
      <c r="J23" s="3"/>
      <c r="K23" s="7">
        <v>76</v>
      </c>
      <c r="L23" s="10">
        <v>147</v>
      </c>
      <c r="M23" s="10">
        <v>206</v>
      </c>
      <c r="N23" s="10">
        <v>353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9.8757040201980963</v>
      </c>
      <c r="W23" s="19">
        <f>W4/$W$8*100</f>
        <v>7.9601566490720241</v>
      </c>
      <c r="X23" s="19">
        <f>X4/$X$8*100</f>
        <v>8.8550172382507721</v>
      </c>
      <c r="Z23" s="9" t="s">
        <v>24</v>
      </c>
      <c r="AA23" s="11">
        <f t="shared" ref="AA23:AB23" si="3">SUM(AA19:AA22)</f>
        <v>1847</v>
      </c>
      <c r="AB23" s="11">
        <f t="shared" si="3"/>
        <v>2042</v>
      </c>
      <c r="AC23" s="11">
        <f>SUM(AC19:AC22)</f>
        <v>3889</v>
      </c>
    </row>
    <row r="24" spans="1:29" ht="15" customHeight="1" x14ac:dyDescent="0.15">
      <c r="A24" s="7">
        <v>17</v>
      </c>
      <c r="B24" s="10">
        <v>83</v>
      </c>
      <c r="C24" s="10">
        <v>90</v>
      </c>
      <c r="D24" s="10">
        <v>173</v>
      </c>
      <c r="E24" s="3"/>
      <c r="F24" s="7">
        <v>47</v>
      </c>
      <c r="G24" s="10">
        <v>100</v>
      </c>
      <c r="H24" s="10">
        <v>83</v>
      </c>
      <c r="I24" s="10">
        <v>183</v>
      </c>
      <c r="J24" s="3"/>
      <c r="K24" s="7">
        <v>77</v>
      </c>
      <c r="L24" s="10">
        <v>139</v>
      </c>
      <c r="M24" s="10">
        <v>215</v>
      </c>
      <c r="N24" s="10">
        <v>354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49.388230724412509</v>
      </c>
      <c r="W24" s="19">
        <f>W5/$W$8*100</f>
        <v>42.405925421420058</v>
      </c>
      <c r="X24" s="19">
        <f>X5/$X$8*100</f>
        <v>45.667755398294318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86</v>
      </c>
      <c r="D25" s="10">
        <v>163</v>
      </c>
      <c r="E25" s="3"/>
      <c r="F25" s="7">
        <v>48</v>
      </c>
      <c r="G25" s="10">
        <v>99</v>
      </c>
      <c r="H25" s="10">
        <v>90</v>
      </c>
      <c r="I25" s="10">
        <v>189</v>
      </c>
      <c r="J25" s="3"/>
      <c r="K25" s="7">
        <v>78</v>
      </c>
      <c r="L25" s="10">
        <v>126</v>
      </c>
      <c r="M25" s="10">
        <v>189</v>
      </c>
      <c r="N25" s="10">
        <v>315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19.673723053020005</v>
      </c>
      <c r="W25" s="19">
        <f>W6/$W$8*100</f>
        <v>17.18031670355866</v>
      </c>
      <c r="X25" s="19">
        <f>X6/$X$8*100</f>
        <v>18.345127925966249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71</v>
      </c>
      <c r="D26" s="10">
        <v>135</v>
      </c>
      <c r="E26" s="3"/>
      <c r="F26" s="7">
        <v>49</v>
      </c>
      <c r="G26" s="10">
        <v>93</v>
      </c>
      <c r="H26" s="10">
        <v>97</v>
      </c>
      <c r="I26" s="10">
        <v>190</v>
      </c>
      <c r="J26" s="3"/>
      <c r="K26" s="7">
        <v>79</v>
      </c>
      <c r="L26" s="10">
        <v>130</v>
      </c>
      <c r="M26" s="10">
        <v>199</v>
      </c>
      <c r="N26" s="10">
        <v>329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21.06234220236939</v>
      </c>
      <c r="W26" s="19">
        <f>W7/$W$8*100</f>
        <v>32.453601225949257</v>
      </c>
      <c r="X26" s="19">
        <f>X7/$X$8*100</f>
        <v>27.132099437488659</v>
      </c>
      <c r="Z26" s="4" t="s">
        <v>25</v>
      </c>
      <c r="AA26" s="10">
        <v>107</v>
      </c>
      <c r="AB26" s="10">
        <v>92</v>
      </c>
      <c r="AC26" s="10">
        <v>199</v>
      </c>
    </row>
    <row r="27" spans="1:29" ht="15" customHeight="1" x14ac:dyDescent="0.15">
      <c r="A27" s="7"/>
      <c r="B27" s="11">
        <v>372</v>
      </c>
      <c r="C27" s="11">
        <v>400</v>
      </c>
      <c r="D27" s="11">
        <v>772</v>
      </c>
      <c r="E27" s="3"/>
      <c r="F27" s="7"/>
      <c r="G27" s="11">
        <v>493</v>
      </c>
      <c r="H27" s="11">
        <v>464</v>
      </c>
      <c r="I27" s="11">
        <v>957</v>
      </c>
      <c r="J27" s="3"/>
      <c r="K27" s="7"/>
      <c r="L27" s="11">
        <v>685</v>
      </c>
      <c r="M27" s="11">
        <v>995</v>
      </c>
      <c r="N27" s="11">
        <v>1680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502</v>
      </c>
      <c r="AB27" s="10">
        <v>492</v>
      </c>
      <c r="AC27" s="10">
        <v>994</v>
      </c>
    </row>
    <row r="28" spans="1:29" ht="15" customHeight="1" x14ac:dyDescent="0.15">
      <c r="A28" s="7">
        <v>20</v>
      </c>
      <c r="B28" s="10">
        <v>74</v>
      </c>
      <c r="C28" s="10">
        <v>70</v>
      </c>
      <c r="D28" s="10">
        <v>144</v>
      </c>
      <c r="E28" s="3"/>
      <c r="F28" s="7">
        <v>50</v>
      </c>
      <c r="G28" s="10">
        <v>92</v>
      </c>
      <c r="H28" s="10">
        <v>109</v>
      </c>
      <c r="I28" s="10">
        <v>201</v>
      </c>
      <c r="J28" s="3"/>
      <c r="K28" s="7">
        <v>80</v>
      </c>
      <c r="L28" s="10">
        <v>151</v>
      </c>
      <c r="M28" s="10">
        <v>195</v>
      </c>
      <c r="N28" s="10">
        <v>346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30.394251310934163</v>
      </c>
      <c r="W28" s="19">
        <f t="shared" ref="W28:W39" si="5">W9/$W$8*100</f>
        <v>26.076962370168566</v>
      </c>
      <c r="X28" s="19">
        <f t="shared" ref="X28:X39" si="6">X9/$X$8*100</f>
        <v>28.093812375249499</v>
      </c>
      <c r="Z28" s="4" t="s">
        <v>31</v>
      </c>
      <c r="AA28" s="10">
        <v>215</v>
      </c>
      <c r="AB28" s="10">
        <v>190</v>
      </c>
      <c r="AC28" s="10">
        <v>405</v>
      </c>
    </row>
    <row r="29" spans="1:29" ht="15" customHeight="1" x14ac:dyDescent="0.15">
      <c r="A29" s="7">
        <v>21</v>
      </c>
      <c r="B29" s="10">
        <v>81</v>
      </c>
      <c r="C29" s="10">
        <v>70</v>
      </c>
      <c r="D29" s="10">
        <v>151</v>
      </c>
      <c r="E29" s="3"/>
      <c r="F29" s="7">
        <v>51</v>
      </c>
      <c r="G29" s="10">
        <v>95</v>
      </c>
      <c r="H29" s="10">
        <v>124</v>
      </c>
      <c r="I29" s="10">
        <v>219</v>
      </c>
      <c r="J29" s="3"/>
      <c r="K29" s="7">
        <v>81</v>
      </c>
      <c r="L29" s="10">
        <v>145</v>
      </c>
      <c r="M29" s="10">
        <v>235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71.130316566323557</v>
      </c>
      <c r="W29" s="19">
        <f t="shared" si="5"/>
        <v>75.710880299676489</v>
      </c>
      <c r="X29" s="19">
        <f t="shared" si="6"/>
        <v>73.571039738704414</v>
      </c>
      <c r="Z29" s="4" t="s">
        <v>7</v>
      </c>
      <c r="AA29" s="10">
        <v>233</v>
      </c>
      <c r="AB29" s="10">
        <v>392</v>
      </c>
      <c r="AC29" s="10">
        <v>625</v>
      </c>
    </row>
    <row r="30" spans="1:29" ht="15" customHeight="1" x14ac:dyDescent="0.15">
      <c r="A30" s="7">
        <v>22</v>
      </c>
      <c r="B30" s="10">
        <v>66</v>
      </c>
      <c r="C30" s="10">
        <v>81</v>
      </c>
      <c r="D30" s="10">
        <v>147</v>
      </c>
      <c r="E30" s="3"/>
      <c r="F30" s="7">
        <v>52</v>
      </c>
      <c r="G30" s="10">
        <v>95</v>
      </c>
      <c r="H30" s="10">
        <v>69</v>
      </c>
      <c r="I30" s="10">
        <v>164</v>
      </c>
      <c r="J30" s="3"/>
      <c r="K30" s="7">
        <v>82</v>
      </c>
      <c r="L30" s="10">
        <v>138</v>
      </c>
      <c r="M30" s="10">
        <v>206</v>
      </c>
      <c r="N30" s="10">
        <v>344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60.982715090308801</v>
      </c>
      <c r="W30" s="19">
        <f t="shared" si="5"/>
        <v>67.640047675804524</v>
      </c>
      <c r="X30" s="19">
        <f t="shared" si="6"/>
        <v>64.530030847396119</v>
      </c>
      <c r="Z30" s="9" t="s">
        <v>24</v>
      </c>
      <c r="AA30" s="11">
        <f t="shared" ref="AA30:AB30" si="7">SUM(AA26:AA29)</f>
        <v>1057</v>
      </c>
      <c r="AB30" s="11">
        <f t="shared" si="7"/>
        <v>1166</v>
      </c>
      <c r="AC30" s="11">
        <f>SUM(AC26:AC29)</f>
        <v>2223</v>
      </c>
    </row>
    <row r="31" spans="1:29" ht="15" customHeight="1" x14ac:dyDescent="0.15">
      <c r="A31" s="7">
        <v>23</v>
      </c>
      <c r="B31" s="10">
        <v>74</v>
      </c>
      <c r="C31" s="10">
        <v>66</v>
      </c>
      <c r="D31" s="10">
        <v>140</v>
      </c>
      <c r="E31" s="3"/>
      <c r="F31" s="7">
        <v>53</v>
      </c>
      <c r="G31" s="10">
        <v>100</v>
      </c>
      <c r="H31" s="10">
        <v>107</v>
      </c>
      <c r="I31" s="10">
        <v>207</v>
      </c>
      <c r="J31" s="3"/>
      <c r="K31" s="7">
        <v>83</v>
      </c>
      <c r="L31" s="10">
        <v>147</v>
      </c>
      <c r="M31" s="10">
        <v>224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49.388230724412509</v>
      </c>
      <c r="W31" s="19">
        <f t="shared" si="5"/>
        <v>57.13434360633407</v>
      </c>
      <c r="X31" s="19">
        <f t="shared" si="6"/>
        <v>53.515695880965339</v>
      </c>
      <c r="Z31" s="6"/>
    </row>
    <row r="32" spans="1:29" ht="15" customHeight="1" x14ac:dyDescent="0.15">
      <c r="A32" s="7">
        <v>24</v>
      </c>
      <c r="B32" s="10">
        <v>87</v>
      </c>
      <c r="C32" s="10">
        <v>70</v>
      </c>
      <c r="D32" s="10">
        <v>157</v>
      </c>
      <c r="E32" s="3"/>
      <c r="F32" s="7">
        <v>54</v>
      </c>
      <c r="G32" s="10">
        <v>107</v>
      </c>
      <c r="H32" s="10">
        <v>126</v>
      </c>
      <c r="I32" s="10">
        <v>233</v>
      </c>
      <c r="J32" s="3"/>
      <c r="K32" s="7">
        <v>84</v>
      </c>
      <c r="L32" s="10">
        <v>116</v>
      </c>
      <c r="M32" s="10">
        <v>228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40.736065255389398</v>
      </c>
      <c r="W32" s="20">
        <f t="shared" si="5"/>
        <v>49.633917929507923</v>
      </c>
      <c r="X32" s="20">
        <f t="shared" si="6"/>
        <v>45.477227363454908</v>
      </c>
      <c r="Z32" s="6"/>
      <c r="AA32" s="28"/>
      <c r="AB32" s="27"/>
      <c r="AC32" s="27"/>
    </row>
    <row r="33" spans="1:29" ht="15" customHeight="1" x14ac:dyDescent="0.15">
      <c r="A33" s="7"/>
      <c r="B33" s="11">
        <v>382</v>
      </c>
      <c r="C33" s="11">
        <v>357</v>
      </c>
      <c r="D33" s="11">
        <v>739</v>
      </c>
      <c r="E33" s="3"/>
      <c r="F33" s="7"/>
      <c r="G33" s="11">
        <v>489</v>
      </c>
      <c r="H33" s="11">
        <v>535</v>
      </c>
      <c r="I33" s="11">
        <v>1024</v>
      </c>
      <c r="J33" s="3"/>
      <c r="K33" s="7"/>
      <c r="L33" s="11">
        <v>697</v>
      </c>
      <c r="M33" s="11">
        <v>1088</v>
      </c>
      <c r="N33" s="11">
        <v>1785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29.054185278694895</v>
      </c>
      <c r="W33" s="19">
        <f t="shared" si="5"/>
        <v>40.252000681082919</v>
      </c>
      <c r="X33" s="19">
        <f t="shared" si="6"/>
        <v>35.020867356196703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56</v>
      </c>
      <c r="D34" s="10">
        <v>131</v>
      </c>
      <c r="E34" s="3"/>
      <c r="F34" s="7">
        <v>55</v>
      </c>
      <c r="G34" s="10">
        <v>121</v>
      </c>
      <c r="H34" s="10">
        <v>114</v>
      </c>
      <c r="I34" s="10">
        <v>235</v>
      </c>
      <c r="J34" s="3"/>
      <c r="K34" s="7">
        <v>85</v>
      </c>
      <c r="L34" s="10">
        <v>134</v>
      </c>
      <c r="M34" s="10">
        <v>202</v>
      </c>
      <c r="N34" s="10">
        <v>336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21.06234220236939</v>
      </c>
      <c r="W34" s="19">
        <f t="shared" si="5"/>
        <v>32.453601225949257</v>
      </c>
      <c r="X34" s="19">
        <f t="shared" si="6"/>
        <v>27.132099437488659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58</v>
      </c>
      <c r="D35" s="10">
        <v>127</v>
      </c>
      <c r="E35" s="3"/>
      <c r="F35" s="7">
        <v>56</v>
      </c>
      <c r="G35" s="10">
        <v>124</v>
      </c>
      <c r="H35" s="10">
        <v>121</v>
      </c>
      <c r="I35" s="10">
        <v>245</v>
      </c>
      <c r="J35" s="3"/>
      <c r="K35" s="7">
        <v>86</v>
      </c>
      <c r="L35" s="10">
        <v>119</v>
      </c>
      <c r="M35" s="10">
        <v>183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14.410565158283163</v>
      </c>
      <c r="W35" s="19">
        <f t="shared" si="5"/>
        <v>23.982632385492934</v>
      </c>
      <c r="X35" s="19">
        <f t="shared" si="6"/>
        <v>19.510978043912175</v>
      </c>
      <c r="Z35" s="4" t="s">
        <v>25</v>
      </c>
      <c r="AA35" s="10">
        <f>SUM(AA5,AA12,AA19,AA26)</f>
        <v>1017</v>
      </c>
      <c r="AB35" s="10">
        <f t="shared" ref="AA35:AB38" si="8">SUM(AB5,AB12,AB19,AB26)</f>
        <v>935</v>
      </c>
      <c r="AC35" s="10">
        <f>SUM(AA35:AB35)</f>
        <v>1952</v>
      </c>
    </row>
    <row r="36" spans="1:29" ht="15" customHeight="1" x14ac:dyDescent="0.15">
      <c r="A36" s="7">
        <v>27</v>
      </c>
      <c r="B36" s="10">
        <v>74</v>
      </c>
      <c r="C36" s="10">
        <v>60</v>
      </c>
      <c r="D36" s="10">
        <v>134</v>
      </c>
      <c r="E36" s="3"/>
      <c r="F36" s="7">
        <v>57</v>
      </c>
      <c r="G36" s="10">
        <v>133</v>
      </c>
      <c r="H36" s="10">
        <v>145</v>
      </c>
      <c r="I36" s="10">
        <v>278</v>
      </c>
      <c r="J36" s="3"/>
      <c r="K36" s="7">
        <v>87</v>
      </c>
      <c r="L36" s="10">
        <v>112</v>
      </c>
      <c r="M36" s="10">
        <v>208</v>
      </c>
      <c r="N36" s="10">
        <v>320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7.642260633132647</v>
      </c>
      <c r="W36" s="19">
        <f t="shared" si="5"/>
        <v>14.719904648390941</v>
      </c>
      <c r="X36" s="19">
        <f t="shared" si="6"/>
        <v>11.413536563237162</v>
      </c>
      <c r="Z36" s="26" t="s">
        <v>26</v>
      </c>
      <c r="AA36" s="10">
        <f t="shared" si="8"/>
        <v>5086</v>
      </c>
      <c r="AB36" s="10">
        <f t="shared" si="8"/>
        <v>4981</v>
      </c>
      <c r="AC36" s="13">
        <f>SUM(AA36:AB36)</f>
        <v>10067</v>
      </c>
    </row>
    <row r="37" spans="1:29" ht="15" customHeight="1" x14ac:dyDescent="0.15">
      <c r="A37" s="7">
        <v>28</v>
      </c>
      <c r="B37" s="10">
        <v>59</v>
      </c>
      <c r="C37" s="10">
        <v>47</v>
      </c>
      <c r="D37" s="10">
        <v>106</v>
      </c>
      <c r="E37" s="3"/>
      <c r="F37" s="7">
        <v>58</v>
      </c>
      <c r="G37" s="10">
        <v>150</v>
      </c>
      <c r="H37" s="10">
        <v>149</v>
      </c>
      <c r="I37" s="10">
        <v>299</v>
      </c>
      <c r="J37" s="3"/>
      <c r="K37" s="7">
        <v>88</v>
      </c>
      <c r="L37" s="10">
        <v>106</v>
      </c>
      <c r="M37" s="10">
        <v>180</v>
      </c>
      <c r="N37" s="10">
        <v>286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2.379102738395805</v>
      </c>
      <c r="W37" s="19">
        <f t="shared" si="5"/>
        <v>6.6150178784266984</v>
      </c>
      <c r="X37" s="19">
        <f t="shared" si="6"/>
        <v>4.6361821810923614</v>
      </c>
      <c r="Z37" s="4" t="s">
        <v>31</v>
      </c>
      <c r="AA37" s="10">
        <f t="shared" si="8"/>
        <v>2026</v>
      </c>
      <c r="AB37" s="10">
        <f t="shared" si="8"/>
        <v>2018</v>
      </c>
      <c r="AC37" s="13">
        <f>SUM(AA37:AB37)</f>
        <v>4044</v>
      </c>
    </row>
    <row r="38" spans="1:29" ht="15" customHeight="1" x14ac:dyDescent="0.15">
      <c r="A38" s="7">
        <v>29</v>
      </c>
      <c r="B38" s="10">
        <v>60</v>
      </c>
      <c r="C38" s="10">
        <v>60</v>
      </c>
      <c r="D38" s="10">
        <v>120</v>
      </c>
      <c r="E38" s="3"/>
      <c r="F38" s="7">
        <v>59</v>
      </c>
      <c r="G38" s="10">
        <v>177</v>
      </c>
      <c r="H38" s="10">
        <v>170</v>
      </c>
      <c r="I38" s="10">
        <v>347</v>
      </c>
      <c r="J38" s="3"/>
      <c r="K38" s="7">
        <v>89</v>
      </c>
      <c r="L38" s="10">
        <v>71</v>
      </c>
      <c r="M38" s="10">
        <v>179</v>
      </c>
      <c r="N38" s="10">
        <v>250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0.40784618372499509</v>
      </c>
      <c r="W38" s="19">
        <f t="shared" si="5"/>
        <v>1.7708155967989101</v>
      </c>
      <c r="X38" s="19">
        <f t="shared" si="6"/>
        <v>1.134095445472691</v>
      </c>
      <c r="Z38" s="4" t="s">
        <v>7</v>
      </c>
      <c r="AA38" s="10">
        <f t="shared" si="8"/>
        <v>2169</v>
      </c>
      <c r="AB38" s="10">
        <f t="shared" si="8"/>
        <v>3812</v>
      </c>
      <c r="AC38" s="13">
        <f>SUM(AA38:AB38)</f>
        <v>5981</v>
      </c>
    </row>
    <row r="39" spans="1:29" ht="15" customHeight="1" x14ac:dyDescent="0.15">
      <c r="A39" s="7"/>
      <c r="B39" s="11">
        <v>337</v>
      </c>
      <c r="C39" s="11">
        <v>281</v>
      </c>
      <c r="D39" s="11">
        <v>618</v>
      </c>
      <c r="E39" s="3"/>
      <c r="F39" s="7"/>
      <c r="G39" s="11">
        <v>705</v>
      </c>
      <c r="H39" s="11">
        <v>699</v>
      </c>
      <c r="I39" s="11">
        <v>1404</v>
      </c>
      <c r="J39" s="3"/>
      <c r="K39" s="7"/>
      <c r="L39" s="11">
        <v>542</v>
      </c>
      <c r="M39" s="11">
        <v>952</v>
      </c>
      <c r="N39" s="11">
        <v>1494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4.855311711011847E-2</v>
      </c>
      <c r="W39" s="19">
        <f t="shared" si="5"/>
        <v>0.2554060956921505</v>
      </c>
      <c r="X39" s="19">
        <f t="shared" si="6"/>
        <v>0.15877336236617676</v>
      </c>
      <c r="Z39" s="9" t="s">
        <v>24</v>
      </c>
      <c r="AA39" s="11">
        <f>SUM(AA35:AA38)</f>
        <v>10298</v>
      </c>
      <c r="AB39" s="11">
        <f>SUM(AB35:AB38)</f>
        <v>11746</v>
      </c>
      <c r="AC39" s="11">
        <f>SUM(AC35:AC38)</f>
        <v>22044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34</v>
      </c>
      <c r="D4" s="10">
        <v>79</v>
      </c>
      <c r="E4" s="3"/>
      <c r="F4" s="7">
        <v>30</v>
      </c>
      <c r="G4" s="10">
        <v>83</v>
      </c>
      <c r="H4" s="10">
        <v>85</v>
      </c>
      <c r="I4" s="10">
        <v>168</v>
      </c>
      <c r="J4" s="3"/>
      <c r="K4" s="7">
        <v>60</v>
      </c>
      <c r="L4" s="10">
        <v>168</v>
      </c>
      <c r="M4" s="10">
        <v>171</v>
      </c>
      <c r="N4" s="10">
        <v>339</v>
      </c>
      <c r="O4" s="3"/>
      <c r="P4" s="7">
        <v>90</v>
      </c>
      <c r="Q4" s="10">
        <v>54</v>
      </c>
      <c r="R4" s="10">
        <v>153</v>
      </c>
      <c r="S4" s="10">
        <v>207</v>
      </c>
      <c r="U4" s="4" t="s">
        <v>4</v>
      </c>
      <c r="V4" s="15">
        <f>SUM(B9,B15,B21)</f>
        <v>1017</v>
      </c>
      <c r="W4" s="15">
        <f>SUM(C9,C15,C21)</f>
        <v>933</v>
      </c>
      <c r="X4" s="15">
        <f>SUM(V4:W4)</f>
        <v>1950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63</v>
      </c>
      <c r="C5" s="10">
        <v>54</v>
      </c>
      <c r="D5" s="10">
        <v>117</v>
      </c>
      <c r="E5" s="3"/>
      <c r="F5" s="7">
        <v>31</v>
      </c>
      <c r="G5" s="10">
        <v>76</v>
      </c>
      <c r="H5" s="10">
        <v>90</v>
      </c>
      <c r="I5" s="10">
        <v>166</v>
      </c>
      <c r="J5" s="3"/>
      <c r="K5" s="7">
        <v>61</v>
      </c>
      <c r="L5" s="10">
        <v>168</v>
      </c>
      <c r="M5" s="10">
        <v>170</v>
      </c>
      <c r="N5" s="10">
        <v>338</v>
      </c>
      <c r="O5" s="3"/>
      <c r="P5" s="7">
        <v>91</v>
      </c>
      <c r="Q5" s="10">
        <v>54</v>
      </c>
      <c r="R5" s="10">
        <v>121</v>
      </c>
      <c r="S5" s="10">
        <v>175</v>
      </c>
      <c r="U5" s="4" t="s">
        <v>5</v>
      </c>
      <c r="V5" s="15">
        <f>SUM(B27,B33,B39,G9,G15,G21,G27,G33,G39,L9)</f>
        <v>5075</v>
      </c>
      <c r="W5" s="15">
        <f>SUM(C27,C33,C39,H9,H15,H21,H27,H33,H39,M9)</f>
        <v>4977</v>
      </c>
      <c r="X5" s="15">
        <f>SUM(V5:W5)</f>
        <v>10052</v>
      </c>
      <c r="Y5" s="2"/>
      <c r="Z5" s="4" t="s">
        <v>25</v>
      </c>
      <c r="AA5" s="10">
        <v>579</v>
      </c>
      <c r="AB5" s="10">
        <v>552</v>
      </c>
      <c r="AC5" s="10">
        <v>1131</v>
      </c>
    </row>
    <row r="6" spans="1:29" ht="15" customHeight="1" x14ac:dyDescent="0.15">
      <c r="A6" s="7">
        <v>2</v>
      </c>
      <c r="B6" s="10">
        <v>55</v>
      </c>
      <c r="C6" s="10">
        <v>50</v>
      </c>
      <c r="D6" s="10">
        <v>105</v>
      </c>
      <c r="E6" s="3"/>
      <c r="F6" s="7">
        <v>32</v>
      </c>
      <c r="G6" s="10">
        <v>77</v>
      </c>
      <c r="H6" s="10">
        <v>73</v>
      </c>
      <c r="I6" s="10">
        <v>150</v>
      </c>
      <c r="J6" s="3"/>
      <c r="K6" s="7">
        <v>62</v>
      </c>
      <c r="L6" s="10">
        <v>162</v>
      </c>
      <c r="M6" s="10">
        <v>193</v>
      </c>
      <c r="N6" s="10">
        <v>355</v>
      </c>
      <c r="O6" s="3"/>
      <c r="P6" s="7">
        <v>92</v>
      </c>
      <c r="Q6" s="10">
        <v>38</v>
      </c>
      <c r="R6" s="10">
        <v>115</v>
      </c>
      <c r="S6" s="10">
        <v>153</v>
      </c>
      <c r="U6" s="8" t="s">
        <v>6</v>
      </c>
      <c r="V6" s="15">
        <f>SUM(L15,L21)</f>
        <v>2037</v>
      </c>
      <c r="W6" s="15">
        <f>SUM(M15,M21)</f>
        <v>2008</v>
      </c>
      <c r="X6" s="15">
        <f>SUM(V6:W6)</f>
        <v>4045</v>
      </c>
      <c r="Z6" s="26" t="s">
        <v>26</v>
      </c>
      <c r="AA6" s="10">
        <v>2962</v>
      </c>
      <c r="AB6" s="10">
        <v>2930</v>
      </c>
      <c r="AC6" s="10">
        <v>5892</v>
      </c>
    </row>
    <row r="7" spans="1:29" ht="15" customHeight="1" x14ac:dyDescent="0.15">
      <c r="A7" s="7">
        <v>3</v>
      </c>
      <c r="B7" s="10">
        <v>67</v>
      </c>
      <c r="C7" s="10">
        <v>60</v>
      </c>
      <c r="D7" s="10">
        <v>127</v>
      </c>
      <c r="E7" s="3"/>
      <c r="F7" s="7">
        <v>33</v>
      </c>
      <c r="G7" s="10">
        <v>89</v>
      </c>
      <c r="H7" s="10">
        <v>90</v>
      </c>
      <c r="I7" s="10">
        <v>179</v>
      </c>
      <c r="J7" s="3"/>
      <c r="K7" s="7">
        <v>63</v>
      </c>
      <c r="L7" s="10">
        <v>199</v>
      </c>
      <c r="M7" s="10">
        <v>186</v>
      </c>
      <c r="N7" s="10">
        <v>385</v>
      </c>
      <c r="O7" s="3"/>
      <c r="P7" s="7">
        <v>93</v>
      </c>
      <c r="Q7" s="10">
        <v>41</v>
      </c>
      <c r="R7" s="10">
        <v>122</v>
      </c>
      <c r="S7" s="10">
        <v>163</v>
      </c>
      <c r="U7" s="4" t="s">
        <v>7</v>
      </c>
      <c r="V7" s="15">
        <f>SUM(L27,L33,L39,Q9,Q15,Q21,Q27,Q33,Q39)</f>
        <v>2165</v>
      </c>
      <c r="W7" s="15">
        <f>SUM(M27,M33,M39,R9,R15,R21,R27,R33,R39)</f>
        <v>3816</v>
      </c>
      <c r="X7" s="15">
        <f>SUM(V7:W7)</f>
        <v>5981</v>
      </c>
      <c r="Z7" s="4" t="s">
        <v>31</v>
      </c>
      <c r="AA7" s="10">
        <v>1201</v>
      </c>
      <c r="AB7" s="10">
        <v>1234</v>
      </c>
      <c r="AC7" s="10">
        <v>2435</v>
      </c>
    </row>
    <row r="8" spans="1:29" ht="15" customHeight="1" x14ac:dyDescent="0.15">
      <c r="A8" s="7">
        <v>4</v>
      </c>
      <c r="B8" s="10">
        <v>68</v>
      </c>
      <c r="C8" s="10">
        <v>59</v>
      </c>
      <c r="D8" s="10">
        <v>127</v>
      </c>
      <c r="E8" s="3"/>
      <c r="F8" s="7">
        <v>34</v>
      </c>
      <c r="G8" s="10">
        <v>99</v>
      </c>
      <c r="H8" s="10">
        <v>87</v>
      </c>
      <c r="I8" s="10">
        <v>186</v>
      </c>
      <c r="J8" s="3"/>
      <c r="K8" s="7">
        <v>64</v>
      </c>
      <c r="L8" s="10">
        <v>187</v>
      </c>
      <c r="M8" s="10">
        <v>166</v>
      </c>
      <c r="N8" s="10">
        <v>353</v>
      </c>
      <c r="O8" s="3"/>
      <c r="P8" s="7">
        <v>94</v>
      </c>
      <c r="Q8" s="10">
        <v>16</v>
      </c>
      <c r="R8" s="10">
        <v>66</v>
      </c>
      <c r="S8" s="10">
        <v>82</v>
      </c>
      <c r="U8" s="17" t="s">
        <v>3</v>
      </c>
      <c r="V8" s="12">
        <f>SUM(V4:V7)</f>
        <v>10294</v>
      </c>
      <c r="W8" s="12">
        <f>SUM(W4:W7)</f>
        <v>11734</v>
      </c>
      <c r="X8" s="12">
        <f>SUM(X4:X7)</f>
        <v>22028</v>
      </c>
      <c r="Z8" s="4" t="s">
        <v>7</v>
      </c>
      <c r="AA8" s="10">
        <v>1299</v>
      </c>
      <c r="AB8" s="10">
        <v>2290</v>
      </c>
      <c r="AC8" s="10">
        <v>3589</v>
      </c>
    </row>
    <row r="9" spans="1:29" ht="15" customHeight="1" x14ac:dyDescent="0.15">
      <c r="A9" s="7"/>
      <c r="B9" s="11">
        <v>298</v>
      </c>
      <c r="C9" s="11">
        <v>257</v>
      </c>
      <c r="D9" s="11">
        <v>555</v>
      </c>
      <c r="E9" s="3"/>
      <c r="F9" s="7"/>
      <c r="G9" s="11">
        <v>424</v>
      </c>
      <c r="H9" s="11">
        <v>425</v>
      </c>
      <c r="I9" s="11">
        <v>849</v>
      </c>
      <c r="J9" s="3"/>
      <c r="K9" s="7"/>
      <c r="L9" s="12">
        <v>884</v>
      </c>
      <c r="M9" s="12">
        <v>886</v>
      </c>
      <c r="N9" s="12">
        <v>1770</v>
      </c>
      <c r="O9" s="3"/>
      <c r="P9" s="7"/>
      <c r="Q9" s="11">
        <v>203</v>
      </c>
      <c r="R9" s="11">
        <v>577</v>
      </c>
      <c r="S9" s="11">
        <v>780</v>
      </c>
      <c r="U9" s="4" t="s">
        <v>8</v>
      </c>
      <c r="V9" s="15">
        <f>SUM(G21,G27,G33,G39,L9)</f>
        <v>3119</v>
      </c>
      <c r="W9" s="15">
        <f>SUM(H21,H27,H33,H39,M9)</f>
        <v>3062</v>
      </c>
      <c r="X9" s="18">
        <f t="shared" ref="X9:X20" si="0">SUM(V9:W9)</f>
        <v>6181</v>
      </c>
      <c r="Z9" s="9" t="s">
        <v>24</v>
      </c>
      <c r="AA9" s="11">
        <f t="shared" ref="AA9:AB9" si="1">SUM(AA5:AA8)</f>
        <v>6041</v>
      </c>
      <c r="AB9" s="11">
        <f t="shared" si="1"/>
        <v>7006</v>
      </c>
      <c r="AC9" s="11">
        <f>SUM(AC5:AC8)</f>
        <v>13047</v>
      </c>
    </row>
    <row r="10" spans="1:29" ht="15" customHeight="1" x14ac:dyDescent="0.15">
      <c r="A10" s="7">
        <v>5</v>
      </c>
      <c r="B10" s="10">
        <v>67</v>
      </c>
      <c r="C10" s="10">
        <v>64</v>
      </c>
      <c r="D10" s="10">
        <v>131</v>
      </c>
      <c r="E10" s="3"/>
      <c r="F10" s="7">
        <v>35</v>
      </c>
      <c r="G10" s="10">
        <v>73</v>
      </c>
      <c r="H10" s="10">
        <v>99</v>
      </c>
      <c r="I10" s="10">
        <v>172</v>
      </c>
      <c r="J10" s="3"/>
      <c r="K10" s="7">
        <v>65</v>
      </c>
      <c r="L10" s="10">
        <v>220</v>
      </c>
      <c r="M10" s="10">
        <v>201</v>
      </c>
      <c r="N10" s="10">
        <v>421</v>
      </c>
      <c r="O10" s="3"/>
      <c r="P10" s="7">
        <v>95</v>
      </c>
      <c r="Q10" s="10">
        <v>14</v>
      </c>
      <c r="R10" s="10">
        <v>54</v>
      </c>
      <c r="S10" s="10">
        <v>68</v>
      </c>
      <c r="U10" s="4" t="s">
        <v>9</v>
      </c>
      <c r="V10" s="15">
        <f>SUM(G21,G27,G33,G39,L9,L15,L21,L27,L33,L39,Q9,Q15,Q21,Q27,Q33,Q39)</f>
        <v>7321</v>
      </c>
      <c r="W10" s="15">
        <f>SUM(H21,H27,H33,H39,M9,M15,M21,M27,M33,M39,R9,R15,R21,R27,R33,R39)</f>
        <v>8886</v>
      </c>
      <c r="X10" s="18">
        <f t="shared" si="0"/>
        <v>16207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52</v>
      </c>
      <c r="D11" s="10">
        <v>119</v>
      </c>
      <c r="E11" s="3"/>
      <c r="F11" s="7">
        <v>36</v>
      </c>
      <c r="G11" s="10">
        <v>92</v>
      </c>
      <c r="H11" s="10">
        <v>88</v>
      </c>
      <c r="I11" s="10">
        <v>180</v>
      </c>
      <c r="J11" s="3"/>
      <c r="K11" s="7">
        <v>66</v>
      </c>
      <c r="L11" s="10">
        <v>212</v>
      </c>
      <c r="M11" s="10">
        <v>209</v>
      </c>
      <c r="N11" s="10">
        <v>421</v>
      </c>
      <c r="O11" s="3"/>
      <c r="P11" s="7">
        <v>96</v>
      </c>
      <c r="Q11" s="10">
        <v>5</v>
      </c>
      <c r="R11" s="10">
        <v>49</v>
      </c>
      <c r="S11" s="10">
        <v>54</v>
      </c>
      <c r="U11" s="4" t="s">
        <v>10</v>
      </c>
      <c r="V11" s="15">
        <f>SUM(,G33,G39,L9,L15,L21,L27,L33,L39,Q9,Q15,Q21,Q27,Q33,Q39)</f>
        <v>6271</v>
      </c>
      <c r="W11" s="15">
        <f>SUM(,H33,H39,M9,M15,M21,M27,M33,M39,R9,R15,R21,R27,R33,R39)</f>
        <v>7937</v>
      </c>
      <c r="X11" s="18">
        <f t="shared" si="0"/>
        <v>14208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69</v>
      </c>
      <c r="D12" s="10">
        <v>145</v>
      </c>
      <c r="E12" s="3"/>
      <c r="F12" s="7">
        <v>37</v>
      </c>
      <c r="G12" s="10">
        <v>92</v>
      </c>
      <c r="H12" s="10">
        <v>78</v>
      </c>
      <c r="I12" s="10">
        <v>170</v>
      </c>
      <c r="J12" s="3"/>
      <c r="K12" s="7">
        <v>67</v>
      </c>
      <c r="L12" s="10">
        <v>247</v>
      </c>
      <c r="M12" s="10">
        <v>203</v>
      </c>
      <c r="N12" s="10">
        <v>450</v>
      </c>
      <c r="O12" s="3"/>
      <c r="P12" s="7">
        <v>97</v>
      </c>
      <c r="Q12" s="10">
        <v>5</v>
      </c>
      <c r="R12" s="10">
        <v>35</v>
      </c>
      <c r="S12" s="10">
        <v>40</v>
      </c>
      <c r="U12" s="4" t="s">
        <v>11</v>
      </c>
      <c r="V12" s="15">
        <f>SUM(L9,L15,L21,L27,L33,L39,Q9,Q15,Q21,Q27,Q33,Q39)</f>
        <v>5086</v>
      </c>
      <c r="W12" s="15">
        <f>SUM(M9,M15,M21,M27,M33,M39,R9,R15,R21,R27,R33,R39)</f>
        <v>6710</v>
      </c>
      <c r="X12" s="18">
        <f t="shared" si="0"/>
        <v>11796</v>
      </c>
      <c r="Z12" s="4" t="s">
        <v>25</v>
      </c>
      <c r="AA12" s="10">
        <v>172</v>
      </c>
      <c r="AB12" s="10">
        <v>127</v>
      </c>
      <c r="AC12" s="10">
        <v>299</v>
      </c>
    </row>
    <row r="13" spans="1:29" ht="15" customHeight="1" x14ac:dyDescent="0.15">
      <c r="A13" s="7">
        <v>8</v>
      </c>
      <c r="B13" s="10">
        <v>79</v>
      </c>
      <c r="C13" s="10">
        <v>73</v>
      </c>
      <c r="D13" s="10">
        <v>152</v>
      </c>
      <c r="E13" s="3"/>
      <c r="F13" s="7">
        <v>38</v>
      </c>
      <c r="G13" s="10">
        <v>95</v>
      </c>
      <c r="H13" s="10">
        <v>98</v>
      </c>
      <c r="I13" s="10">
        <v>193</v>
      </c>
      <c r="J13" s="3"/>
      <c r="K13" s="7">
        <v>68</v>
      </c>
      <c r="L13" s="10">
        <v>251</v>
      </c>
      <c r="M13" s="10">
        <v>222</v>
      </c>
      <c r="N13" s="10">
        <v>473</v>
      </c>
      <c r="O13" s="3"/>
      <c r="P13" s="7">
        <v>98</v>
      </c>
      <c r="Q13" s="10">
        <v>8</v>
      </c>
      <c r="R13" s="10">
        <v>21</v>
      </c>
      <c r="S13" s="10">
        <v>29</v>
      </c>
      <c r="U13" s="9" t="s">
        <v>12</v>
      </c>
      <c r="V13" s="12">
        <f>SUM(L15,L21,L27,L33,L39,Q9,Q15,Q21,Q27,Q33,Q39)</f>
        <v>4202</v>
      </c>
      <c r="W13" s="12">
        <f>SUM(M15,M21,M27,M33,M39,R9,R15,R21,R27,R33,R39)</f>
        <v>5824</v>
      </c>
      <c r="X13" s="12">
        <f t="shared" si="0"/>
        <v>10026</v>
      </c>
      <c r="Z13" s="26" t="s">
        <v>26</v>
      </c>
      <c r="AA13" s="10">
        <v>647</v>
      </c>
      <c r="AB13" s="10">
        <v>670</v>
      </c>
      <c r="AC13" s="10">
        <v>1317</v>
      </c>
    </row>
    <row r="14" spans="1:29" ht="15" customHeight="1" x14ac:dyDescent="0.15">
      <c r="A14" s="7">
        <v>9</v>
      </c>
      <c r="B14" s="10">
        <v>75</v>
      </c>
      <c r="C14" s="10">
        <v>62</v>
      </c>
      <c r="D14" s="10">
        <v>137</v>
      </c>
      <c r="E14" s="3"/>
      <c r="F14" s="7">
        <v>39</v>
      </c>
      <c r="G14" s="10">
        <v>88</v>
      </c>
      <c r="H14" s="10">
        <v>87</v>
      </c>
      <c r="I14" s="10">
        <v>175</v>
      </c>
      <c r="J14" s="3"/>
      <c r="K14" s="7">
        <v>69</v>
      </c>
      <c r="L14" s="10">
        <v>274</v>
      </c>
      <c r="M14" s="10">
        <v>257</v>
      </c>
      <c r="N14" s="10">
        <v>531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2998</v>
      </c>
      <c r="W14" s="15">
        <f>SUM(M21,M27,M33,M39,R9,R15,R21,R27,R33,R39)</f>
        <v>4732</v>
      </c>
      <c r="X14" s="18">
        <f t="shared" si="0"/>
        <v>7730</v>
      </c>
      <c r="Z14" s="4" t="s">
        <v>31</v>
      </c>
      <c r="AA14" s="10">
        <v>261</v>
      </c>
      <c r="AB14" s="10">
        <v>276</v>
      </c>
      <c r="AC14" s="10">
        <v>537</v>
      </c>
    </row>
    <row r="15" spans="1:29" ht="15" customHeight="1" x14ac:dyDescent="0.15">
      <c r="A15" s="7"/>
      <c r="B15" s="11">
        <v>364</v>
      </c>
      <c r="C15" s="11">
        <v>320</v>
      </c>
      <c r="D15" s="11">
        <v>684</v>
      </c>
      <c r="E15" s="3"/>
      <c r="F15" s="7"/>
      <c r="G15" s="11">
        <v>440</v>
      </c>
      <c r="H15" s="11">
        <v>450</v>
      </c>
      <c r="I15" s="11">
        <v>890</v>
      </c>
      <c r="J15" s="3"/>
      <c r="K15" s="7"/>
      <c r="L15" s="11">
        <v>1204</v>
      </c>
      <c r="M15" s="11">
        <v>1092</v>
      </c>
      <c r="N15" s="11">
        <v>2296</v>
      </c>
      <c r="O15" s="3"/>
      <c r="P15" s="7"/>
      <c r="Q15" s="11">
        <v>38</v>
      </c>
      <c r="R15" s="11">
        <v>177</v>
      </c>
      <c r="S15" s="11">
        <v>215</v>
      </c>
      <c r="U15" s="4" t="s">
        <v>14</v>
      </c>
      <c r="V15" s="15">
        <f>SUM(L27,L33,L39,Q9,Q15,Q21,Q27,Q33,Q39)</f>
        <v>2165</v>
      </c>
      <c r="W15" s="15">
        <f>SUM(M27,M33,M39,R9,R15,R21,R27,R33,R39)</f>
        <v>3816</v>
      </c>
      <c r="X15" s="18">
        <f t="shared" si="0"/>
        <v>5981</v>
      </c>
      <c r="Z15" s="4" t="s">
        <v>7</v>
      </c>
      <c r="AA15" s="10">
        <v>273</v>
      </c>
      <c r="AB15" s="10">
        <v>444</v>
      </c>
      <c r="AC15" s="10">
        <v>717</v>
      </c>
    </row>
    <row r="16" spans="1:29" ht="15" customHeight="1" x14ac:dyDescent="0.15">
      <c r="A16" s="7">
        <v>10</v>
      </c>
      <c r="B16" s="10">
        <v>60</v>
      </c>
      <c r="C16" s="10">
        <v>76</v>
      </c>
      <c r="D16" s="10">
        <v>136</v>
      </c>
      <c r="E16" s="3"/>
      <c r="F16" s="7">
        <v>40</v>
      </c>
      <c r="G16" s="10">
        <v>116</v>
      </c>
      <c r="H16" s="10">
        <v>97</v>
      </c>
      <c r="I16" s="10">
        <v>213</v>
      </c>
      <c r="J16" s="3"/>
      <c r="K16" s="7">
        <v>70</v>
      </c>
      <c r="L16" s="10">
        <v>249</v>
      </c>
      <c r="M16" s="10">
        <v>245</v>
      </c>
      <c r="N16" s="10">
        <v>494</v>
      </c>
      <c r="O16" s="3"/>
      <c r="P16" s="7">
        <v>100</v>
      </c>
      <c r="Q16" s="10">
        <v>2</v>
      </c>
      <c r="R16" s="10">
        <v>13</v>
      </c>
      <c r="S16" s="10">
        <v>15</v>
      </c>
      <c r="U16" s="4" t="s">
        <v>15</v>
      </c>
      <c r="V16" s="15">
        <f>SUM(L33,L39,Q9,Q15,Q21,Q27,Q33,Q39)</f>
        <v>1485</v>
      </c>
      <c r="W16" s="15">
        <f>SUM(M33,M39,R9,R15,R21,R27,R33,R39)</f>
        <v>2816</v>
      </c>
      <c r="X16" s="18">
        <f t="shared" si="0"/>
        <v>4301</v>
      </c>
      <c r="Z16" s="9" t="s">
        <v>24</v>
      </c>
      <c r="AA16" s="11">
        <f t="shared" ref="AA16:AB16" si="2">SUM(AA12:AA15)</f>
        <v>1353</v>
      </c>
      <c r="AB16" s="11">
        <f t="shared" si="2"/>
        <v>1517</v>
      </c>
      <c r="AC16" s="11">
        <f>SUM(AC12:AC15)</f>
        <v>2870</v>
      </c>
    </row>
    <row r="17" spans="1:29" ht="15" customHeight="1" x14ac:dyDescent="0.15">
      <c r="A17" s="7">
        <v>11</v>
      </c>
      <c r="B17" s="10">
        <v>78</v>
      </c>
      <c r="C17" s="10">
        <v>75</v>
      </c>
      <c r="D17" s="10">
        <v>153</v>
      </c>
      <c r="E17" s="3"/>
      <c r="F17" s="7">
        <v>41</v>
      </c>
      <c r="G17" s="10">
        <v>118</v>
      </c>
      <c r="H17" s="10">
        <v>89</v>
      </c>
      <c r="I17" s="10">
        <v>207</v>
      </c>
      <c r="J17" s="3"/>
      <c r="K17" s="7">
        <v>71</v>
      </c>
      <c r="L17" s="10">
        <v>231</v>
      </c>
      <c r="M17" s="10">
        <v>216</v>
      </c>
      <c r="N17" s="10">
        <v>447</v>
      </c>
      <c r="O17" s="3"/>
      <c r="P17" s="7">
        <v>101</v>
      </c>
      <c r="Q17" s="10">
        <v>1</v>
      </c>
      <c r="R17" s="10">
        <v>6</v>
      </c>
      <c r="S17" s="10">
        <v>7</v>
      </c>
      <c r="U17" s="4" t="s">
        <v>16</v>
      </c>
      <c r="V17" s="15">
        <f>SUM(L39,Q9,Q15,Q21,Q27,Q33,Q39)</f>
        <v>790</v>
      </c>
      <c r="W17" s="15">
        <f>SUM(M39,R9,R15,R21,R27,R33,R39)</f>
        <v>1734</v>
      </c>
      <c r="X17" s="18">
        <f t="shared" si="0"/>
        <v>2524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79</v>
      </c>
      <c r="D18" s="10">
        <v>157</v>
      </c>
      <c r="E18" s="3"/>
      <c r="F18" s="7">
        <v>42</v>
      </c>
      <c r="G18" s="10">
        <v>115</v>
      </c>
      <c r="H18" s="10">
        <v>97</v>
      </c>
      <c r="I18" s="10">
        <v>212</v>
      </c>
      <c r="J18" s="3"/>
      <c r="K18" s="7">
        <v>72</v>
      </c>
      <c r="L18" s="10">
        <v>100</v>
      </c>
      <c r="M18" s="10">
        <v>109</v>
      </c>
      <c r="N18" s="13">
        <v>209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246</v>
      </c>
      <c r="W18" s="15">
        <f>SUM(R9,R15,R21,R27,R33,R39)</f>
        <v>786</v>
      </c>
      <c r="X18" s="18">
        <f t="shared" si="0"/>
        <v>1032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61</v>
      </c>
      <c r="D19" s="10">
        <v>125</v>
      </c>
      <c r="E19" s="3"/>
      <c r="F19" s="7">
        <v>43</v>
      </c>
      <c r="G19" s="10">
        <v>101</v>
      </c>
      <c r="H19" s="10">
        <v>89</v>
      </c>
      <c r="I19" s="10">
        <v>190</v>
      </c>
      <c r="J19" s="3"/>
      <c r="K19" s="7">
        <v>73</v>
      </c>
      <c r="L19" s="10">
        <v>125</v>
      </c>
      <c r="M19" s="10">
        <v>144</v>
      </c>
      <c r="N19" s="10">
        <v>269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43</v>
      </c>
      <c r="W19" s="15">
        <f>SUM(R15,R21,R27,R33,R39)</f>
        <v>209</v>
      </c>
      <c r="X19" s="18">
        <f t="shared" si="0"/>
        <v>252</v>
      </c>
      <c r="Z19" s="4" t="s">
        <v>25</v>
      </c>
      <c r="AA19" s="10">
        <v>161</v>
      </c>
      <c r="AB19" s="10">
        <v>163</v>
      </c>
      <c r="AC19" s="10">
        <v>324</v>
      </c>
    </row>
    <row r="20" spans="1:29" ht="15" customHeight="1" x14ac:dyDescent="0.15">
      <c r="A20" s="7">
        <v>14</v>
      </c>
      <c r="B20" s="10">
        <v>75</v>
      </c>
      <c r="C20" s="10">
        <v>65</v>
      </c>
      <c r="D20" s="10">
        <v>140</v>
      </c>
      <c r="E20" s="3"/>
      <c r="F20" s="7">
        <v>44</v>
      </c>
      <c r="G20" s="10">
        <v>109</v>
      </c>
      <c r="H20" s="10">
        <v>112</v>
      </c>
      <c r="I20" s="10">
        <v>221</v>
      </c>
      <c r="J20" s="3"/>
      <c r="K20" s="7">
        <v>74</v>
      </c>
      <c r="L20" s="10">
        <v>128</v>
      </c>
      <c r="M20" s="10">
        <v>202</v>
      </c>
      <c r="N20" s="10">
        <v>330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32</v>
      </c>
      <c r="X20" s="18">
        <f t="shared" si="0"/>
        <v>37</v>
      </c>
      <c r="Z20" s="26" t="s">
        <v>26</v>
      </c>
      <c r="AA20" s="10">
        <v>967</v>
      </c>
      <c r="AB20" s="10">
        <v>885</v>
      </c>
      <c r="AC20" s="10">
        <v>1852</v>
      </c>
    </row>
    <row r="21" spans="1:29" ht="15" customHeight="1" x14ac:dyDescent="0.15">
      <c r="A21" s="7"/>
      <c r="B21" s="11">
        <v>355</v>
      </c>
      <c r="C21" s="11">
        <v>356</v>
      </c>
      <c r="D21" s="11">
        <v>711</v>
      </c>
      <c r="E21" s="3"/>
      <c r="F21" s="7"/>
      <c r="G21" s="11">
        <v>559</v>
      </c>
      <c r="H21" s="11">
        <v>484</v>
      </c>
      <c r="I21" s="11">
        <v>1043</v>
      </c>
      <c r="J21" s="3"/>
      <c r="K21" s="7"/>
      <c r="L21" s="12">
        <v>833</v>
      </c>
      <c r="M21" s="12">
        <v>916</v>
      </c>
      <c r="N21" s="12">
        <v>1749</v>
      </c>
      <c r="O21" s="24"/>
      <c r="P21" s="7"/>
      <c r="Q21" s="11">
        <v>4</v>
      </c>
      <c r="R21" s="11">
        <v>30</v>
      </c>
      <c r="S21" s="11">
        <v>34</v>
      </c>
      <c r="Z21" s="4" t="s">
        <v>31</v>
      </c>
      <c r="AA21" s="10">
        <v>361</v>
      </c>
      <c r="AB21" s="10">
        <v>307</v>
      </c>
      <c r="AC21" s="10">
        <v>668</v>
      </c>
    </row>
    <row r="22" spans="1:29" ht="15" customHeight="1" x14ac:dyDescent="0.15">
      <c r="A22" s="7">
        <v>15</v>
      </c>
      <c r="B22" s="10">
        <v>75</v>
      </c>
      <c r="C22" s="10">
        <v>77</v>
      </c>
      <c r="D22" s="10">
        <v>152</v>
      </c>
      <c r="E22" s="3"/>
      <c r="F22" s="7">
        <v>45</v>
      </c>
      <c r="G22" s="10">
        <v>93</v>
      </c>
      <c r="H22" s="10">
        <v>91</v>
      </c>
      <c r="I22" s="10">
        <v>184</v>
      </c>
      <c r="J22" s="3"/>
      <c r="K22" s="7">
        <v>75</v>
      </c>
      <c r="L22" s="10">
        <v>139</v>
      </c>
      <c r="M22" s="10">
        <v>184</v>
      </c>
      <c r="N22" s="10">
        <v>323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361</v>
      </c>
      <c r="AB22" s="10">
        <v>691</v>
      </c>
      <c r="AC22" s="10">
        <v>1052</v>
      </c>
    </row>
    <row r="23" spans="1:29" ht="15" customHeight="1" x14ac:dyDescent="0.15">
      <c r="A23" s="7">
        <v>16</v>
      </c>
      <c r="B23" s="10">
        <v>74</v>
      </c>
      <c r="C23" s="10">
        <v>77</v>
      </c>
      <c r="D23" s="10">
        <v>151</v>
      </c>
      <c r="E23" s="3"/>
      <c r="F23" s="7">
        <v>46</v>
      </c>
      <c r="G23" s="10">
        <v>102</v>
      </c>
      <c r="H23" s="10">
        <v>105</v>
      </c>
      <c r="I23" s="10">
        <v>207</v>
      </c>
      <c r="J23" s="3"/>
      <c r="K23" s="7">
        <v>76</v>
      </c>
      <c r="L23" s="10">
        <v>147</v>
      </c>
      <c r="M23" s="10">
        <v>208</v>
      </c>
      <c r="N23" s="10">
        <v>355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9.879541480474062</v>
      </c>
      <c r="W23" s="19">
        <f>W4/$W$8*100</f>
        <v>7.9512527697289936</v>
      </c>
      <c r="X23" s="19">
        <f>X4/$X$8*100</f>
        <v>8.8523697112765571</v>
      </c>
      <c r="Z23" s="9" t="s">
        <v>24</v>
      </c>
      <c r="AA23" s="11">
        <f t="shared" ref="AA23:AB23" si="3">SUM(AA19:AA22)</f>
        <v>1850</v>
      </c>
      <c r="AB23" s="11">
        <f t="shared" si="3"/>
        <v>2046</v>
      </c>
      <c r="AC23" s="11">
        <f>SUM(AC19:AC22)</f>
        <v>3896</v>
      </c>
    </row>
    <row r="24" spans="1:29" ht="15" customHeight="1" x14ac:dyDescent="0.15">
      <c r="A24" s="7">
        <v>17</v>
      </c>
      <c r="B24" s="10">
        <v>84</v>
      </c>
      <c r="C24" s="10">
        <v>89</v>
      </c>
      <c r="D24" s="10">
        <v>173</v>
      </c>
      <c r="E24" s="3"/>
      <c r="F24" s="7">
        <v>47</v>
      </c>
      <c r="G24" s="10">
        <v>105</v>
      </c>
      <c r="H24" s="10">
        <v>87</v>
      </c>
      <c r="I24" s="10">
        <v>192</v>
      </c>
      <c r="J24" s="3"/>
      <c r="K24" s="7">
        <v>77</v>
      </c>
      <c r="L24" s="10">
        <v>137</v>
      </c>
      <c r="M24" s="10">
        <v>216</v>
      </c>
      <c r="N24" s="10">
        <v>353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49.300563435010687</v>
      </c>
      <c r="W24" s="19">
        <f>W5/$W$8*100</f>
        <v>42.415203681609</v>
      </c>
      <c r="X24" s="19">
        <f>X5/$X$8*100</f>
        <v>45.632830942436897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86</v>
      </c>
      <c r="D25" s="10">
        <v>160</v>
      </c>
      <c r="E25" s="3"/>
      <c r="F25" s="7">
        <v>48</v>
      </c>
      <c r="G25" s="10">
        <v>97</v>
      </c>
      <c r="H25" s="10">
        <v>88</v>
      </c>
      <c r="I25" s="10">
        <v>185</v>
      </c>
      <c r="J25" s="3"/>
      <c r="K25" s="7">
        <v>78</v>
      </c>
      <c r="L25" s="10">
        <v>127</v>
      </c>
      <c r="M25" s="10">
        <v>193</v>
      </c>
      <c r="N25" s="10">
        <v>320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19.788226151156014</v>
      </c>
      <c r="W25" s="19">
        <f>W6/$W$8*100</f>
        <v>17.112664053178797</v>
      </c>
      <c r="X25" s="19">
        <f>X6/$X$8*100</f>
        <v>18.362992554930088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72</v>
      </c>
      <c r="D26" s="10">
        <v>135</v>
      </c>
      <c r="E26" s="3"/>
      <c r="F26" s="7">
        <v>49</v>
      </c>
      <c r="G26" s="10">
        <v>94</v>
      </c>
      <c r="H26" s="10">
        <v>94</v>
      </c>
      <c r="I26" s="10">
        <v>188</v>
      </c>
      <c r="J26" s="3"/>
      <c r="K26" s="7">
        <v>79</v>
      </c>
      <c r="L26" s="10">
        <v>130</v>
      </c>
      <c r="M26" s="10">
        <v>199</v>
      </c>
      <c r="N26" s="10">
        <v>329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21.031668933359239</v>
      </c>
      <c r="W26" s="19">
        <f>W7/$W$8*100</f>
        <v>32.520879495483214</v>
      </c>
      <c r="X26" s="19">
        <f>X7/$X$8*100</f>
        <v>27.151806791356453</v>
      </c>
      <c r="Z26" s="4" t="s">
        <v>25</v>
      </c>
      <c r="AA26" s="10">
        <v>105</v>
      </c>
      <c r="AB26" s="10">
        <v>91</v>
      </c>
      <c r="AC26" s="10">
        <v>196</v>
      </c>
    </row>
    <row r="27" spans="1:29" ht="15" customHeight="1" x14ac:dyDescent="0.15">
      <c r="A27" s="7"/>
      <c r="B27" s="11">
        <v>370</v>
      </c>
      <c r="C27" s="11">
        <v>401</v>
      </c>
      <c r="D27" s="11">
        <v>771</v>
      </c>
      <c r="E27" s="3"/>
      <c r="F27" s="7"/>
      <c r="G27" s="11">
        <v>491</v>
      </c>
      <c r="H27" s="11">
        <v>465</v>
      </c>
      <c r="I27" s="11">
        <v>956</v>
      </c>
      <c r="J27" s="3"/>
      <c r="K27" s="7"/>
      <c r="L27" s="11">
        <v>680</v>
      </c>
      <c r="M27" s="11">
        <v>1000</v>
      </c>
      <c r="N27" s="11">
        <v>1680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499</v>
      </c>
      <c r="AB27" s="10">
        <v>492</v>
      </c>
      <c r="AC27" s="10">
        <v>991</v>
      </c>
    </row>
    <row r="28" spans="1:29" ht="15" customHeight="1" x14ac:dyDescent="0.15">
      <c r="A28" s="7">
        <v>20</v>
      </c>
      <c r="B28" s="10">
        <v>72</v>
      </c>
      <c r="C28" s="10">
        <v>70</v>
      </c>
      <c r="D28" s="10">
        <v>142</v>
      </c>
      <c r="E28" s="3"/>
      <c r="F28" s="7">
        <v>50</v>
      </c>
      <c r="G28" s="10">
        <v>94</v>
      </c>
      <c r="H28" s="10">
        <v>102</v>
      </c>
      <c r="I28" s="10">
        <v>196</v>
      </c>
      <c r="J28" s="3"/>
      <c r="K28" s="7">
        <v>80</v>
      </c>
      <c r="L28" s="10">
        <v>143</v>
      </c>
      <c r="M28" s="10">
        <v>195</v>
      </c>
      <c r="N28" s="10">
        <v>338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30.299203419467652</v>
      </c>
      <c r="W28" s="19">
        <f t="shared" ref="W28:W39" si="5">W9/$W$8*100</f>
        <v>26.09510823248679</v>
      </c>
      <c r="X28" s="19">
        <f t="shared" ref="X28:X39" si="6">X9/$X$8*100</f>
        <v>28.059742146359177</v>
      </c>
      <c r="Z28" s="4" t="s">
        <v>31</v>
      </c>
      <c r="AA28" s="10">
        <v>214</v>
      </c>
      <c r="AB28" s="10">
        <v>191</v>
      </c>
      <c r="AC28" s="10">
        <v>405</v>
      </c>
    </row>
    <row r="29" spans="1:29" ht="15" customHeight="1" x14ac:dyDescent="0.15">
      <c r="A29" s="7">
        <v>21</v>
      </c>
      <c r="B29" s="10">
        <v>89</v>
      </c>
      <c r="C29" s="10">
        <v>70</v>
      </c>
      <c r="D29" s="10">
        <v>159</v>
      </c>
      <c r="E29" s="3"/>
      <c r="F29" s="7">
        <v>51</v>
      </c>
      <c r="G29" s="10">
        <v>98</v>
      </c>
      <c r="H29" s="10">
        <v>134</v>
      </c>
      <c r="I29" s="10">
        <v>232</v>
      </c>
      <c r="J29" s="3"/>
      <c r="K29" s="7">
        <v>81</v>
      </c>
      <c r="L29" s="10">
        <v>149</v>
      </c>
      <c r="M29" s="10">
        <v>225</v>
      </c>
      <c r="N29" s="10">
        <v>374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71.119098503982897</v>
      </c>
      <c r="W29" s="19">
        <f t="shared" si="5"/>
        <v>75.728651781148798</v>
      </c>
      <c r="X29" s="19">
        <f t="shared" si="6"/>
        <v>73.574541492645722</v>
      </c>
      <c r="Z29" s="4" t="s">
        <v>7</v>
      </c>
      <c r="AA29" s="10">
        <v>232</v>
      </c>
      <c r="AB29" s="10">
        <v>391</v>
      </c>
      <c r="AC29" s="10">
        <v>623</v>
      </c>
    </row>
    <row r="30" spans="1:29" ht="15" customHeight="1" x14ac:dyDescent="0.15">
      <c r="A30" s="7">
        <v>22</v>
      </c>
      <c r="B30" s="10">
        <v>60</v>
      </c>
      <c r="C30" s="10">
        <v>84</v>
      </c>
      <c r="D30" s="10">
        <v>144</v>
      </c>
      <c r="E30" s="3"/>
      <c r="F30" s="7">
        <v>52</v>
      </c>
      <c r="G30" s="10">
        <v>87</v>
      </c>
      <c r="H30" s="10">
        <v>67</v>
      </c>
      <c r="I30" s="10">
        <v>154</v>
      </c>
      <c r="J30" s="3"/>
      <c r="K30" s="7">
        <v>82</v>
      </c>
      <c r="L30" s="10">
        <v>131</v>
      </c>
      <c r="M30" s="10">
        <v>214</v>
      </c>
      <c r="N30" s="10">
        <v>345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60.918981931222071</v>
      </c>
      <c r="W30" s="19">
        <f t="shared" si="5"/>
        <v>67.64104312254986</v>
      </c>
      <c r="X30" s="19">
        <f t="shared" si="6"/>
        <v>64.499727619393497</v>
      </c>
      <c r="Z30" s="9" t="s">
        <v>24</v>
      </c>
      <c r="AA30" s="11">
        <f t="shared" ref="AA30:AB30" si="7">SUM(AA26:AA29)</f>
        <v>1050</v>
      </c>
      <c r="AB30" s="11">
        <f t="shared" si="7"/>
        <v>1165</v>
      </c>
      <c r="AC30" s="11">
        <f>SUM(AC26:AC29)</f>
        <v>2215</v>
      </c>
    </row>
    <row r="31" spans="1:29" ht="15" customHeight="1" x14ac:dyDescent="0.15">
      <c r="A31" s="7">
        <v>23</v>
      </c>
      <c r="B31" s="10">
        <v>77</v>
      </c>
      <c r="C31" s="10">
        <v>66</v>
      </c>
      <c r="D31" s="10">
        <v>143</v>
      </c>
      <c r="E31" s="3"/>
      <c r="F31" s="7">
        <v>53</v>
      </c>
      <c r="G31" s="10">
        <v>105</v>
      </c>
      <c r="H31" s="10">
        <v>109</v>
      </c>
      <c r="I31" s="10">
        <v>214</v>
      </c>
      <c r="J31" s="3"/>
      <c r="K31" s="7">
        <v>83</v>
      </c>
      <c r="L31" s="10">
        <v>153</v>
      </c>
      <c r="M31" s="10">
        <v>218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49.407421799106274</v>
      </c>
      <c r="W31" s="19">
        <f t="shared" si="5"/>
        <v>57.184250894835522</v>
      </c>
      <c r="X31" s="19">
        <f t="shared" si="6"/>
        <v>53.55002723806065</v>
      </c>
      <c r="Z31" s="6"/>
    </row>
    <row r="32" spans="1:29" ht="15" customHeight="1" x14ac:dyDescent="0.15">
      <c r="A32" s="7">
        <v>24</v>
      </c>
      <c r="B32" s="10">
        <v>84</v>
      </c>
      <c r="C32" s="10">
        <v>74</v>
      </c>
      <c r="D32" s="10">
        <v>158</v>
      </c>
      <c r="E32" s="3"/>
      <c r="F32" s="7">
        <v>54</v>
      </c>
      <c r="G32" s="10">
        <v>105</v>
      </c>
      <c r="H32" s="10">
        <v>121</v>
      </c>
      <c r="I32" s="10">
        <v>226</v>
      </c>
      <c r="J32" s="3"/>
      <c r="K32" s="7">
        <v>84</v>
      </c>
      <c r="L32" s="10">
        <v>119</v>
      </c>
      <c r="M32" s="10">
        <v>230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40.819895084515252</v>
      </c>
      <c r="W32" s="20">
        <f t="shared" si="5"/>
        <v>49.633543548662004</v>
      </c>
      <c r="X32" s="20">
        <f t="shared" si="6"/>
        <v>45.514799346286544</v>
      </c>
      <c r="Z32" s="6"/>
      <c r="AA32" s="28"/>
      <c r="AB32" s="27"/>
      <c r="AC32" s="27"/>
    </row>
    <row r="33" spans="1:29" ht="15" customHeight="1" x14ac:dyDescent="0.15">
      <c r="A33" s="7"/>
      <c r="B33" s="11">
        <v>382</v>
      </c>
      <c r="C33" s="11">
        <v>364</v>
      </c>
      <c r="D33" s="11">
        <v>746</v>
      </c>
      <c r="E33" s="3"/>
      <c r="F33" s="7"/>
      <c r="G33" s="11">
        <v>489</v>
      </c>
      <c r="H33" s="11">
        <v>533</v>
      </c>
      <c r="I33" s="11">
        <v>1022</v>
      </c>
      <c r="J33" s="3"/>
      <c r="K33" s="7"/>
      <c r="L33" s="11">
        <v>695</v>
      </c>
      <c r="M33" s="11">
        <v>1082</v>
      </c>
      <c r="N33" s="11">
        <v>1777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29.123761414416165</v>
      </c>
      <c r="W33" s="19">
        <f t="shared" si="5"/>
        <v>40.32725413328788</v>
      </c>
      <c r="X33" s="19">
        <f t="shared" si="6"/>
        <v>35.091701470855277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54</v>
      </c>
      <c r="D34" s="10">
        <v>132</v>
      </c>
      <c r="E34" s="3"/>
      <c r="F34" s="7">
        <v>55</v>
      </c>
      <c r="G34" s="10">
        <v>124</v>
      </c>
      <c r="H34" s="10">
        <v>119</v>
      </c>
      <c r="I34" s="10">
        <v>243</v>
      </c>
      <c r="J34" s="3"/>
      <c r="K34" s="7">
        <v>85</v>
      </c>
      <c r="L34" s="10">
        <v>131</v>
      </c>
      <c r="M34" s="10">
        <v>200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21.031668933359239</v>
      </c>
      <c r="W34" s="19">
        <f t="shared" si="5"/>
        <v>32.520879495483214</v>
      </c>
      <c r="X34" s="19">
        <f t="shared" si="6"/>
        <v>27.151806791356453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59</v>
      </c>
      <c r="D35" s="10">
        <v>127</v>
      </c>
      <c r="E35" s="3"/>
      <c r="F35" s="7">
        <v>56</v>
      </c>
      <c r="G35" s="10">
        <v>118</v>
      </c>
      <c r="H35" s="10">
        <v>114</v>
      </c>
      <c r="I35" s="10">
        <v>232</v>
      </c>
      <c r="J35" s="3"/>
      <c r="K35" s="7">
        <v>86</v>
      </c>
      <c r="L35" s="10">
        <v>113</v>
      </c>
      <c r="M35" s="10">
        <v>176</v>
      </c>
      <c r="N35" s="10">
        <v>289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14.425879152904605</v>
      </c>
      <c r="W35" s="19">
        <f t="shared" si="5"/>
        <v>23.998636441111302</v>
      </c>
      <c r="X35" s="19">
        <f t="shared" si="6"/>
        <v>19.525149809333577</v>
      </c>
      <c r="Z35" s="4" t="s">
        <v>25</v>
      </c>
      <c r="AA35" s="10">
        <f>SUM(AA5,AA12,AA19,AA26)</f>
        <v>1017</v>
      </c>
      <c r="AB35" s="10">
        <f t="shared" ref="AA35:AB38" si="8">SUM(AB5,AB12,AB19,AB26)</f>
        <v>933</v>
      </c>
      <c r="AC35" s="10">
        <f>SUM(AA35:AB35)</f>
        <v>1950</v>
      </c>
    </row>
    <row r="36" spans="1:29" ht="15" customHeight="1" x14ac:dyDescent="0.15">
      <c r="A36" s="7">
        <v>27</v>
      </c>
      <c r="B36" s="10">
        <v>77</v>
      </c>
      <c r="C36" s="10">
        <v>55</v>
      </c>
      <c r="D36" s="10">
        <v>132</v>
      </c>
      <c r="E36" s="3"/>
      <c r="F36" s="7">
        <v>57</v>
      </c>
      <c r="G36" s="10">
        <v>132</v>
      </c>
      <c r="H36" s="10">
        <v>151</v>
      </c>
      <c r="I36" s="10">
        <v>283</v>
      </c>
      <c r="J36" s="3"/>
      <c r="K36" s="7">
        <v>87</v>
      </c>
      <c r="L36" s="10">
        <v>113</v>
      </c>
      <c r="M36" s="10">
        <v>210</v>
      </c>
      <c r="N36" s="10">
        <v>323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7.6743734214105315</v>
      </c>
      <c r="W36" s="19">
        <f t="shared" si="5"/>
        <v>14.777569456280892</v>
      </c>
      <c r="X36" s="19">
        <f t="shared" si="6"/>
        <v>11.458144180134374</v>
      </c>
      <c r="Z36" s="26" t="s">
        <v>26</v>
      </c>
      <c r="AA36" s="10">
        <f t="shared" si="8"/>
        <v>5075</v>
      </c>
      <c r="AB36" s="10">
        <f t="shared" si="8"/>
        <v>4977</v>
      </c>
      <c r="AC36" s="13">
        <f>SUM(AA36:AB36)</f>
        <v>10052</v>
      </c>
    </row>
    <row r="37" spans="1:29" ht="15" customHeight="1" x14ac:dyDescent="0.15">
      <c r="A37" s="7">
        <v>28</v>
      </c>
      <c r="B37" s="10">
        <v>55</v>
      </c>
      <c r="C37" s="10">
        <v>51</v>
      </c>
      <c r="D37" s="10">
        <v>106</v>
      </c>
      <c r="E37" s="3"/>
      <c r="F37" s="7">
        <v>58</v>
      </c>
      <c r="G37" s="10">
        <v>150</v>
      </c>
      <c r="H37" s="10">
        <v>146</v>
      </c>
      <c r="I37" s="10">
        <v>296</v>
      </c>
      <c r="J37" s="3"/>
      <c r="K37" s="7">
        <v>88</v>
      </c>
      <c r="L37" s="10">
        <v>113</v>
      </c>
      <c r="M37" s="10">
        <v>188</v>
      </c>
      <c r="N37" s="10">
        <v>301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2.3897415970468234</v>
      </c>
      <c r="W37" s="19">
        <f t="shared" si="5"/>
        <v>6.6984830407363223</v>
      </c>
      <c r="X37" s="19">
        <f t="shared" si="6"/>
        <v>4.6849464318140548</v>
      </c>
      <c r="Z37" s="4" t="s">
        <v>31</v>
      </c>
      <c r="AA37" s="10">
        <f t="shared" si="8"/>
        <v>2037</v>
      </c>
      <c r="AB37" s="10">
        <f t="shared" si="8"/>
        <v>2008</v>
      </c>
      <c r="AC37" s="13">
        <f>SUM(AA37:AB37)</f>
        <v>4045</v>
      </c>
    </row>
    <row r="38" spans="1:29" ht="15" customHeight="1" x14ac:dyDescent="0.15">
      <c r="A38" s="7">
        <v>29</v>
      </c>
      <c r="B38" s="10">
        <v>62</v>
      </c>
      <c r="C38" s="10">
        <v>56</v>
      </c>
      <c r="D38" s="10">
        <v>118</v>
      </c>
      <c r="E38" s="3"/>
      <c r="F38" s="7">
        <v>59</v>
      </c>
      <c r="G38" s="10">
        <v>172</v>
      </c>
      <c r="H38" s="10">
        <v>164</v>
      </c>
      <c r="I38" s="10">
        <v>336</v>
      </c>
      <c r="J38" s="3"/>
      <c r="K38" s="7">
        <v>89</v>
      </c>
      <c r="L38" s="10">
        <v>74</v>
      </c>
      <c r="M38" s="10">
        <v>174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0.417719059646396</v>
      </c>
      <c r="W38" s="19">
        <f t="shared" si="5"/>
        <v>1.7811487983637293</v>
      </c>
      <c r="X38" s="19">
        <f t="shared" si="6"/>
        <v>1.143998547303432</v>
      </c>
      <c r="Z38" s="4" t="s">
        <v>7</v>
      </c>
      <c r="AA38" s="10">
        <f t="shared" si="8"/>
        <v>2165</v>
      </c>
      <c r="AB38" s="10">
        <f t="shared" si="8"/>
        <v>3816</v>
      </c>
      <c r="AC38" s="13">
        <f>SUM(AA38:AB38)</f>
        <v>5981</v>
      </c>
    </row>
    <row r="39" spans="1:29" ht="15" customHeight="1" x14ac:dyDescent="0.15">
      <c r="A39" s="7"/>
      <c r="B39" s="11">
        <v>340</v>
      </c>
      <c r="C39" s="11">
        <v>275</v>
      </c>
      <c r="D39" s="11">
        <v>615</v>
      </c>
      <c r="E39" s="3"/>
      <c r="F39" s="7"/>
      <c r="G39" s="11">
        <v>696</v>
      </c>
      <c r="H39" s="11">
        <v>694</v>
      </c>
      <c r="I39" s="11">
        <v>1390</v>
      </c>
      <c r="J39" s="3"/>
      <c r="K39" s="7"/>
      <c r="L39" s="11">
        <v>544</v>
      </c>
      <c r="M39" s="11">
        <v>948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4.8571983679813482E-2</v>
      </c>
      <c r="W39" s="19">
        <f t="shared" si="5"/>
        <v>0.27271177773990113</v>
      </c>
      <c r="X39" s="19">
        <f t="shared" si="6"/>
        <v>0.16796804067550389</v>
      </c>
      <c r="Z39" s="9" t="s">
        <v>24</v>
      </c>
      <c r="AA39" s="11">
        <f>SUM(AA35:AA38)</f>
        <v>10294</v>
      </c>
      <c r="AB39" s="11">
        <f>SUM(AB35:AB38)</f>
        <v>11734</v>
      </c>
      <c r="AC39" s="11">
        <f>SUM(AC35:AC38)</f>
        <v>22028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40</v>
      </c>
      <c r="C4" s="10">
        <v>34</v>
      </c>
      <c r="D4" s="10">
        <v>74</v>
      </c>
      <c r="E4" s="3"/>
      <c r="F4" s="7">
        <v>30</v>
      </c>
      <c r="G4" s="10">
        <v>88</v>
      </c>
      <c r="H4" s="10">
        <v>87</v>
      </c>
      <c r="I4" s="10">
        <v>175</v>
      </c>
      <c r="J4" s="3"/>
      <c r="K4" s="7">
        <v>60</v>
      </c>
      <c r="L4" s="10">
        <v>165</v>
      </c>
      <c r="M4" s="10">
        <v>168</v>
      </c>
      <c r="N4" s="10">
        <v>333</v>
      </c>
      <c r="O4" s="3"/>
      <c r="P4" s="7">
        <v>90</v>
      </c>
      <c r="Q4" s="10">
        <v>57</v>
      </c>
      <c r="R4" s="10">
        <v>148</v>
      </c>
      <c r="S4" s="10">
        <v>205</v>
      </c>
      <c r="U4" s="4" t="s">
        <v>4</v>
      </c>
      <c r="V4" s="15">
        <f>SUM(B9,B15,B21)</f>
        <v>1012</v>
      </c>
      <c r="W4" s="15">
        <f>SUM(C9,C15,C21)</f>
        <v>932</v>
      </c>
      <c r="X4" s="15">
        <f>SUM(V4:W4)</f>
        <v>1944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57</v>
      </c>
      <c r="D5" s="10">
        <v>121</v>
      </c>
      <c r="E5" s="3"/>
      <c r="F5" s="7">
        <v>31</v>
      </c>
      <c r="G5" s="10">
        <v>78</v>
      </c>
      <c r="H5" s="10">
        <v>85</v>
      </c>
      <c r="I5" s="10">
        <v>163</v>
      </c>
      <c r="J5" s="3"/>
      <c r="K5" s="7">
        <v>61</v>
      </c>
      <c r="L5" s="10">
        <v>166</v>
      </c>
      <c r="M5" s="10">
        <v>170</v>
      </c>
      <c r="N5" s="10">
        <v>336</v>
      </c>
      <c r="O5" s="3"/>
      <c r="P5" s="7">
        <v>91</v>
      </c>
      <c r="Q5" s="10">
        <v>53</v>
      </c>
      <c r="R5" s="10">
        <v>123</v>
      </c>
      <c r="S5" s="10">
        <v>176</v>
      </c>
      <c r="U5" s="4" t="s">
        <v>5</v>
      </c>
      <c r="V5" s="15">
        <f>SUM(B27,B33,B39,G9,G15,G21,G27,G33,G39,L9)</f>
        <v>5062</v>
      </c>
      <c r="W5" s="15">
        <f>SUM(C27,C33,C39,H9,H15,H21,H27,H33,H39,M9)</f>
        <v>4953</v>
      </c>
      <c r="X5" s="15">
        <f>SUM(V5:W5)</f>
        <v>10015</v>
      </c>
      <c r="Y5" s="2"/>
      <c r="Z5" s="4" t="s">
        <v>25</v>
      </c>
      <c r="AA5" s="10">
        <v>575</v>
      </c>
      <c r="AB5" s="10">
        <v>552</v>
      </c>
      <c r="AC5" s="10">
        <v>1127</v>
      </c>
    </row>
    <row r="6" spans="1:29" ht="15" customHeight="1" x14ac:dyDescent="0.15">
      <c r="A6" s="7">
        <v>2</v>
      </c>
      <c r="B6" s="10">
        <v>55</v>
      </c>
      <c r="C6" s="10">
        <v>47</v>
      </c>
      <c r="D6" s="10">
        <v>102</v>
      </c>
      <c r="E6" s="3"/>
      <c r="F6" s="7">
        <v>32</v>
      </c>
      <c r="G6" s="10">
        <v>77</v>
      </c>
      <c r="H6" s="10">
        <v>76</v>
      </c>
      <c r="I6" s="10">
        <v>153</v>
      </c>
      <c r="J6" s="3"/>
      <c r="K6" s="7">
        <v>62</v>
      </c>
      <c r="L6" s="10">
        <v>162</v>
      </c>
      <c r="M6" s="10">
        <v>189</v>
      </c>
      <c r="N6" s="10">
        <v>351</v>
      </c>
      <c r="O6" s="3"/>
      <c r="P6" s="7">
        <v>92</v>
      </c>
      <c r="Q6" s="10">
        <v>39</v>
      </c>
      <c r="R6" s="10">
        <v>118</v>
      </c>
      <c r="S6" s="10">
        <v>157</v>
      </c>
      <c r="U6" s="8" t="s">
        <v>6</v>
      </c>
      <c r="V6" s="15">
        <f>SUM(L15,L21)</f>
        <v>2046</v>
      </c>
      <c r="W6" s="15">
        <f>SUM(M15,M21)</f>
        <v>2009</v>
      </c>
      <c r="X6" s="15">
        <f>SUM(V6:W6)</f>
        <v>4055</v>
      </c>
      <c r="Z6" s="26" t="s">
        <v>26</v>
      </c>
      <c r="AA6" s="10">
        <v>2960</v>
      </c>
      <c r="AB6" s="10">
        <v>2911</v>
      </c>
      <c r="AC6" s="10">
        <v>5871</v>
      </c>
    </row>
    <row r="7" spans="1:29" ht="15" customHeight="1" x14ac:dyDescent="0.15">
      <c r="A7" s="7">
        <v>3</v>
      </c>
      <c r="B7" s="10">
        <v>66</v>
      </c>
      <c r="C7" s="10">
        <v>61</v>
      </c>
      <c r="D7" s="10">
        <v>127</v>
      </c>
      <c r="E7" s="3"/>
      <c r="F7" s="7">
        <v>33</v>
      </c>
      <c r="G7" s="10">
        <v>80</v>
      </c>
      <c r="H7" s="10">
        <v>94</v>
      </c>
      <c r="I7" s="10">
        <v>174</v>
      </c>
      <c r="J7" s="3"/>
      <c r="K7" s="7">
        <v>63</v>
      </c>
      <c r="L7" s="10">
        <v>197</v>
      </c>
      <c r="M7" s="10">
        <v>186</v>
      </c>
      <c r="N7" s="10">
        <v>383</v>
      </c>
      <c r="O7" s="3"/>
      <c r="P7" s="7">
        <v>93</v>
      </c>
      <c r="Q7" s="10">
        <v>42</v>
      </c>
      <c r="R7" s="10">
        <v>116</v>
      </c>
      <c r="S7" s="10">
        <v>158</v>
      </c>
      <c r="U7" s="4" t="s">
        <v>7</v>
      </c>
      <c r="V7" s="15">
        <f>SUM(L27,L33,L39,Q9,Q15,Q21,Q27,Q33,Q39)</f>
        <v>2162</v>
      </c>
      <c r="W7" s="15">
        <f>SUM(M27,M33,M39,R9,R15,R21,R27,R33,R39)</f>
        <v>3817</v>
      </c>
      <c r="X7" s="15">
        <f>SUM(V7:W7)</f>
        <v>5979</v>
      </c>
      <c r="Z7" s="4" t="s">
        <v>31</v>
      </c>
      <c r="AA7" s="10">
        <v>1202</v>
      </c>
      <c r="AB7" s="10">
        <v>1231</v>
      </c>
      <c r="AC7" s="10">
        <v>2433</v>
      </c>
    </row>
    <row r="8" spans="1:29" ht="15" customHeight="1" x14ac:dyDescent="0.15">
      <c r="A8" s="7">
        <v>4</v>
      </c>
      <c r="B8" s="10">
        <v>70</v>
      </c>
      <c r="C8" s="10">
        <v>61</v>
      </c>
      <c r="D8" s="10">
        <v>131</v>
      </c>
      <c r="E8" s="3"/>
      <c r="F8" s="7">
        <v>34</v>
      </c>
      <c r="G8" s="10">
        <v>105</v>
      </c>
      <c r="H8" s="10">
        <v>84</v>
      </c>
      <c r="I8" s="10">
        <v>189</v>
      </c>
      <c r="J8" s="3"/>
      <c r="K8" s="7">
        <v>64</v>
      </c>
      <c r="L8" s="10">
        <v>184</v>
      </c>
      <c r="M8" s="10">
        <v>165</v>
      </c>
      <c r="N8" s="10">
        <v>349</v>
      </c>
      <c r="O8" s="3"/>
      <c r="P8" s="7">
        <v>94</v>
      </c>
      <c r="Q8" s="10">
        <v>18</v>
      </c>
      <c r="R8" s="10">
        <v>71</v>
      </c>
      <c r="S8" s="10">
        <v>89</v>
      </c>
      <c r="U8" s="17" t="s">
        <v>3</v>
      </c>
      <c r="V8" s="12">
        <f>SUM(V4:V7)</f>
        <v>10282</v>
      </c>
      <c r="W8" s="12">
        <f>SUM(W4:W7)</f>
        <v>11711</v>
      </c>
      <c r="X8" s="12">
        <f>SUM(X4:X7)</f>
        <v>21993</v>
      </c>
      <c r="Z8" s="4" t="s">
        <v>7</v>
      </c>
      <c r="AA8" s="10">
        <v>1297</v>
      </c>
      <c r="AB8" s="10">
        <v>2289</v>
      </c>
      <c r="AC8" s="10">
        <v>3586</v>
      </c>
    </row>
    <row r="9" spans="1:29" ht="15" customHeight="1" x14ac:dyDescent="0.15">
      <c r="A9" s="7"/>
      <c r="B9" s="11">
        <v>295</v>
      </c>
      <c r="C9" s="11">
        <v>260</v>
      </c>
      <c r="D9" s="11">
        <v>555</v>
      </c>
      <c r="E9" s="3"/>
      <c r="F9" s="7"/>
      <c r="G9" s="11">
        <v>428</v>
      </c>
      <c r="H9" s="11">
        <v>426</v>
      </c>
      <c r="I9" s="11">
        <v>854</v>
      </c>
      <c r="J9" s="3"/>
      <c r="K9" s="7"/>
      <c r="L9" s="12">
        <v>874</v>
      </c>
      <c r="M9" s="12">
        <v>878</v>
      </c>
      <c r="N9" s="12">
        <v>1752</v>
      </c>
      <c r="O9" s="3"/>
      <c r="P9" s="7"/>
      <c r="Q9" s="11">
        <v>209</v>
      </c>
      <c r="R9" s="11">
        <v>576</v>
      </c>
      <c r="S9" s="11">
        <v>785</v>
      </c>
      <c r="U9" s="4" t="s">
        <v>8</v>
      </c>
      <c r="V9" s="15">
        <f>SUM(G21,G27,G33,G39,L9)</f>
        <v>3108</v>
      </c>
      <c r="W9" s="15">
        <f>SUM(H21,H27,H33,H39,M9)</f>
        <v>3052</v>
      </c>
      <c r="X9" s="18">
        <f t="shared" ref="X9:X20" si="0">SUM(V9:W9)</f>
        <v>6160</v>
      </c>
      <c r="Z9" s="9" t="s">
        <v>24</v>
      </c>
      <c r="AA9" s="11">
        <f t="shared" ref="AA9:AB9" si="1">SUM(AA5:AA8)</f>
        <v>6034</v>
      </c>
      <c r="AB9" s="11">
        <f t="shared" si="1"/>
        <v>6983</v>
      </c>
      <c r="AC9" s="11">
        <f>SUM(AC5:AC8)</f>
        <v>13017</v>
      </c>
    </row>
    <row r="10" spans="1:29" ht="15" customHeight="1" x14ac:dyDescent="0.15">
      <c r="A10" s="7">
        <v>5</v>
      </c>
      <c r="B10" s="10">
        <v>66</v>
      </c>
      <c r="C10" s="10">
        <v>63</v>
      </c>
      <c r="D10" s="10">
        <v>129</v>
      </c>
      <c r="E10" s="3"/>
      <c r="F10" s="7">
        <v>35</v>
      </c>
      <c r="G10" s="10">
        <v>76</v>
      </c>
      <c r="H10" s="10">
        <v>101</v>
      </c>
      <c r="I10" s="10">
        <v>177</v>
      </c>
      <c r="J10" s="3"/>
      <c r="K10" s="7">
        <v>65</v>
      </c>
      <c r="L10" s="10">
        <v>227</v>
      </c>
      <c r="M10" s="10">
        <v>196</v>
      </c>
      <c r="N10" s="10">
        <v>423</v>
      </c>
      <c r="O10" s="3"/>
      <c r="P10" s="7">
        <v>95</v>
      </c>
      <c r="Q10" s="10">
        <v>12</v>
      </c>
      <c r="R10" s="10">
        <v>53</v>
      </c>
      <c r="S10" s="10">
        <v>65</v>
      </c>
      <c r="U10" s="4" t="s">
        <v>9</v>
      </c>
      <c r="V10" s="15">
        <f>SUM(G21,G27,G33,G39,L9,L15,L21,L27,L33,L39,Q9,Q15,Q21,Q27,Q33,Q39)</f>
        <v>7316</v>
      </c>
      <c r="W10" s="15">
        <f>SUM(H21,H27,H33,H39,M9,M15,M21,M27,M33,M39,R9,R15,R21,R27,R33,R39)</f>
        <v>8878</v>
      </c>
      <c r="X10" s="18">
        <f t="shared" si="0"/>
        <v>16194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54</v>
      </c>
      <c r="D11" s="10">
        <v>121</v>
      </c>
      <c r="E11" s="3"/>
      <c r="F11" s="7">
        <v>36</v>
      </c>
      <c r="G11" s="10">
        <v>85</v>
      </c>
      <c r="H11" s="10">
        <v>91</v>
      </c>
      <c r="I11" s="10">
        <v>176</v>
      </c>
      <c r="J11" s="3"/>
      <c r="K11" s="7">
        <v>66</v>
      </c>
      <c r="L11" s="10">
        <v>216</v>
      </c>
      <c r="M11" s="10">
        <v>218</v>
      </c>
      <c r="N11" s="10">
        <v>434</v>
      </c>
      <c r="O11" s="3"/>
      <c r="P11" s="7">
        <v>96</v>
      </c>
      <c r="Q11" s="10">
        <v>6</v>
      </c>
      <c r="R11" s="10">
        <v>48</v>
      </c>
      <c r="S11" s="10">
        <v>54</v>
      </c>
      <c r="U11" s="4" t="s">
        <v>10</v>
      </c>
      <c r="V11" s="15">
        <f>SUM(,G33,G39,L9,L15,L21,L27,L33,L39,Q9,Q15,Q21,Q27,Q33,Q39)</f>
        <v>6264</v>
      </c>
      <c r="W11" s="15">
        <f>SUM(,H33,H39,M9,M15,M21,M27,M33,M39,R9,R15,R21,R27,R33,R39)</f>
        <v>7928</v>
      </c>
      <c r="X11" s="18">
        <f t="shared" si="0"/>
        <v>14192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62</v>
      </c>
      <c r="D12" s="10">
        <v>134</v>
      </c>
      <c r="E12" s="3"/>
      <c r="F12" s="7">
        <v>37</v>
      </c>
      <c r="G12" s="10">
        <v>93</v>
      </c>
      <c r="H12" s="10">
        <v>73</v>
      </c>
      <c r="I12" s="10">
        <v>166</v>
      </c>
      <c r="J12" s="3"/>
      <c r="K12" s="7">
        <v>67</v>
      </c>
      <c r="L12" s="10">
        <v>239</v>
      </c>
      <c r="M12" s="10">
        <v>193</v>
      </c>
      <c r="N12" s="10">
        <v>432</v>
      </c>
      <c r="O12" s="3"/>
      <c r="P12" s="7">
        <v>97</v>
      </c>
      <c r="Q12" s="10">
        <v>4</v>
      </c>
      <c r="R12" s="10">
        <v>39</v>
      </c>
      <c r="S12" s="10">
        <v>43</v>
      </c>
      <c r="U12" s="4" t="s">
        <v>11</v>
      </c>
      <c r="V12" s="15">
        <f>SUM(L9,L15,L21,L27,L33,L39,Q9,Q15,Q21,Q27,Q33,Q39)</f>
        <v>5082</v>
      </c>
      <c r="W12" s="15">
        <f>SUM(M9,M15,M21,M27,M33,M39,R9,R15,R21,R27,R33,R39)</f>
        <v>6704</v>
      </c>
      <c r="X12" s="18">
        <f t="shared" si="0"/>
        <v>11786</v>
      </c>
      <c r="Z12" s="4" t="s">
        <v>25</v>
      </c>
      <c r="AA12" s="10">
        <v>172</v>
      </c>
      <c r="AB12" s="10">
        <v>127</v>
      </c>
      <c r="AC12" s="10">
        <v>299</v>
      </c>
    </row>
    <row r="13" spans="1:29" ht="15" customHeight="1" x14ac:dyDescent="0.15">
      <c r="A13" s="7">
        <v>8</v>
      </c>
      <c r="B13" s="10">
        <v>81</v>
      </c>
      <c r="C13" s="10">
        <v>79</v>
      </c>
      <c r="D13" s="10">
        <v>160</v>
      </c>
      <c r="E13" s="3"/>
      <c r="F13" s="7">
        <v>38</v>
      </c>
      <c r="G13" s="10">
        <v>89</v>
      </c>
      <c r="H13" s="10">
        <v>98</v>
      </c>
      <c r="I13" s="10">
        <v>187</v>
      </c>
      <c r="J13" s="3"/>
      <c r="K13" s="7">
        <v>68</v>
      </c>
      <c r="L13" s="10">
        <v>240</v>
      </c>
      <c r="M13" s="10">
        <v>222</v>
      </c>
      <c r="N13" s="10">
        <v>462</v>
      </c>
      <c r="O13" s="3"/>
      <c r="P13" s="7">
        <v>98</v>
      </c>
      <c r="Q13" s="10">
        <v>9</v>
      </c>
      <c r="R13" s="10">
        <v>20</v>
      </c>
      <c r="S13" s="10">
        <v>29</v>
      </c>
      <c r="U13" s="9" t="s">
        <v>12</v>
      </c>
      <c r="V13" s="12">
        <f>SUM(L15,L21,L27,L33,L39,Q9,Q15,Q21,Q27,Q33,Q39)</f>
        <v>4208</v>
      </c>
      <c r="W13" s="12">
        <f>SUM(M15,M21,M27,M33,M39,R9,R15,R21,R27,R33,R39)</f>
        <v>5826</v>
      </c>
      <c r="X13" s="12">
        <f t="shared" si="0"/>
        <v>10034</v>
      </c>
      <c r="Z13" s="26" t="s">
        <v>26</v>
      </c>
      <c r="AA13" s="10">
        <v>641</v>
      </c>
      <c r="AB13" s="10">
        <v>675</v>
      </c>
      <c r="AC13" s="10">
        <v>1316</v>
      </c>
    </row>
    <row r="14" spans="1:29" ht="15" customHeight="1" x14ac:dyDescent="0.15">
      <c r="A14" s="7">
        <v>9</v>
      </c>
      <c r="B14" s="10">
        <v>77</v>
      </c>
      <c r="C14" s="10">
        <v>60</v>
      </c>
      <c r="D14" s="10">
        <v>137</v>
      </c>
      <c r="E14" s="3"/>
      <c r="F14" s="7">
        <v>39</v>
      </c>
      <c r="G14" s="10">
        <v>94</v>
      </c>
      <c r="H14" s="10">
        <v>88</v>
      </c>
      <c r="I14" s="10">
        <v>182</v>
      </c>
      <c r="J14" s="3"/>
      <c r="K14" s="7">
        <v>69</v>
      </c>
      <c r="L14" s="10">
        <v>280</v>
      </c>
      <c r="M14" s="10">
        <v>262</v>
      </c>
      <c r="N14" s="10">
        <v>542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3006</v>
      </c>
      <c r="W14" s="15">
        <f>SUM(M21,M27,M33,M39,R9,R15,R21,R27,R33,R39)</f>
        <v>4735</v>
      </c>
      <c r="X14" s="18">
        <f t="shared" si="0"/>
        <v>7741</v>
      </c>
      <c r="Z14" s="4" t="s">
        <v>31</v>
      </c>
      <c r="AA14" s="10">
        <v>264</v>
      </c>
      <c r="AB14" s="10">
        <v>278</v>
      </c>
      <c r="AC14" s="10">
        <v>542</v>
      </c>
    </row>
    <row r="15" spans="1:29" ht="15" customHeight="1" x14ac:dyDescent="0.15">
      <c r="A15" s="7"/>
      <c r="B15" s="11">
        <v>363</v>
      </c>
      <c r="C15" s="11">
        <v>318</v>
      </c>
      <c r="D15" s="11">
        <v>681</v>
      </c>
      <c r="E15" s="3"/>
      <c r="F15" s="7"/>
      <c r="G15" s="11">
        <v>437</v>
      </c>
      <c r="H15" s="11">
        <v>451</v>
      </c>
      <c r="I15" s="11">
        <v>888</v>
      </c>
      <c r="J15" s="3"/>
      <c r="K15" s="7"/>
      <c r="L15" s="11">
        <v>1202</v>
      </c>
      <c r="M15" s="11">
        <v>1091</v>
      </c>
      <c r="N15" s="11">
        <v>2293</v>
      </c>
      <c r="O15" s="3"/>
      <c r="P15" s="7"/>
      <c r="Q15" s="11">
        <v>35</v>
      </c>
      <c r="R15" s="11">
        <v>177</v>
      </c>
      <c r="S15" s="11">
        <v>212</v>
      </c>
      <c r="U15" s="4" t="s">
        <v>14</v>
      </c>
      <c r="V15" s="15">
        <f>SUM(L27,L33,L39,Q9,Q15,Q21,Q27,Q33,Q39)</f>
        <v>2162</v>
      </c>
      <c r="W15" s="15">
        <f>SUM(M27,M33,M39,R9,R15,R21,R27,R33,R39)</f>
        <v>3817</v>
      </c>
      <c r="X15" s="18">
        <f t="shared" si="0"/>
        <v>5979</v>
      </c>
      <c r="Z15" s="4" t="s">
        <v>7</v>
      </c>
      <c r="AA15" s="10">
        <v>271</v>
      </c>
      <c r="AB15" s="10">
        <v>446</v>
      </c>
      <c r="AC15" s="10">
        <v>717</v>
      </c>
    </row>
    <row r="16" spans="1:29" ht="15" customHeight="1" x14ac:dyDescent="0.15">
      <c r="A16" s="7">
        <v>10</v>
      </c>
      <c r="B16" s="10">
        <v>61</v>
      </c>
      <c r="C16" s="10">
        <v>73</v>
      </c>
      <c r="D16" s="10">
        <v>134</v>
      </c>
      <c r="E16" s="3"/>
      <c r="F16" s="7">
        <v>40</v>
      </c>
      <c r="G16" s="10">
        <v>113</v>
      </c>
      <c r="H16" s="10">
        <v>95</v>
      </c>
      <c r="I16" s="10">
        <v>208</v>
      </c>
      <c r="J16" s="3"/>
      <c r="K16" s="7">
        <v>70</v>
      </c>
      <c r="L16" s="10">
        <v>247</v>
      </c>
      <c r="M16" s="10">
        <v>231</v>
      </c>
      <c r="N16" s="10">
        <v>478</v>
      </c>
      <c r="O16" s="3"/>
      <c r="P16" s="7">
        <v>100</v>
      </c>
      <c r="Q16" s="10">
        <v>3</v>
      </c>
      <c r="R16" s="10">
        <v>15</v>
      </c>
      <c r="S16" s="10">
        <v>18</v>
      </c>
      <c r="U16" s="4" t="s">
        <v>15</v>
      </c>
      <c r="V16" s="15">
        <f>SUM(L33,L39,Q9,Q15,Q21,Q27,Q33,Q39)</f>
        <v>1481</v>
      </c>
      <c r="W16" s="15">
        <f>SUM(M33,M39,R9,R15,R21,R27,R33,R39)</f>
        <v>2817</v>
      </c>
      <c r="X16" s="18">
        <f t="shared" si="0"/>
        <v>4298</v>
      </c>
      <c r="Z16" s="9" t="s">
        <v>24</v>
      </c>
      <c r="AA16" s="11">
        <f t="shared" ref="AA16:AB16" si="2">SUM(AA12:AA15)</f>
        <v>1348</v>
      </c>
      <c r="AB16" s="11">
        <f t="shared" si="2"/>
        <v>1526</v>
      </c>
      <c r="AC16" s="11">
        <f>SUM(AC12:AC15)</f>
        <v>2874</v>
      </c>
    </row>
    <row r="17" spans="1:29" ht="15" customHeight="1" x14ac:dyDescent="0.15">
      <c r="A17" s="7">
        <v>11</v>
      </c>
      <c r="B17" s="10">
        <v>79</v>
      </c>
      <c r="C17" s="10">
        <v>75</v>
      </c>
      <c r="D17" s="10">
        <v>154</v>
      </c>
      <c r="E17" s="3"/>
      <c r="F17" s="7">
        <v>41</v>
      </c>
      <c r="G17" s="10">
        <v>115</v>
      </c>
      <c r="H17" s="10">
        <v>92</v>
      </c>
      <c r="I17" s="10">
        <v>207</v>
      </c>
      <c r="J17" s="3"/>
      <c r="K17" s="7">
        <v>71</v>
      </c>
      <c r="L17" s="10">
        <v>234</v>
      </c>
      <c r="M17" s="10">
        <v>233</v>
      </c>
      <c r="N17" s="10">
        <v>467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789</v>
      </c>
      <c r="W17" s="15">
        <f>SUM(M39,R9,R15,R21,R27,R33,R39)</f>
        <v>1742</v>
      </c>
      <c r="X17" s="18">
        <f t="shared" si="0"/>
        <v>2531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81</v>
      </c>
      <c r="D18" s="10">
        <v>153</v>
      </c>
      <c r="E18" s="3"/>
      <c r="F18" s="7">
        <v>42</v>
      </c>
      <c r="G18" s="10">
        <v>123</v>
      </c>
      <c r="H18" s="10">
        <v>93</v>
      </c>
      <c r="I18" s="10">
        <v>216</v>
      </c>
      <c r="J18" s="3"/>
      <c r="K18" s="7">
        <v>72</v>
      </c>
      <c r="L18" s="10">
        <v>116</v>
      </c>
      <c r="M18" s="10">
        <v>113</v>
      </c>
      <c r="N18" s="13">
        <v>229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250</v>
      </c>
      <c r="W18" s="15">
        <f>SUM(R9,R15,R21,R27,R33,R39)</f>
        <v>787</v>
      </c>
      <c r="X18" s="18">
        <f t="shared" si="0"/>
        <v>1037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57</v>
      </c>
      <c r="D19" s="10">
        <v>124</v>
      </c>
      <c r="E19" s="3"/>
      <c r="F19" s="7">
        <v>43</v>
      </c>
      <c r="G19" s="10">
        <v>104</v>
      </c>
      <c r="H19" s="10">
        <v>93</v>
      </c>
      <c r="I19" s="10">
        <v>197</v>
      </c>
      <c r="J19" s="3"/>
      <c r="K19" s="7">
        <v>73</v>
      </c>
      <c r="L19" s="10">
        <v>114</v>
      </c>
      <c r="M19" s="10">
        <v>143</v>
      </c>
      <c r="N19" s="10">
        <v>257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41</v>
      </c>
      <c r="W19" s="15">
        <f>SUM(R15,R21,R27,R33,R39)</f>
        <v>211</v>
      </c>
      <c r="X19" s="18">
        <f t="shared" si="0"/>
        <v>252</v>
      </c>
      <c r="Z19" s="4" t="s">
        <v>25</v>
      </c>
      <c r="AA19" s="10">
        <v>161</v>
      </c>
      <c r="AB19" s="10">
        <v>163</v>
      </c>
      <c r="AC19" s="10">
        <v>324</v>
      </c>
    </row>
    <row r="20" spans="1:29" ht="15" customHeight="1" x14ac:dyDescent="0.15">
      <c r="A20" s="7">
        <v>14</v>
      </c>
      <c r="B20" s="10">
        <v>75</v>
      </c>
      <c r="C20" s="10">
        <v>68</v>
      </c>
      <c r="D20" s="10">
        <v>143</v>
      </c>
      <c r="E20" s="3"/>
      <c r="F20" s="7">
        <v>44</v>
      </c>
      <c r="G20" s="10">
        <v>103</v>
      </c>
      <c r="H20" s="10">
        <v>105</v>
      </c>
      <c r="I20" s="10">
        <v>208</v>
      </c>
      <c r="J20" s="3"/>
      <c r="K20" s="7">
        <v>74</v>
      </c>
      <c r="L20" s="10">
        <v>133</v>
      </c>
      <c r="M20" s="10">
        <v>198</v>
      </c>
      <c r="N20" s="10">
        <v>331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34</v>
      </c>
      <c r="X20" s="18">
        <f t="shared" si="0"/>
        <v>40</v>
      </c>
      <c r="Z20" s="26" t="s">
        <v>26</v>
      </c>
      <c r="AA20" s="10">
        <v>963</v>
      </c>
      <c r="AB20" s="10">
        <v>882</v>
      </c>
      <c r="AC20" s="10">
        <v>1845</v>
      </c>
    </row>
    <row r="21" spans="1:29" ht="15" customHeight="1" x14ac:dyDescent="0.15">
      <c r="A21" s="7"/>
      <c r="B21" s="11">
        <v>354</v>
      </c>
      <c r="C21" s="11">
        <v>354</v>
      </c>
      <c r="D21" s="11">
        <v>708</v>
      </c>
      <c r="E21" s="3"/>
      <c r="F21" s="7"/>
      <c r="G21" s="11">
        <v>558</v>
      </c>
      <c r="H21" s="11">
        <v>478</v>
      </c>
      <c r="I21" s="11">
        <v>1036</v>
      </c>
      <c r="J21" s="3"/>
      <c r="K21" s="7"/>
      <c r="L21" s="12">
        <v>844</v>
      </c>
      <c r="M21" s="12">
        <v>918</v>
      </c>
      <c r="N21" s="12">
        <v>1762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364</v>
      </c>
      <c r="AB21" s="10">
        <v>307</v>
      </c>
      <c r="AC21" s="10">
        <v>671</v>
      </c>
    </row>
    <row r="22" spans="1:29" ht="15" customHeight="1" x14ac:dyDescent="0.15">
      <c r="A22" s="7">
        <v>15</v>
      </c>
      <c r="B22" s="10">
        <v>76</v>
      </c>
      <c r="C22" s="10">
        <v>78</v>
      </c>
      <c r="D22" s="10">
        <v>154</v>
      </c>
      <c r="E22" s="3"/>
      <c r="F22" s="7">
        <v>45</v>
      </c>
      <c r="G22" s="10">
        <v>94</v>
      </c>
      <c r="H22" s="10">
        <v>99</v>
      </c>
      <c r="I22" s="10">
        <v>193</v>
      </c>
      <c r="J22" s="3"/>
      <c r="K22" s="7">
        <v>75</v>
      </c>
      <c r="L22" s="10">
        <v>144</v>
      </c>
      <c r="M22" s="10">
        <v>185</v>
      </c>
      <c r="N22" s="10">
        <v>329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362</v>
      </c>
      <c r="AB22" s="10">
        <v>691</v>
      </c>
      <c r="AC22" s="10">
        <v>1053</v>
      </c>
    </row>
    <row r="23" spans="1:29" ht="15" customHeight="1" x14ac:dyDescent="0.15">
      <c r="A23" s="7">
        <v>16</v>
      </c>
      <c r="B23" s="10">
        <v>75</v>
      </c>
      <c r="C23" s="10">
        <v>77</v>
      </c>
      <c r="D23" s="10">
        <v>152</v>
      </c>
      <c r="E23" s="3"/>
      <c r="F23" s="7">
        <v>46</v>
      </c>
      <c r="G23" s="10">
        <v>105</v>
      </c>
      <c r="H23" s="10">
        <v>96</v>
      </c>
      <c r="I23" s="10">
        <v>201</v>
      </c>
      <c r="J23" s="3"/>
      <c r="K23" s="7">
        <v>76</v>
      </c>
      <c r="L23" s="10">
        <v>143</v>
      </c>
      <c r="M23" s="10">
        <v>208</v>
      </c>
      <c r="N23" s="10">
        <v>351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9.8424431044543859</v>
      </c>
      <c r="W23" s="19">
        <f>W4/$W$8*100</f>
        <v>7.958329775424815</v>
      </c>
      <c r="X23" s="19">
        <f>X4/$X$8*100</f>
        <v>8.8391761014868369</v>
      </c>
      <c r="Z23" s="9" t="s">
        <v>24</v>
      </c>
      <c r="AA23" s="11">
        <f t="shared" ref="AA23:AB23" si="3">SUM(AA19:AA22)</f>
        <v>1850</v>
      </c>
      <c r="AB23" s="11">
        <f t="shared" si="3"/>
        <v>2043</v>
      </c>
      <c r="AC23" s="11">
        <f>SUM(AC19:AC22)</f>
        <v>3893</v>
      </c>
    </row>
    <row r="24" spans="1:29" ht="15" customHeight="1" x14ac:dyDescent="0.15">
      <c r="A24" s="7">
        <v>17</v>
      </c>
      <c r="B24" s="10">
        <v>80</v>
      </c>
      <c r="C24" s="10">
        <v>88</v>
      </c>
      <c r="D24" s="10">
        <v>168</v>
      </c>
      <c r="E24" s="3"/>
      <c r="F24" s="7">
        <v>47</v>
      </c>
      <c r="G24" s="10">
        <v>101</v>
      </c>
      <c r="H24" s="10">
        <v>93</v>
      </c>
      <c r="I24" s="10">
        <v>194</v>
      </c>
      <c r="J24" s="3"/>
      <c r="K24" s="7">
        <v>77</v>
      </c>
      <c r="L24" s="10">
        <v>142</v>
      </c>
      <c r="M24" s="10">
        <v>210</v>
      </c>
      <c r="N24" s="10">
        <v>352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49.231666990857811</v>
      </c>
      <c r="W24" s="19">
        <f>W5/$W$8*100</f>
        <v>42.29357014772436</v>
      </c>
      <c r="X24" s="19">
        <f>X5/$X$8*100</f>
        <v>45.537216387032238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85</v>
      </c>
      <c r="D25" s="10">
        <v>160</v>
      </c>
      <c r="E25" s="3"/>
      <c r="F25" s="7">
        <v>48</v>
      </c>
      <c r="G25" s="10">
        <v>96</v>
      </c>
      <c r="H25" s="10">
        <v>91</v>
      </c>
      <c r="I25" s="10">
        <v>187</v>
      </c>
      <c r="J25" s="3"/>
      <c r="K25" s="7">
        <v>78</v>
      </c>
      <c r="L25" s="10">
        <v>120</v>
      </c>
      <c r="M25" s="10">
        <v>197</v>
      </c>
      <c r="N25" s="10">
        <v>317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19.898852363353434</v>
      </c>
      <c r="W25" s="19">
        <f>W6/$W$8*100</f>
        <v>17.154811715481173</v>
      </c>
      <c r="X25" s="19">
        <f>X6/$X$8*100</f>
        <v>18.437684717864773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71</v>
      </c>
      <c r="C26" s="10">
        <v>69</v>
      </c>
      <c r="D26" s="10">
        <v>140</v>
      </c>
      <c r="E26" s="3"/>
      <c r="F26" s="7">
        <v>49</v>
      </c>
      <c r="G26" s="10">
        <v>98</v>
      </c>
      <c r="H26" s="10">
        <v>93</v>
      </c>
      <c r="I26" s="10">
        <v>191</v>
      </c>
      <c r="J26" s="3"/>
      <c r="K26" s="7">
        <v>79</v>
      </c>
      <c r="L26" s="10">
        <v>132</v>
      </c>
      <c r="M26" s="10">
        <v>200</v>
      </c>
      <c r="N26" s="10">
        <v>332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21.027037541334369</v>
      </c>
      <c r="W26" s="19">
        <f>W7/$W$8*100</f>
        <v>32.593288361369652</v>
      </c>
      <c r="X26" s="19">
        <f>X7/$X$8*100</f>
        <v>27.18592279361615</v>
      </c>
      <c r="Z26" s="4" t="s">
        <v>25</v>
      </c>
      <c r="AA26" s="10">
        <v>104</v>
      </c>
      <c r="AB26" s="10">
        <v>90</v>
      </c>
      <c r="AC26" s="10">
        <v>194</v>
      </c>
    </row>
    <row r="27" spans="1:29" ht="15" customHeight="1" x14ac:dyDescent="0.15">
      <c r="A27" s="7"/>
      <c r="B27" s="11">
        <v>377</v>
      </c>
      <c r="C27" s="11">
        <v>397</v>
      </c>
      <c r="D27" s="11">
        <v>774</v>
      </c>
      <c r="E27" s="3"/>
      <c r="F27" s="7"/>
      <c r="G27" s="11">
        <v>494</v>
      </c>
      <c r="H27" s="11">
        <v>472</v>
      </c>
      <c r="I27" s="11">
        <v>966</v>
      </c>
      <c r="J27" s="3"/>
      <c r="K27" s="7"/>
      <c r="L27" s="11">
        <v>681</v>
      </c>
      <c r="M27" s="11">
        <v>1000</v>
      </c>
      <c r="N27" s="11">
        <v>1681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498</v>
      </c>
      <c r="AB27" s="10">
        <v>485</v>
      </c>
      <c r="AC27" s="10">
        <v>983</v>
      </c>
    </row>
    <row r="28" spans="1:29" ht="15" customHeight="1" x14ac:dyDescent="0.15">
      <c r="A28" s="7">
        <v>20</v>
      </c>
      <c r="B28" s="10">
        <v>67</v>
      </c>
      <c r="C28" s="10">
        <v>68</v>
      </c>
      <c r="D28" s="10">
        <v>135</v>
      </c>
      <c r="E28" s="3"/>
      <c r="F28" s="7">
        <v>50</v>
      </c>
      <c r="G28" s="10">
        <v>92</v>
      </c>
      <c r="H28" s="10">
        <v>101</v>
      </c>
      <c r="I28" s="10">
        <v>193</v>
      </c>
      <c r="J28" s="3"/>
      <c r="K28" s="7">
        <v>80</v>
      </c>
      <c r="L28" s="10">
        <v>138</v>
      </c>
      <c r="M28" s="10">
        <v>190</v>
      </c>
      <c r="N28" s="10">
        <v>328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30.227582182454775</v>
      </c>
      <c r="W28" s="19">
        <f t="shared" ref="W28:W39" si="5">W9/$W$8*100</f>
        <v>26.060968320382543</v>
      </c>
      <c r="X28" s="19">
        <f t="shared" ref="X28:X39" si="6">X9/$X$8*100</f>
        <v>28.008911926522075</v>
      </c>
      <c r="Z28" s="4" t="s">
        <v>31</v>
      </c>
      <c r="AA28" s="10">
        <v>216</v>
      </c>
      <c r="AB28" s="10">
        <v>193</v>
      </c>
      <c r="AC28" s="10">
        <v>409</v>
      </c>
    </row>
    <row r="29" spans="1:29" ht="15" customHeight="1" x14ac:dyDescent="0.15">
      <c r="A29" s="7">
        <v>21</v>
      </c>
      <c r="B29" s="10">
        <v>91</v>
      </c>
      <c r="C29" s="10">
        <v>65</v>
      </c>
      <c r="D29" s="10">
        <v>156</v>
      </c>
      <c r="E29" s="3"/>
      <c r="F29" s="7">
        <v>51</v>
      </c>
      <c r="G29" s="10">
        <v>101</v>
      </c>
      <c r="H29" s="10">
        <v>133</v>
      </c>
      <c r="I29" s="10">
        <v>234</v>
      </c>
      <c r="J29" s="3"/>
      <c r="K29" s="7">
        <v>81</v>
      </c>
      <c r="L29" s="10">
        <v>152</v>
      </c>
      <c r="M29" s="10">
        <v>221</v>
      </c>
      <c r="N29" s="10">
        <v>373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71.153472087142575</v>
      </c>
      <c r="W29" s="19">
        <f t="shared" si="5"/>
        <v>75.809068397233375</v>
      </c>
      <c r="X29" s="19">
        <f t="shared" si="6"/>
        <v>73.632519438003001</v>
      </c>
      <c r="Z29" s="4" t="s">
        <v>7</v>
      </c>
      <c r="AA29" s="10">
        <v>232</v>
      </c>
      <c r="AB29" s="10">
        <v>391</v>
      </c>
      <c r="AC29" s="10">
        <v>623</v>
      </c>
    </row>
    <row r="30" spans="1:29" ht="15" customHeight="1" x14ac:dyDescent="0.15">
      <c r="A30" s="7">
        <v>22</v>
      </c>
      <c r="B30" s="10">
        <v>66</v>
      </c>
      <c r="C30" s="10">
        <v>81</v>
      </c>
      <c r="D30" s="10">
        <v>147</v>
      </c>
      <c r="E30" s="3"/>
      <c r="F30" s="7">
        <v>52</v>
      </c>
      <c r="G30" s="10">
        <v>81</v>
      </c>
      <c r="H30" s="10">
        <v>67</v>
      </c>
      <c r="I30" s="10">
        <v>148</v>
      </c>
      <c r="J30" s="3"/>
      <c r="K30" s="7">
        <v>82</v>
      </c>
      <c r="L30" s="10">
        <v>129</v>
      </c>
      <c r="M30" s="10">
        <v>216</v>
      </c>
      <c r="N30" s="10">
        <v>345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60.921999610970623</v>
      </c>
      <c r="W30" s="19">
        <f t="shared" si="5"/>
        <v>67.69703697378533</v>
      </c>
      <c r="X30" s="19">
        <f t="shared" si="6"/>
        <v>64.529623061883328</v>
      </c>
      <c r="Z30" s="9" t="s">
        <v>24</v>
      </c>
      <c r="AA30" s="11">
        <f t="shared" ref="AA30:AB30" si="7">SUM(AA26:AA29)</f>
        <v>1050</v>
      </c>
      <c r="AB30" s="11">
        <f t="shared" si="7"/>
        <v>1159</v>
      </c>
      <c r="AC30" s="11">
        <f>SUM(AC26:AC29)</f>
        <v>2209</v>
      </c>
    </row>
    <row r="31" spans="1:29" ht="15" customHeight="1" x14ac:dyDescent="0.15">
      <c r="A31" s="7">
        <v>23</v>
      </c>
      <c r="B31" s="10">
        <v>72</v>
      </c>
      <c r="C31" s="10">
        <v>64</v>
      </c>
      <c r="D31" s="10">
        <v>136</v>
      </c>
      <c r="E31" s="3"/>
      <c r="F31" s="7">
        <v>53</v>
      </c>
      <c r="G31" s="10">
        <v>107</v>
      </c>
      <c r="H31" s="10">
        <v>104</v>
      </c>
      <c r="I31" s="10">
        <v>211</v>
      </c>
      <c r="J31" s="3"/>
      <c r="K31" s="7">
        <v>83</v>
      </c>
      <c r="L31" s="10">
        <v>153</v>
      </c>
      <c r="M31" s="10">
        <v>220</v>
      </c>
      <c r="N31" s="10">
        <v>373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49.426181676716588</v>
      </c>
      <c r="W31" s="19">
        <f t="shared" si="5"/>
        <v>57.245324908205966</v>
      </c>
      <c r="X31" s="19">
        <f t="shared" si="6"/>
        <v>53.589778565907331</v>
      </c>
      <c r="Z31" s="6"/>
    </row>
    <row r="32" spans="1:29" ht="15" customHeight="1" x14ac:dyDescent="0.15">
      <c r="A32" s="7">
        <v>24</v>
      </c>
      <c r="B32" s="10">
        <v>81</v>
      </c>
      <c r="C32" s="10">
        <v>76</v>
      </c>
      <c r="D32" s="10">
        <v>157</v>
      </c>
      <c r="E32" s="3"/>
      <c r="F32" s="7">
        <v>54</v>
      </c>
      <c r="G32" s="10">
        <v>105</v>
      </c>
      <c r="H32" s="10">
        <v>125</v>
      </c>
      <c r="I32" s="10">
        <v>230</v>
      </c>
      <c r="J32" s="3"/>
      <c r="K32" s="7">
        <v>84</v>
      </c>
      <c r="L32" s="10">
        <v>120</v>
      </c>
      <c r="M32" s="10">
        <v>228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40.925889904687807</v>
      </c>
      <c r="W32" s="20">
        <f t="shared" si="5"/>
        <v>49.748100076850825</v>
      </c>
      <c r="X32" s="20">
        <f t="shared" si="6"/>
        <v>45.623607511480927</v>
      </c>
      <c r="Z32" s="6"/>
      <c r="AA32" s="28"/>
      <c r="AB32" s="27"/>
      <c r="AC32" s="27"/>
    </row>
    <row r="33" spans="1:29" ht="15" customHeight="1" x14ac:dyDescent="0.15">
      <c r="A33" s="7"/>
      <c r="B33" s="11">
        <v>377</v>
      </c>
      <c r="C33" s="11">
        <v>354</v>
      </c>
      <c r="D33" s="11">
        <v>731</v>
      </c>
      <c r="E33" s="3"/>
      <c r="F33" s="7"/>
      <c r="G33" s="11">
        <v>486</v>
      </c>
      <c r="H33" s="11">
        <v>530</v>
      </c>
      <c r="I33" s="11">
        <v>1016</v>
      </c>
      <c r="J33" s="3"/>
      <c r="K33" s="7"/>
      <c r="L33" s="11">
        <v>692</v>
      </c>
      <c r="M33" s="11">
        <v>1075</v>
      </c>
      <c r="N33" s="11">
        <v>1767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29.235557284574988</v>
      </c>
      <c r="W33" s="19">
        <f t="shared" si="5"/>
        <v>40.432072410554184</v>
      </c>
      <c r="X33" s="19">
        <f t="shared" si="6"/>
        <v>35.197562860910296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55</v>
      </c>
      <c r="D34" s="10">
        <v>135</v>
      </c>
      <c r="E34" s="3"/>
      <c r="F34" s="7">
        <v>55</v>
      </c>
      <c r="G34" s="10">
        <v>126</v>
      </c>
      <c r="H34" s="10">
        <v>121</v>
      </c>
      <c r="I34" s="10">
        <v>247</v>
      </c>
      <c r="J34" s="3"/>
      <c r="K34" s="7">
        <v>85</v>
      </c>
      <c r="L34" s="10">
        <v>130</v>
      </c>
      <c r="M34" s="10">
        <v>202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21.027037541334369</v>
      </c>
      <c r="W34" s="19">
        <f t="shared" si="5"/>
        <v>32.593288361369652</v>
      </c>
      <c r="X34" s="19">
        <f t="shared" si="6"/>
        <v>27.18592279361615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66</v>
      </c>
      <c r="C35" s="10">
        <v>65</v>
      </c>
      <c r="D35" s="10">
        <v>131</v>
      </c>
      <c r="E35" s="3"/>
      <c r="F35" s="7">
        <v>56</v>
      </c>
      <c r="G35" s="10">
        <v>116</v>
      </c>
      <c r="H35" s="10">
        <v>107</v>
      </c>
      <c r="I35" s="10">
        <v>223</v>
      </c>
      <c r="J35" s="3"/>
      <c r="K35" s="7">
        <v>86</v>
      </c>
      <c r="L35" s="10">
        <v>114</v>
      </c>
      <c r="M35" s="10">
        <v>179</v>
      </c>
      <c r="N35" s="10">
        <v>293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14.403812487842831</v>
      </c>
      <c r="W35" s="19">
        <f t="shared" si="5"/>
        <v>24.054307915634872</v>
      </c>
      <c r="X35" s="19">
        <f t="shared" si="6"/>
        <v>19.54258173055063</v>
      </c>
      <c r="Z35" s="4" t="s">
        <v>25</v>
      </c>
      <c r="AA35" s="10">
        <f>SUM(AA5,AA12,AA19,AA26)</f>
        <v>1012</v>
      </c>
      <c r="AB35" s="10">
        <f t="shared" ref="AA35:AB38" si="8">SUM(AB5,AB12,AB19,AB26)</f>
        <v>932</v>
      </c>
      <c r="AC35" s="10">
        <f>SUM(AA35:AB35)</f>
        <v>1944</v>
      </c>
    </row>
    <row r="36" spans="1:29" ht="15" customHeight="1" x14ac:dyDescent="0.15">
      <c r="A36" s="7">
        <v>27</v>
      </c>
      <c r="B36" s="10">
        <v>78</v>
      </c>
      <c r="C36" s="10">
        <v>49</v>
      </c>
      <c r="D36" s="10">
        <v>127</v>
      </c>
      <c r="E36" s="3"/>
      <c r="F36" s="7">
        <v>57</v>
      </c>
      <c r="G36" s="10">
        <v>133</v>
      </c>
      <c r="H36" s="10">
        <v>159</v>
      </c>
      <c r="I36" s="10">
        <v>292</v>
      </c>
      <c r="J36" s="3"/>
      <c r="K36" s="7">
        <v>87</v>
      </c>
      <c r="L36" s="10">
        <v>110</v>
      </c>
      <c r="M36" s="10">
        <v>201</v>
      </c>
      <c r="N36" s="10">
        <v>311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7.6736043571289629</v>
      </c>
      <c r="W36" s="19">
        <f t="shared" si="5"/>
        <v>14.874903936469986</v>
      </c>
      <c r="X36" s="19">
        <f t="shared" si="6"/>
        <v>11.508207156822625</v>
      </c>
      <c r="Z36" s="26" t="s">
        <v>26</v>
      </c>
      <c r="AA36" s="10">
        <f t="shared" si="8"/>
        <v>5062</v>
      </c>
      <c r="AB36" s="10">
        <f t="shared" si="8"/>
        <v>4953</v>
      </c>
      <c r="AC36" s="13">
        <f>SUM(AA36:AB36)</f>
        <v>10015</v>
      </c>
    </row>
    <row r="37" spans="1:29" ht="15" customHeight="1" x14ac:dyDescent="0.15">
      <c r="A37" s="7">
        <v>28</v>
      </c>
      <c r="B37" s="10">
        <v>55</v>
      </c>
      <c r="C37" s="10">
        <v>51</v>
      </c>
      <c r="D37" s="10">
        <v>106</v>
      </c>
      <c r="E37" s="3"/>
      <c r="F37" s="7">
        <v>58</v>
      </c>
      <c r="G37" s="10">
        <v>148</v>
      </c>
      <c r="H37" s="10">
        <v>138</v>
      </c>
      <c r="I37" s="10">
        <v>286</v>
      </c>
      <c r="J37" s="3"/>
      <c r="K37" s="7">
        <v>88</v>
      </c>
      <c r="L37" s="10">
        <v>118</v>
      </c>
      <c r="M37" s="10">
        <v>192</v>
      </c>
      <c r="N37" s="10">
        <v>310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2.4314335732347794</v>
      </c>
      <c r="W37" s="19">
        <f t="shared" si="5"/>
        <v>6.7201776107932707</v>
      </c>
      <c r="X37" s="19">
        <f t="shared" si="6"/>
        <v>4.7151366343836676</v>
      </c>
      <c r="Z37" s="4" t="s">
        <v>31</v>
      </c>
      <c r="AA37" s="10">
        <f t="shared" si="8"/>
        <v>2046</v>
      </c>
      <c r="AB37" s="10">
        <f t="shared" si="8"/>
        <v>2009</v>
      </c>
      <c r="AC37" s="13">
        <f>SUM(AA37:AB37)</f>
        <v>4055</v>
      </c>
    </row>
    <row r="38" spans="1:29" ht="15" customHeight="1" x14ac:dyDescent="0.15">
      <c r="A38" s="7">
        <v>29</v>
      </c>
      <c r="B38" s="10">
        <v>56</v>
      </c>
      <c r="C38" s="10">
        <v>53</v>
      </c>
      <c r="D38" s="10">
        <v>109</v>
      </c>
      <c r="E38" s="3"/>
      <c r="F38" s="7">
        <v>59</v>
      </c>
      <c r="G38" s="10">
        <v>173</v>
      </c>
      <c r="H38" s="10">
        <v>169</v>
      </c>
      <c r="I38" s="10">
        <v>342</v>
      </c>
      <c r="J38" s="3"/>
      <c r="K38" s="7">
        <v>89</v>
      </c>
      <c r="L38" s="10">
        <v>67</v>
      </c>
      <c r="M38" s="10">
        <v>181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0.39875510601050379</v>
      </c>
      <c r="W38" s="19">
        <f t="shared" si="5"/>
        <v>1.8017248740500382</v>
      </c>
      <c r="X38" s="19">
        <f t="shared" si="6"/>
        <v>1.1458191242668121</v>
      </c>
      <c r="Z38" s="4" t="s">
        <v>7</v>
      </c>
      <c r="AA38" s="10">
        <f t="shared" si="8"/>
        <v>2162</v>
      </c>
      <c r="AB38" s="10">
        <f t="shared" si="8"/>
        <v>3817</v>
      </c>
      <c r="AC38" s="13">
        <f>SUM(AA38:AB38)</f>
        <v>5979</v>
      </c>
    </row>
    <row r="39" spans="1:29" ht="15" customHeight="1" x14ac:dyDescent="0.15">
      <c r="A39" s="7"/>
      <c r="B39" s="11">
        <v>335</v>
      </c>
      <c r="C39" s="11">
        <v>273</v>
      </c>
      <c r="D39" s="11">
        <v>608</v>
      </c>
      <c r="E39" s="3"/>
      <c r="F39" s="7"/>
      <c r="G39" s="11">
        <v>696</v>
      </c>
      <c r="H39" s="11">
        <v>694</v>
      </c>
      <c r="I39" s="11">
        <v>1390</v>
      </c>
      <c r="J39" s="3"/>
      <c r="K39" s="7"/>
      <c r="L39" s="11">
        <v>539</v>
      </c>
      <c r="M39" s="11">
        <v>955</v>
      </c>
      <c r="N39" s="11">
        <v>1494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5.8354405757634696E-2</v>
      </c>
      <c r="W39" s="19">
        <f t="shared" si="5"/>
        <v>0.29032533515498249</v>
      </c>
      <c r="X39" s="19">
        <f t="shared" si="6"/>
        <v>0.18187605147092256</v>
      </c>
      <c r="Z39" s="9" t="s">
        <v>24</v>
      </c>
      <c r="AA39" s="11">
        <f>SUM(AA35:AA38)</f>
        <v>10282</v>
      </c>
      <c r="AB39" s="11">
        <f>SUM(AB35:AB38)</f>
        <v>11711</v>
      </c>
      <c r="AC39" s="11">
        <f>SUM(AC35:AC38)</f>
        <v>21993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37</v>
      </c>
      <c r="C4" s="10">
        <v>31</v>
      </c>
      <c r="D4" s="10">
        <v>68</v>
      </c>
      <c r="E4" s="3"/>
      <c r="F4" s="7">
        <v>30</v>
      </c>
      <c r="G4" s="10">
        <v>81</v>
      </c>
      <c r="H4" s="10">
        <v>79</v>
      </c>
      <c r="I4" s="10">
        <v>160</v>
      </c>
      <c r="J4" s="3"/>
      <c r="K4" s="7">
        <v>60</v>
      </c>
      <c r="L4" s="10">
        <v>174</v>
      </c>
      <c r="M4" s="10">
        <v>174</v>
      </c>
      <c r="N4" s="10">
        <v>348</v>
      </c>
      <c r="O4" s="3"/>
      <c r="P4" s="7">
        <v>90</v>
      </c>
      <c r="Q4" s="10">
        <v>54</v>
      </c>
      <c r="R4" s="10">
        <v>146</v>
      </c>
      <c r="S4" s="10">
        <v>200</v>
      </c>
      <c r="U4" s="4" t="s">
        <v>4</v>
      </c>
      <c r="V4" s="15">
        <f>SUM(B9,B15,B21)</f>
        <v>1010</v>
      </c>
      <c r="W4" s="15">
        <f>SUM(C9,C15,C21)</f>
        <v>930</v>
      </c>
      <c r="X4" s="15">
        <f>SUM(V4:W4)</f>
        <v>1940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56</v>
      </c>
      <c r="D5" s="10">
        <v>122</v>
      </c>
      <c r="E5" s="3"/>
      <c r="F5" s="7">
        <v>31</v>
      </c>
      <c r="G5" s="10">
        <v>86</v>
      </c>
      <c r="H5" s="10">
        <v>85</v>
      </c>
      <c r="I5" s="10">
        <v>171</v>
      </c>
      <c r="J5" s="3"/>
      <c r="K5" s="7">
        <v>61</v>
      </c>
      <c r="L5" s="10">
        <v>165</v>
      </c>
      <c r="M5" s="10">
        <v>164</v>
      </c>
      <c r="N5" s="10">
        <v>329</v>
      </c>
      <c r="O5" s="3"/>
      <c r="P5" s="7">
        <v>91</v>
      </c>
      <c r="Q5" s="10">
        <v>52</v>
      </c>
      <c r="R5" s="10">
        <v>121</v>
      </c>
      <c r="S5" s="10">
        <v>173</v>
      </c>
      <c r="U5" s="4" t="s">
        <v>5</v>
      </c>
      <c r="V5" s="15">
        <f>SUM(B27,B33,B39,G9,G15,G21,G27,G33,G39,L9)</f>
        <v>5050</v>
      </c>
      <c r="W5" s="15">
        <f>SUM(C27,C33,C39,H9,H15,H21,H27,H33,H39,M9)</f>
        <v>4931</v>
      </c>
      <c r="X5" s="15">
        <f>SUM(V5:W5)</f>
        <v>9981</v>
      </c>
      <c r="Y5" s="2"/>
      <c r="Z5" s="4" t="s">
        <v>25</v>
      </c>
      <c r="AA5" s="10">
        <v>573</v>
      </c>
      <c r="AB5" s="10">
        <v>546</v>
      </c>
      <c r="AC5" s="10">
        <v>1119</v>
      </c>
    </row>
    <row r="6" spans="1:29" ht="15" customHeight="1" x14ac:dyDescent="0.15">
      <c r="A6" s="7">
        <v>2</v>
      </c>
      <c r="B6" s="10">
        <v>54</v>
      </c>
      <c r="C6" s="10">
        <v>51</v>
      </c>
      <c r="D6" s="10">
        <v>105</v>
      </c>
      <c r="E6" s="3"/>
      <c r="F6" s="7">
        <v>32</v>
      </c>
      <c r="G6" s="10">
        <v>75</v>
      </c>
      <c r="H6" s="10">
        <v>80</v>
      </c>
      <c r="I6" s="10">
        <v>155</v>
      </c>
      <c r="J6" s="3"/>
      <c r="K6" s="7">
        <v>62</v>
      </c>
      <c r="L6" s="10">
        <v>161</v>
      </c>
      <c r="M6" s="10">
        <v>182</v>
      </c>
      <c r="N6" s="10">
        <v>343</v>
      </c>
      <c r="O6" s="3"/>
      <c r="P6" s="7">
        <v>92</v>
      </c>
      <c r="Q6" s="10">
        <v>41</v>
      </c>
      <c r="R6" s="10">
        <v>119</v>
      </c>
      <c r="S6" s="10">
        <v>160</v>
      </c>
      <c r="U6" s="8" t="s">
        <v>6</v>
      </c>
      <c r="V6" s="15">
        <f>SUM(L15,L21)</f>
        <v>2044</v>
      </c>
      <c r="W6" s="15">
        <f>SUM(M15,M21)</f>
        <v>2001</v>
      </c>
      <c r="X6" s="15">
        <f>SUM(V6:W6)</f>
        <v>4045</v>
      </c>
      <c r="Z6" s="26" t="s">
        <v>26</v>
      </c>
      <c r="AA6" s="10">
        <v>2951</v>
      </c>
      <c r="AB6" s="10">
        <v>2901</v>
      </c>
      <c r="AC6" s="10">
        <v>5852</v>
      </c>
    </row>
    <row r="7" spans="1:29" ht="15" customHeight="1" x14ac:dyDescent="0.15">
      <c r="A7" s="7">
        <v>3</v>
      </c>
      <c r="B7" s="10">
        <v>66</v>
      </c>
      <c r="C7" s="10">
        <v>57</v>
      </c>
      <c r="D7" s="10">
        <v>123</v>
      </c>
      <c r="E7" s="3"/>
      <c r="F7" s="7">
        <v>33</v>
      </c>
      <c r="G7" s="10">
        <v>80</v>
      </c>
      <c r="H7" s="10">
        <v>98</v>
      </c>
      <c r="I7" s="10">
        <v>178</v>
      </c>
      <c r="J7" s="3"/>
      <c r="K7" s="7">
        <v>63</v>
      </c>
      <c r="L7" s="10">
        <v>184</v>
      </c>
      <c r="M7" s="10">
        <v>189</v>
      </c>
      <c r="N7" s="10">
        <v>373</v>
      </c>
      <c r="O7" s="3"/>
      <c r="P7" s="7">
        <v>93</v>
      </c>
      <c r="Q7" s="10">
        <v>40</v>
      </c>
      <c r="R7" s="10">
        <v>115</v>
      </c>
      <c r="S7" s="10">
        <v>155</v>
      </c>
      <c r="U7" s="4" t="s">
        <v>7</v>
      </c>
      <c r="V7" s="15">
        <f>SUM(L27,L33,L39,Q9,Q15,Q21,Q27,Q33,Q39)</f>
        <v>2161</v>
      </c>
      <c r="W7" s="15">
        <f>SUM(M27,M33,M39,R9,R15,R21,R27,R33,R39)</f>
        <v>3812</v>
      </c>
      <c r="X7" s="15">
        <f>SUM(V7:W7)</f>
        <v>5973</v>
      </c>
      <c r="Z7" s="4" t="s">
        <v>31</v>
      </c>
      <c r="AA7" s="10">
        <v>1200</v>
      </c>
      <c r="AB7" s="10">
        <v>1218</v>
      </c>
      <c r="AC7" s="10">
        <v>2418</v>
      </c>
    </row>
    <row r="8" spans="1:29" ht="15" customHeight="1" x14ac:dyDescent="0.15">
      <c r="A8" s="7">
        <v>4</v>
      </c>
      <c r="B8" s="10">
        <v>70</v>
      </c>
      <c r="C8" s="10">
        <v>65</v>
      </c>
      <c r="D8" s="10">
        <v>135</v>
      </c>
      <c r="E8" s="3"/>
      <c r="F8" s="7">
        <v>34</v>
      </c>
      <c r="G8" s="10">
        <v>110</v>
      </c>
      <c r="H8" s="10">
        <v>77</v>
      </c>
      <c r="I8" s="10">
        <v>187</v>
      </c>
      <c r="J8" s="3"/>
      <c r="K8" s="7">
        <v>64</v>
      </c>
      <c r="L8" s="10">
        <v>192</v>
      </c>
      <c r="M8" s="10">
        <v>165</v>
      </c>
      <c r="N8" s="10">
        <v>357</v>
      </c>
      <c r="O8" s="3"/>
      <c r="P8" s="7">
        <v>94</v>
      </c>
      <c r="Q8" s="10">
        <v>19</v>
      </c>
      <c r="R8" s="10">
        <v>65</v>
      </c>
      <c r="S8" s="10">
        <v>84</v>
      </c>
      <c r="U8" s="17" t="s">
        <v>3</v>
      </c>
      <c r="V8" s="12">
        <f>SUM(V4:V7)</f>
        <v>10265</v>
      </c>
      <c r="W8" s="12">
        <f>SUM(W4:W7)</f>
        <v>11674</v>
      </c>
      <c r="X8" s="12">
        <f>SUM(X4:X7)</f>
        <v>21939</v>
      </c>
      <c r="Z8" s="4" t="s">
        <v>7</v>
      </c>
      <c r="AA8" s="10">
        <v>1299</v>
      </c>
      <c r="AB8" s="10">
        <v>2289</v>
      </c>
      <c r="AC8" s="10">
        <v>3588</v>
      </c>
    </row>
    <row r="9" spans="1:29" ht="15" customHeight="1" x14ac:dyDescent="0.15">
      <c r="A9" s="7"/>
      <c r="B9" s="11">
        <v>293</v>
      </c>
      <c r="C9" s="11">
        <v>260</v>
      </c>
      <c r="D9" s="11">
        <v>553</v>
      </c>
      <c r="E9" s="3"/>
      <c r="F9" s="7"/>
      <c r="G9" s="11">
        <v>432</v>
      </c>
      <c r="H9" s="11">
        <v>419</v>
      </c>
      <c r="I9" s="11">
        <v>851</v>
      </c>
      <c r="J9" s="3"/>
      <c r="K9" s="7"/>
      <c r="L9" s="12">
        <v>876</v>
      </c>
      <c r="M9" s="12">
        <v>874</v>
      </c>
      <c r="N9" s="12">
        <v>1750</v>
      </c>
      <c r="O9" s="3"/>
      <c r="P9" s="7"/>
      <c r="Q9" s="11">
        <v>206</v>
      </c>
      <c r="R9" s="11">
        <v>566</v>
      </c>
      <c r="S9" s="11">
        <v>772</v>
      </c>
      <c r="U9" s="4" t="s">
        <v>8</v>
      </c>
      <c r="V9" s="15">
        <f>SUM(G21,G27,G33,G39,L9)</f>
        <v>3103</v>
      </c>
      <c r="W9" s="15">
        <f>SUM(H21,H27,H33,H39,M9)</f>
        <v>3041</v>
      </c>
      <c r="X9" s="18">
        <f t="shared" ref="X9:X20" si="0">SUM(V9:W9)</f>
        <v>6144</v>
      </c>
      <c r="Z9" s="9" t="s">
        <v>24</v>
      </c>
      <c r="AA9" s="11">
        <f t="shared" ref="AA9:AB9" si="1">SUM(AA5:AA8)</f>
        <v>6023</v>
      </c>
      <c r="AB9" s="11">
        <f t="shared" si="1"/>
        <v>6954</v>
      </c>
      <c r="AC9" s="11">
        <f>SUM(AC5:AC8)</f>
        <v>12977</v>
      </c>
    </row>
    <row r="10" spans="1:29" ht="15" customHeight="1" x14ac:dyDescent="0.15">
      <c r="A10" s="7">
        <v>5</v>
      </c>
      <c r="B10" s="10">
        <v>63</v>
      </c>
      <c r="C10" s="10">
        <v>60</v>
      </c>
      <c r="D10" s="10">
        <v>123</v>
      </c>
      <c r="E10" s="3"/>
      <c r="F10" s="7">
        <v>35</v>
      </c>
      <c r="G10" s="10">
        <v>78</v>
      </c>
      <c r="H10" s="10">
        <v>100</v>
      </c>
      <c r="I10" s="10">
        <v>178</v>
      </c>
      <c r="J10" s="3"/>
      <c r="K10" s="7">
        <v>65</v>
      </c>
      <c r="L10" s="10">
        <v>227</v>
      </c>
      <c r="M10" s="10">
        <v>200</v>
      </c>
      <c r="N10" s="10">
        <v>427</v>
      </c>
      <c r="O10" s="3"/>
      <c r="P10" s="7">
        <v>95</v>
      </c>
      <c r="Q10" s="10">
        <v>13</v>
      </c>
      <c r="R10" s="10">
        <v>55</v>
      </c>
      <c r="S10" s="10">
        <v>68</v>
      </c>
      <c r="U10" s="4" t="s">
        <v>9</v>
      </c>
      <c r="V10" s="15">
        <f>SUM(G21,G27,G33,G39,L9,L15,L21,L27,L33,L39,Q9,Q15,Q21,Q27,Q33,Q39)</f>
        <v>7308</v>
      </c>
      <c r="W10" s="15">
        <f>SUM(H21,H27,H33,H39,M9,M15,M21,M27,M33,M39,R9,R15,R21,R27,R33,R39)</f>
        <v>8854</v>
      </c>
      <c r="X10" s="18">
        <f t="shared" si="0"/>
        <v>16162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56</v>
      </c>
      <c r="D11" s="10">
        <v>123</v>
      </c>
      <c r="E11" s="3"/>
      <c r="F11" s="7">
        <v>36</v>
      </c>
      <c r="G11" s="10">
        <v>78</v>
      </c>
      <c r="H11" s="10">
        <v>90</v>
      </c>
      <c r="I11" s="10">
        <v>168</v>
      </c>
      <c r="J11" s="3"/>
      <c r="K11" s="7">
        <v>66</v>
      </c>
      <c r="L11" s="10">
        <v>217</v>
      </c>
      <c r="M11" s="10">
        <v>206</v>
      </c>
      <c r="N11" s="10">
        <v>423</v>
      </c>
      <c r="O11" s="3"/>
      <c r="P11" s="7">
        <v>96</v>
      </c>
      <c r="Q11" s="10">
        <v>6</v>
      </c>
      <c r="R11" s="10">
        <v>50</v>
      </c>
      <c r="S11" s="10">
        <v>56</v>
      </c>
      <c r="U11" s="4" t="s">
        <v>10</v>
      </c>
      <c r="V11" s="15">
        <f>SUM(,G33,G39,L9,L15,L21,L27,L33,L39,Q9,Q15,Q21,Q27,Q33,Q39)</f>
        <v>6254</v>
      </c>
      <c r="W11" s="15">
        <f>SUM(,H33,H39,M9,M15,M21,M27,M33,M39,R9,R15,R21,R27,R33,R39)</f>
        <v>7902</v>
      </c>
      <c r="X11" s="18">
        <f t="shared" si="0"/>
        <v>14156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63</v>
      </c>
      <c r="D12" s="10">
        <v>129</v>
      </c>
      <c r="E12" s="3"/>
      <c r="F12" s="7">
        <v>37</v>
      </c>
      <c r="G12" s="10">
        <v>95</v>
      </c>
      <c r="H12" s="10">
        <v>73</v>
      </c>
      <c r="I12" s="10">
        <v>168</v>
      </c>
      <c r="J12" s="3"/>
      <c r="K12" s="7">
        <v>67</v>
      </c>
      <c r="L12" s="10">
        <v>232</v>
      </c>
      <c r="M12" s="10">
        <v>200</v>
      </c>
      <c r="N12" s="10">
        <v>432</v>
      </c>
      <c r="O12" s="3"/>
      <c r="P12" s="7">
        <v>97</v>
      </c>
      <c r="Q12" s="10">
        <v>3</v>
      </c>
      <c r="R12" s="10">
        <v>38</v>
      </c>
      <c r="S12" s="10">
        <v>41</v>
      </c>
      <c r="U12" s="4" t="s">
        <v>11</v>
      </c>
      <c r="V12" s="15">
        <f>SUM(L9,L15,L21,L27,L33,L39,Q9,Q15,Q21,Q27,Q33,Q39)</f>
        <v>5081</v>
      </c>
      <c r="W12" s="15">
        <f>SUM(M9,M15,M21,M27,M33,M39,R9,R15,R21,R27,R33,R39)</f>
        <v>6687</v>
      </c>
      <c r="X12" s="18">
        <f t="shared" si="0"/>
        <v>11768</v>
      </c>
      <c r="Z12" s="4" t="s">
        <v>25</v>
      </c>
      <c r="AA12" s="10">
        <v>173</v>
      </c>
      <c r="AB12" s="10">
        <v>128</v>
      </c>
      <c r="AC12" s="10">
        <v>301</v>
      </c>
    </row>
    <row r="13" spans="1:29" ht="15" customHeight="1" x14ac:dyDescent="0.15">
      <c r="A13" s="7">
        <v>8</v>
      </c>
      <c r="B13" s="10">
        <v>83</v>
      </c>
      <c r="C13" s="10">
        <v>74</v>
      </c>
      <c r="D13" s="10">
        <v>157</v>
      </c>
      <c r="E13" s="3"/>
      <c r="F13" s="7">
        <v>38</v>
      </c>
      <c r="G13" s="10">
        <v>87</v>
      </c>
      <c r="H13" s="10">
        <v>103</v>
      </c>
      <c r="I13" s="10">
        <v>190</v>
      </c>
      <c r="J13" s="3"/>
      <c r="K13" s="7">
        <v>68</v>
      </c>
      <c r="L13" s="10">
        <v>239</v>
      </c>
      <c r="M13" s="10">
        <v>220</v>
      </c>
      <c r="N13" s="10">
        <v>459</v>
      </c>
      <c r="O13" s="3"/>
      <c r="P13" s="7">
        <v>98</v>
      </c>
      <c r="Q13" s="10">
        <v>8</v>
      </c>
      <c r="R13" s="10">
        <v>22</v>
      </c>
      <c r="S13" s="10">
        <v>30</v>
      </c>
      <c r="U13" s="9" t="s">
        <v>12</v>
      </c>
      <c r="V13" s="12">
        <f>SUM(L15,L21,L27,L33,L39,Q9,Q15,Q21,Q27,Q33,Q39)</f>
        <v>4205</v>
      </c>
      <c r="W13" s="12">
        <f>SUM(M15,M21,M27,M33,M39,R9,R15,R21,R27,R33,R39)</f>
        <v>5813</v>
      </c>
      <c r="X13" s="12">
        <f t="shared" si="0"/>
        <v>10018</v>
      </c>
      <c r="Z13" s="26" t="s">
        <v>26</v>
      </c>
      <c r="AA13" s="10">
        <v>638</v>
      </c>
      <c r="AB13" s="10">
        <v>674</v>
      </c>
      <c r="AC13" s="10">
        <v>1312</v>
      </c>
    </row>
    <row r="14" spans="1:29" ht="15" customHeight="1" x14ac:dyDescent="0.15">
      <c r="A14" s="7">
        <v>9</v>
      </c>
      <c r="B14" s="10">
        <v>80</v>
      </c>
      <c r="C14" s="10">
        <v>61</v>
      </c>
      <c r="D14" s="10">
        <v>141</v>
      </c>
      <c r="E14" s="3"/>
      <c r="F14" s="7">
        <v>39</v>
      </c>
      <c r="G14" s="10">
        <v>94</v>
      </c>
      <c r="H14" s="10">
        <v>90</v>
      </c>
      <c r="I14" s="10">
        <v>184</v>
      </c>
      <c r="J14" s="3"/>
      <c r="K14" s="7">
        <v>69</v>
      </c>
      <c r="L14" s="10">
        <v>267</v>
      </c>
      <c r="M14" s="10">
        <v>269</v>
      </c>
      <c r="N14" s="10">
        <v>536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3023</v>
      </c>
      <c r="W14" s="15">
        <f>SUM(M21,M27,M33,M39,R9,R15,R21,R27,R33,R39)</f>
        <v>4718</v>
      </c>
      <c r="X14" s="18">
        <f t="shared" si="0"/>
        <v>7741</v>
      </c>
      <c r="Z14" s="4" t="s">
        <v>31</v>
      </c>
      <c r="AA14" s="10">
        <v>265</v>
      </c>
      <c r="AB14" s="10">
        <v>277</v>
      </c>
      <c r="AC14" s="10">
        <v>542</v>
      </c>
    </row>
    <row r="15" spans="1:29" ht="15" customHeight="1" x14ac:dyDescent="0.15">
      <c r="A15" s="7"/>
      <c r="B15" s="11">
        <v>359</v>
      </c>
      <c r="C15" s="11">
        <v>314</v>
      </c>
      <c r="D15" s="11">
        <v>673</v>
      </c>
      <c r="E15" s="3"/>
      <c r="F15" s="7"/>
      <c r="G15" s="11">
        <v>432</v>
      </c>
      <c r="H15" s="11">
        <v>456</v>
      </c>
      <c r="I15" s="11">
        <v>888</v>
      </c>
      <c r="J15" s="3"/>
      <c r="K15" s="7"/>
      <c r="L15" s="11">
        <v>1182</v>
      </c>
      <c r="M15" s="11">
        <v>1095</v>
      </c>
      <c r="N15" s="11">
        <v>2277</v>
      </c>
      <c r="O15" s="3"/>
      <c r="P15" s="7"/>
      <c r="Q15" s="11">
        <v>35</v>
      </c>
      <c r="R15" s="11">
        <v>179</v>
      </c>
      <c r="S15" s="11">
        <v>214</v>
      </c>
      <c r="U15" s="4" t="s">
        <v>14</v>
      </c>
      <c r="V15" s="15">
        <f>SUM(L27,L33,L39,Q9,Q15,Q21,Q27,Q33,Q39)</f>
        <v>2161</v>
      </c>
      <c r="W15" s="15">
        <f>SUM(M27,M33,M39,R9,R15,R21,R27,R33,R39)</f>
        <v>3812</v>
      </c>
      <c r="X15" s="18">
        <f t="shared" si="0"/>
        <v>5973</v>
      </c>
      <c r="Z15" s="4" t="s">
        <v>7</v>
      </c>
      <c r="AA15" s="10">
        <v>271</v>
      </c>
      <c r="AB15" s="10">
        <v>446</v>
      </c>
      <c r="AC15" s="10">
        <v>717</v>
      </c>
    </row>
    <row r="16" spans="1:29" ht="15" customHeight="1" x14ac:dyDescent="0.15">
      <c r="A16" s="7">
        <v>10</v>
      </c>
      <c r="B16" s="10">
        <v>64</v>
      </c>
      <c r="C16" s="10">
        <v>77</v>
      </c>
      <c r="D16" s="10">
        <v>141</v>
      </c>
      <c r="E16" s="3"/>
      <c r="F16" s="7">
        <v>40</v>
      </c>
      <c r="G16" s="10">
        <v>113</v>
      </c>
      <c r="H16" s="10">
        <v>97</v>
      </c>
      <c r="I16" s="10">
        <v>210</v>
      </c>
      <c r="J16" s="3"/>
      <c r="K16" s="7">
        <v>70</v>
      </c>
      <c r="L16" s="10">
        <v>256</v>
      </c>
      <c r="M16" s="10">
        <v>224</v>
      </c>
      <c r="N16" s="10">
        <v>480</v>
      </c>
      <c r="O16" s="3"/>
      <c r="P16" s="7">
        <v>100</v>
      </c>
      <c r="Q16" s="10">
        <v>3</v>
      </c>
      <c r="R16" s="10">
        <v>16</v>
      </c>
      <c r="S16" s="10">
        <v>19</v>
      </c>
      <c r="U16" s="4" t="s">
        <v>15</v>
      </c>
      <c r="V16" s="15">
        <f>SUM(L33,L39,Q9,Q15,Q21,Q27,Q33,Q39)</f>
        <v>1477</v>
      </c>
      <c r="W16" s="15">
        <f>SUM(M33,M39,R9,R15,R21,R27,R33,R39)</f>
        <v>2812</v>
      </c>
      <c r="X16" s="18">
        <f t="shared" si="0"/>
        <v>4289</v>
      </c>
      <c r="Z16" s="9" t="s">
        <v>24</v>
      </c>
      <c r="AA16" s="11">
        <f t="shared" ref="AA16:AB16" si="2">SUM(AA12:AA15)</f>
        <v>1347</v>
      </c>
      <c r="AB16" s="11">
        <f t="shared" si="2"/>
        <v>1525</v>
      </c>
      <c r="AC16" s="11">
        <f>SUM(AC12:AC15)</f>
        <v>2872</v>
      </c>
    </row>
    <row r="17" spans="1:29" ht="15" customHeight="1" x14ac:dyDescent="0.15">
      <c r="A17" s="7">
        <v>11</v>
      </c>
      <c r="B17" s="10">
        <v>74</v>
      </c>
      <c r="C17" s="10">
        <v>74</v>
      </c>
      <c r="D17" s="10">
        <v>148</v>
      </c>
      <c r="E17" s="3"/>
      <c r="F17" s="7">
        <v>41</v>
      </c>
      <c r="G17" s="10">
        <v>114</v>
      </c>
      <c r="H17" s="10">
        <v>88</v>
      </c>
      <c r="I17" s="10">
        <v>202</v>
      </c>
      <c r="J17" s="3"/>
      <c r="K17" s="7">
        <v>71</v>
      </c>
      <c r="L17" s="10">
        <v>236</v>
      </c>
      <c r="M17" s="10">
        <v>235</v>
      </c>
      <c r="N17" s="10">
        <v>471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789</v>
      </c>
      <c r="W17" s="15">
        <f>SUM(M39,R9,R15,R21,R27,R33,R39)</f>
        <v>1733</v>
      </c>
      <c r="X17" s="18">
        <f t="shared" si="0"/>
        <v>2522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82</v>
      </c>
      <c r="D18" s="10">
        <v>154</v>
      </c>
      <c r="E18" s="3"/>
      <c r="F18" s="7">
        <v>42</v>
      </c>
      <c r="G18" s="10">
        <v>125</v>
      </c>
      <c r="H18" s="10">
        <v>93</v>
      </c>
      <c r="I18" s="10">
        <v>218</v>
      </c>
      <c r="J18" s="3"/>
      <c r="K18" s="7">
        <v>72</v>
      </c>
      <c r="L18" s="10">
        <v>128</v>
      </c>
      <c r="M18" s="10">
        <v>123</v>
      </c>
      <c r="N18" s="13">
        <v>251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247</v>
      </c>
      <c r="W18" s="15">
        <f>SUM(R9,R15,R21,R27,R33,R39)</f>
        <v>780</v>
      </c>
      <c r="X18" s="18">
        <f t="shared" si="0"/>
        <v>1027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52</v>
      </c>
      <c r="D19" s="10">
        <v>121</v>
      </c>
      <c r="E19" s="3"/>
      <c r="F19" s="7">
        <v>43</v>
      </c>
      <c r="G19" s="10">
        <v>104</v>
      </c>
      <c r="H19" s="10">
        <v>93</v>
      </c>
      <c r="I19" s="10">
        <v>197</v>
      </c>
      <c r="J19" s="3"/>
      <c r="K19" s="7">
        <v>73</v>
      </c>
      <c r="L19" s="10">
        <v>113</v>
      </c>
      <c r="M19" s="10">
        <v>139</v>
      </c>
      <c r="N19" s="10">
        <v>252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41</v>
      </c>
      <c r="W19" s="15">
        <f>SUM(R15,R21,R27,R33,R39)</f>
        <v>214</v>
      </c>
      <c r="X19" s="18">
        <f t="shared" si="0"/>
        <v>255</v>
      </c>
      <c r="Z19" s="4" t="s">
        <v>25</v>
      </c>
      <c r="AA19" s="10">
        <v>160</v>
      </c>
      <c r="AB19" s="10">
        <v>164</v>
      </c>
      <c r="AC19" s="10">
        <v>324</v>
      </c>
    </row>
    <row r="20" spans="1:29" ht="15" customHeight="1" x14ac:dyDescent="0.15">
      <c r="A20" s="7">
        <v>14</v>
      </c>
      <c r="B20" s="10">
        <v>79</v>
      </c>
      <c r="C20" s="10">
        <v>71</v>
      </c>
      <c r="D20" s="10">
        <v>150</v>
      </c>
      <c r="E20" s="3"/>
      <c r="F20" s="7">
        <v>44</v>
      </c>
      <c r="G20" s="10">
        <v>105</v>
      </c>
      <c r="H20" s="10">
        <v>106</v>
      </c>
      <c r="I20" s="10">
        <v>211</v>
      </c>
      <c r="J20" s="3"/>
      <c r="K20" s="7">
        <v>74</v>
      </c>
      <c r="L20" s="10">
        <v>129</v>
      </c>
      <c r="M20" s="10">
        <v>185</v>
      </c>
      <c r="N20" s="10">
        <v>314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963</v>
      </c>
      <c r="AB20" s="10">
        <v>872</v>
      </c>
      <c r="AC20" s="10">
        <v>1835</v>
      </c>
    </row>
    <row r="21" spans="1:29" ht="15" customHeight="1" x14ac:dyDescent="0.15">
      <c r="A21" s="7"/>
      <c r="B21" s="11">
        <v>358</v>
      </c>
      <c r="C21" s="11">
        <v>356</v>
      </c>
      <c r="D21" s="11">
        <v>714</v>
      </c>
      <c r="E21" s="3"/>
      <c r="F21" s="7"/>
      <c r="G21" s="11">
        <v>561</v>
      </c>
      <c r="H21" s="11">
        <v>477</v>
      </c>
      <c r="I21" s="11">
        <v>1038</v>
      </c>
      <c r="J21" s="3"/>
      <c r="K21" s="7"/>
      <c r="L21" s="12">
        <v>862</v>
      </c>
      <c r="M21" s="12">
        <v>906</v>
      </c>
      <c r="N21" s="12">
        <v>1768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364</v>
      </c>
      <c r="AB21" s="10">
        <v>313</v>
      </c>
      <c r="AC21" s="10">
        <v>677</v>
      </c>
    </row>
    <row r="22" spans="1:29" ht="15" customHeight="1" x14ac:dyDescent="0.15">
      <c r="A22" s="7">
        <v>15</v>
      </c>
      <c r="B22" s="10">
        <v>71</v>
      </c>
      <c r="C22" s="10">
        <v>78</v>
      </c>
      <c r="D22" s="10">
        <v>149</v>
      </c>
      <c r="E22" s="3"/>
      <c r="F22" s="7">
        <v>45</v>
      </c>
      <c r="G22" s="10">
        <v>97</v>
      </c>
      <c r="H22" s="10">
        <v>98</v>
      </c>
      <c r="I22" s="10">
        <v>195</v>
      </c>
      <c r="J22" s="3"/>
      <c r="K22" s="7">
        <v>75</v>
      </c>
      <c r="L22" s="10">
        <v>145</v>
      </c>
      <c r="M22" s="10">
        <v>195</v>
      </c>
      <c r="N22" s="10">
        <v>340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360</v>
      </c>
      <c r="AB22" s="10">
        <v>689</v>
      </c>
      <c r="AC22" s="10">
        <v>1049</v>
      </c>
    </row>
    <row r="23" spans="1:29" ht="15" customHeight="1" x14ac:dyDescent="0.15">
      <c r="A23" s="7">
        <v>16</v>
      </c>
      <c r="B23" s="10">
        <v>74</v>
      </c>
      <c r="C23" s="10">
        <v>77</v>
      </c>
      <c r="D23" s="10">
        <v>151</v>
      </c>
      <c r="E23" s="3"/>
      <c r="F23" s="7">
        <v>46</v>
      </c>
      <c r="G23" s="10">
        <v>98</v>
      </c>
      <c r="H23" s="10">
        <v>98</v>
      </c>
      <c r="I23" s="10">
        <v>196</v>
      </c>
      <c r="J23" s="3"/>
      <c r="K23" s="7">
        <v>76</v>
      </c>
      <c r="L23" s="10">
        <v>142</v>
      </c>
      <c r="M23" s="10">
        <v>207</v>
      </c>
      <c r="N23" s="10">
        <v>349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9.8392596200681925</v>
      </c>
      <c r="W23" s="19">
        <f>W4/$W$8*100</f>
        <v>7.9664211067329109</v>
      </c>
      <c r="X23" s="19">
        <f>X4/$X$8*100</f>
        <v>8.8427002142303657</v>
      </c>
      <c r="Z23" s="9" t="s">
        <v>24</v>
      </c>
      <c r="AA23" s="11">
        <f t="shared" ref="AA23:AB23" si="3">SUM(AA19:AA22)</f>
        <v>1847</v>
      </c>
      <c r="AB23" s="11">
        <f t="shared" si="3"/>
        <v>2038</v>
      </c>
      <c r="AC23" s="11">
        <f>SUM(AC19:AC22)</f>
        <v>3885</v>
      </c>
    </row>
    <row r="24" spans="1:29" ht="15" customHeight="1" x14ac:dyDescent="0.15">
      <c r="A24" s="7">
        <v>17</v>
      </c>
      <c r="B24" s="10">
        <v>86</v>
      </c>
      <c r="C24" s="10">
        <v>84</v>
      </c>
      <c r="D24" s="10">
        <v>170</v>
      </c>
      <c r="E24" s="3"/>
      <c r="F24" s="7">
        <v>47</v>
      </c>
      <c r="G24" s="10">
        <v>101</v>
      </c>
      <c r="H24" s="10">
        <v>90</v>
      </c>
      <c r="I24" s="10">
        <v>191</v>
      </c>
      <c r="J24" s="3"/>
      <c r="K24" s="7">
        <v>77</v>
      </c>
      <c r="L24" s="10">
        <v>136</v>
      </c>
      <c r="M24" s="10">
        <v>200</v>
      </c>
      <c r="N24" s="10">
        <v>336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49.196298100340961</v>
      </c>
      <c r="W24" s="19">
        <f>W5/$W$8*100</f>
        <v>42.239163954086003</v>
      </c>
      <c r="X24" s="19">
        <f>X5/$X$8*100</f>
        <v>45.494325174347054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80</v>
      </c>
      <c r="D25" s="10">
        <v>154</v>
      </c>
      <c r="E25" s="3"/>
      <c r="F25" s="7">
        <v>48</v>
      </c>
      <c r="G25" s="10">
        <v>97</v>
      </c>
      <c r="H25" s="10">
        <v>91</v>
      </c>
      <c r="I25" s="10">
        <v>188</v>
      </c>
      <c r="J25" s="3"/>
      <c r="K25" s="7">
        <v>78</v>
      </c>
      <c r="L25" s="10">
        <v>125</v>
      </c>
      <c r="M25" s="10">
        <v>205</v>
      </c>
      <c r="N25" s="10">
        <v>330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19.912323429128108</v>
      </c>
      <c r="W25" s="19">
        <f>W6/$W$8*100</f>
        <v>17.140654445776939</v>
      </c>
      <c r="X25" s="19">
        <f>X6/$X$8*100</f>
        <v>18.437485755959706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70</v>
      </c>
      <c r="C26" s="10">
        <v>76</v>
      </c>
      <c r="D26" s="10">
        <v>146</v>
      </c>
      <c r="E26" s="3"/>
      <c r="F26" s="7">
        <v>49</v>
      </c>
      <c r="G26" s="10">
        <v>100</v>
      </c>
      <c r="H26" s="10">
        <v>98</v>
      </c>
      <c r="I26" s="10">
        <v>198</v>
      </c>
      <c r="J26" s="3"/>
      <c r="K26" s="7">
        <v>79</v>
      </c>
      <c r="L26" s="10">
        <v>136</v>
      </c>
      <c r="M26" s="10">
        <v>193</v>
      </c>
      <c r="N26" s="10">
        <v>329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21.052118850462737</v>
      </c>
      <c r="W26" s="19">
        <f>W7/$W$8*100</f>
        <v>32.653760493404143</v>
      </c>
      <c r="X26" s="19">
        <f>X7/$X$8*100</f>
        <v>27.225488855462878</v>
      </c>
      <c r="Z26" s="4" t="s">
        <v>25</v>
      </c>
      <c r="AA26" s="10">
        <v>104</v>
      </c>
      <c r="AB26" s="10">
        <v>92</v>
      </c>
      <c r="AC26" s="10">
        <v>196</v>
      </c>
    </row>
    <row r="27" spans="1:29" ht="15" customHeight="1" x14ac:dyDescent="0.15">
      <c r="A27" s="7"/>
      <c r="B27" s="11">
        <v>375</v>
      </c>
      <c r="C27" s="11">
        <v>395</v>
      </c>
      <c r="D27" s="11">
        <v>770</v>
      </c>
      <c r="E27" s="3"/>
      <c r="F27" s="7"/>
      <c r="G27" s="11">
        <v>493</v>
      </c>
      <c r="H27" s="11">
        <v>475</v>
      </c>
      <c r="I27" s="11">
        <v>968</v>
      </c>
      <c r="J27" s="3"/>
      <c r="K27" s="7"/>
      <c r="L27" s="11">
        <v>684</v>
      </c>
      <c r="M27" s="11">
        <v>1000</v>
      </c>
      <c r="N27" s="11">
        <v>1684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498</v>
      </c>
      <c r="AB27" s="10">
        <v>484</v>
      </c>
      <c r="AC27" s="10">
        <v>982</v>
      </c>
    </row>
    <row r="28" spans="1:29" ht="15" customHeight="1" x14ac:dyDescent="0.15">
      <c r="A28" s="7">
        <v>20</v>
      </c>
      <c r="B28" s="10">
        <v>65</v>
      </c>
      <c r="C28" s="10">
        <v>65</v>
      </c>
      <c r="D28" s="10">
        <v>130</v>
      </c>
      <c r="E28" s="3"/>
      <c r="F28" s="7">
        <v>50</v>
      </c>
      <c r="G28" s="10">
        <v>92</v>
      </c>
      <c r="H28" s="10">
        <v>97</v>
      </c>
      <c r="I28" s="10">
        <v>189</v>
      </c>
      <c r="J28" s="3"/>
      <c r="K28" s="7">
        <v>80</v>
      </c>
      <c r="L28" s="10">
        <v>124</v>
      </c>
      <c r="M28" s="10">
        <v>195</v>
      </c>
      <c r="N28" s="10">
        <v>319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30.228933268387724</v>
      </c>
      <c r="W28" s="19">
        <f t="shared" ref="W28:W39" si="5">W9/$W$8*100</f>
        <v>26.049340414596539</v>
      </c>
      <c r="X28" s="19">
        <f t="shared" ref="X28:X39" si="6">X9/$X$8*100</f>
        <v>28.004922740325451</v>
      </c>
      <c r="Z28" s="4" t="s">
        <v>31</v>
      </c>
      <c r="AA28" s="10">
        <v>215</v>
      </c>
      <c r="AB28" s="10">
        <v>193</v>
      </c>
      <c r="AC28" s="10">
        <v>408</v>
      </c>
    </row>
    <row r="29" spans="1:29" ht="15" customHeight="1" x14ac:dyDescent="0.15">
      <c r="A29" s="7">
        <v>21</v>
      </c>
      <c r="B29" s="10">
        <v>94</v>
      </c>
      <c r="C29" s="10">
        <v>68</v>
      </c>
      <c r="D29" s="10">
        <v>162</v>
      </c>
      <c r="E29" s="3"/>
      <c r="F29" s="7">
        <v>51</v>
      </c>
      <c r="G29" s="10">
        <v>101</v>
      </c>
      <c r="H29" s="10">
        <v>132</v>
      </c>
      <c r="I29" s="10">
        <v>233</v>
      </c>
      <c r="J29" s="3"/>
      <c r="K29" s="7">
        <v>81</v>
      </c>
      <c r="L29" s="10">
        <v>162</v>
      </c>
      <c r="M29" s="10">
        <v>221</v>
      </c>
      <c r="N29" s="10">
        <v>383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71.193375547978562</v>
      </c>
      <c r="W29" s="19">
        <f t="shared" si="5"/>
        <v>75.843755353777624</v>
      </c>
      <c r="X29" s="19">
        <f t="shared" si="6"/>
        <v>73.667897351748024</v>
      </c>
      <c r="Z29" s="4" t="s">
        <v>7</v>
      </c>
      <c r="AA29" s="10">
        <v>231</v>
      </c>
      <c r="AB29" s="10">
        <v>388</v>
      </c>
      <c r="AC29" s="10">
        <v>619</v>
      </c>
    </row>
    <row r="30" spans="1:29" ht="15" customHeight="1" x14ac:dyDescent="0.15">
      <c r="A30" s="7">
        <v>22</v>
      </c>
      <c r="B30" s="10">
        <v>64</v>
      </c>
      <c r="C30" s="10">
        <v>79</v>
      </c>
      <c r="D30" s="10">
        <v>143</v>
      </c>
      <c r="E30" s="3"/>
      <c r="F30" s="7">
        <v>52</v>
      </c>
      <c r="G30" s="10">
        <v>81</v>
      </c>
      <c r="H30" s="10">
        <v>74</v>
      </c>
      <c r="I30" s="10">
        <v>155</v>
      </c>
      <c r="J30" s="3"/>
      <c r="K30" s="7">
        <v>82</v>
      </c>
      <c r="L30" s="10">
        <v>124</v>
      </c>
      <c r="M30" s="10">
        <v>208</v>
      </c>
      <c r="N30" s="10">
        <v>332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60.925474914758894</v>
      </c>
      <c r="W30" s="19">
        <f t="shared" si="5"/>
        <v>67.688881274627377</v>
      </c>
      <c r="X30" s="19">
        <f t="shared" si="6"/>
        <v>64.524363006518072</v>
      </c>
      <c r="Z30" s="9" t="s">
        <v>24</v>
      </c>
      <c r="AA30" s="11">
        <f t="shared" ref="AA30:AB30" si="7">SUM(AA26:AA29)</f>
        <v>1048</v>
      </c>
      <c r="AB30" s="11">
        <f t="shared" si="7"/>
        <v>1157</v>
      </c>
      <c r="AC30" s="11">
        <f>SUM(AC26:AC29)</f>
        <v>2205</v>
      </c>
    </row>
    <row r="31" spans="1:29" ht="15" customHeight="1" x14ac:dyDescent="0.15">
      <c r="A31" s="7">
        <v>23</v>
      </c>
      <c r="B31" s="10">
        <v>72</v>
      </c>
      <c r="C31" s="10">
        <v>63</v>
      </c>
      <c r="D31" s="10">
        <v>135</v>
      </c>
      <c r="E31" s="3"/>
      <c r="F31" s="7">
        <v>53</v>
      </c>
      <c r="G31" s="10">
        <v>107</v>
      </c>
      <c r="H31" s="10">
        <v>99</v>
      </c>
      <c r="I31" s="10">
        <v>206</v>
      </c>
      <c r="J31" s="3"/>
      <c r="K31" s="7">
        <v>83</v>
      </c>
      <c r="L31" s="10">
        <v>152</v>
      </c>
      <c r="M31" s="10">
        <v>218</v>
      </c>
      <c r="N31" s="10">
        <v>370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49.498295177788606</v>
      </c>
      <c r="W31" s="19">
        <f t="shared" si="5"/>
        <v>57.281137570669863</v>
      </c>
      <c r="X31" s="19">
        <f t="shared" si="6"/>
        <v>53.639637175805646</v>
      </c>
      <c r="Z31" s="6"/>
    </row>
    <row r="32" spans="1:29" ht="15" customHeight="1" x14ac:dyDescent="0.15">
      <c r="A32" s="7">
        <v>24</v>
      </c>
      <c r="B32" s="10">
        <v>79</v>
      </c>
      <c r="C32" s="10">
        <v>76</v>
      </c>
      <c r="D32" s="10">
        <v>155</v>
      </c>
      <c r="E32" s="3"/>
      <c r="F32" s="7">
        <v>54</v>
      </c>
      <c r="G32" s="10">
        <v>108</v>
      </c>
      <c r="H32" s="10">
        <v>120</v>
      </c>
      <c r="I32" s="10">
        <v>228</v>
      </c>
      <c r="J32" s="3"/>
      <c r="K32" s="7">
        <v>84</v>
      </c>
      <c r="L32" s="10">
        <v>126</v>
      </c>
      <c r="M32" s="10">
        <v>237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40.964442279590841</v>
      </c>
      <c r="W32" s="20">
        <f t="shared" si="5"/>
        <v>49.794414939181088</v>
      </c>
      <c r="X32" s="20">
        <f t="shared" si="6"/>
        <v>45.662974611422577</v>
      </c>
      <c r="Z32" s="6"/>
      <c r="AA32" s="28"/>
      <c r="AB32" s="27"/>
      <c r="AC32" s="27"/>
    </row>
    <row r="33" spans="1:29" ht="15" customHeight="1" x14ac:dyDescent="0.15">
      <c r="A33" s="7"/>
      <c r="B33" s="11">
        <v>374</v>
      </c>
      <c r="C33" s="11">
        <v>351</v>
      </c>
      <c r="D33" s="11">
        <v>725</v>
      </c>
      <c r="E33" s="3"/>
      <c r="F33" s="7"/>
      <c r="G33" s="11">
        <v>489</v>
      </c>
      <c r="H33" s="11">
        <v>522</v>
      </c>
      <c r="I33" s="11">
        <v>1011</v>
      </c>
      <c r="J33" s="3"/>
      <c r="K33" s="7"/>
      <c r="L33" s="11">
        <v>688</v>
      </c>
      <c r="M33" s="11">
        <v>1079</v>
      </c>
      <c r="N33" s="11">
        <v>1767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29.449585971748661</v>
      </c>
      <c r="W33" s="19">
        <f t="shared" si="5"/>
        <v>40.41459653931814</v>
      </c>
      <c r="X33" s="19">
        <f t="shared" si="6"/>
        <v>35.284197091936733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54</v>
      </c>
      <c r="D34" s="10">
        <v>138</v>
      </c>
      <c r="E34" s="3"/>
      <c r="F34" s="7">
        <v>55</v>
      </c>
      <c r="G34" s="10">
        <v>121</v>
      </c>
      <c r="H34" s="10">
        <v>128</v>
      </c>
      <c r="I34" s="10">
        <v>249</v>
      </c>
      <c r="J34" s="3"/>
      <c r="K34" s="7">
        <v>85</v>
      </c>
      <c r="L34" s="10">
        <v>131</v>
      </c>
      <c r="M34" s="10">
        <v>195</v>
      </c>
      <c r="N34" s="10">
        <v>326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21.052118850462737</v>
      </c>
      <c r="W34" s="19">
        <f t="shared" si="5"/>
        <v>32.653760493404143</v>
      </c>
      <c r="X34" s="19">
        <f t="shared" si="6"/>
        <v>27.225488855462878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63</v>
      </c>
      <c r="C35" s="10">
        <v>62</v>
      </c>
      <c r="D35" s="10">
        <v>125</v>
      </c>
      <c r="E35" s="3"/>
      <c r="F35" s="7">
        <v>56</v>
      </c>
      <c r="G35" s="10">
        <v>116</v>
      </c>
      <c r="H35" s="10">
        <v>103</v>
      </c>
      <c r="I35" s="10">
        <v>219</v>
      </c>
      <c r="J35" s="3"/>
      <c r="K35" s="7">
        <v>86</v>
      </c>
      <c r="L35" s="10">
        <v>108</v>
      </c>
      <c r="M35" s="10">
        <v>177</v>
      </c>
      <c r="N35" s="10">
        <v>285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14.388699464198734</v>
      </c>
      <c r="W35" s="19">
        <f t="shared" si="5"/>
        <v>24.087716292616072</v>
      </c>
      <c r="X35" s="19">
        <f t="shared" si="6"/>
        <v>19.549660422079402</v>
      </c>
      <c r="Z35" s="4" t="s">
        <v>25</v>
      </c>
      <c r="AA35" s="10">
        <f>SUM(AA5,AA12,AA19,AA26)</f>
        <v>1010</v>
      </c>
      <c r="AB35" s="10">
        <f t="shared" ref="AA35:AB38" si="8">SUM(AB5,AB12,AB19,AB26)</f>
        <v>930</v>
      </c>
      <c r="AC35" s="10">
        <f>SUM(AA35:AB35)</f>
        <v>1940</v>
      </c>
    </row>
    <row r="36" spans="1:29" ht="15" customHeight="1" x14ac:dyDescent="0.15">
      <c r="A36" s="7">
        <v>27</v>
      </c>
      <c r="B36" s="10">
        <v>72</v>
      </c>
      <c r="C36" s="10">
        <v>49</v>
      </c>
      <c r="D36" s="10">
        <v>121</v>
      </c>
      <c r="E36" s="3"/>
      <c r="F36" s="7">
        <v>57</v>
      </c>
      <c r="G36" s="10">
        <v>135</v>
      </c>
      <c r="H36" s="10">
        <v>154</v>
      </c>
      <c r="I36" s="10">
        <v>289</v>
      </c>
      <c r="J36" s="3"/>
      <c r="K36" s="7">
        <v>87</v>
      </c>
      <c r="L36" s="10">
        <v>113</v>
      </c>
      <c r="M36" s="10">
        <v>215</v>
      </c>
      <c r="N36" s="10">
        <v>328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7.686312713102776</v>
      </c>
      <c r="W36" s="19">
        <f t="shared" si="5"/>
        <v>14.844954599965735</v>
      </c>
      <c r="X36" s="19">
        <f t="shared" si="6"/>
        <v>11.495510278499475</v>
      </c>
      <c r="Z36" s="26" t="s">
        <v>26</v>
      </c>
      <c r="AA36" s="10">
        <f t="shared" si="8"/>
        <v>5050</v>
      </c>
      <c r="AB36" s="10">
        <f t="shared" si="8"/>
        <v>4931</v>
      </c>
      <c r="AC36" s="13">
        <f>SUM(AA36:AB36)</f>
        <v>9981</v>
      </c>
    </row>
    <row r="37" spans="1:29" ht="15" customHeight="1" x14ac:dyDescent="0.15">
      <c r="A37" s="7">
        <v>28</v>
      </c>
      <c r="B37" s="10">
        <v>60</v>
      </c>
      <c r="C37" s="10">
        <v>53</v>
      </c>
      <c r="D37" s="10">
        <v>113</v>
      </c>
      <c r="E37" s="3"/>
      <c r="F37" s="7">
        <v>58</v>
      </c>
      <c r="G37" s="10">
        <v>148</v>
      </c>
      <c r="H37" s="10">
        <v>140</v>
      </c>
      <c r="I37" s="10">
        <v>288</v>
      </c>
      <c r="J37" s="3"/>
      <c r="K37" s="7">
        <v>88</v>
      </c>
      <c r="L37" s="10">
        <v>117</v>
      </c>
      <c r="M37" s="10">
        <v>188</v>
      </c>
      <c r="N37" s="10">
        <v>305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2.4062347783731126</v>
      </c>
      <c r="W37" s="19">
        <f t="shared" si="5"/>
        <v>6.6815144766146997</v>
      </c>
      <c r="X37" s="19">
        <f t="shared" si="6"/>
        <v>4.6811614020693737</v>
      </c>
      <c r="Z37" s="4" t="s">
        <v>31</v>
      </c>
      <c r="AA37" s="10">
        <f t="shared" si="8"/>
        <v>2044</v>
      </c>
      <c r="AB37" s="10">
        <f t="shared" si="8"/>
        <v>2001</v>
      </c>
      <c r="AC37" s="13">
        <f>SUM(AA37:AB37)</f>
        <v>4045</v>
      </c>
    </row>
    <row r="38" spans="1:29" ht="15" customHeight="1" x14ac:dyDescent="0.15">
      <c r="A38" s="7">
        <v>29</v>
      </c>
      <c r="B38" s="10">
        <v>55</v>
      </c>
      <c r="C38" s="10">
        <v>51</v>
      </c>
      <c r="D38" s="10">
        <v>106</v>
      </c>
      <c r="E38" s="3"/>
      <c r="F38" s="7">
        <v>59</v>
      </c>
      <c r="G38" s="10">
        <v>164</v>
      </c>
      <c r="H38" s="10">
        <v>168</v>
      </c>
      <c r="I38" s="10">
        <v>332</v>
      </c>
      <c r="J38" s="3"/>
      <c r="K38" s="7">
        <v>89</v>
      </c>
      <c r="L38" s="10">
        <v>73</v>
      </c>
      <c r="M38" s="10">
        <v>178</v>
      </c>
      <c r="N38" s="10">
        <v>251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0.39941548952752071</v>
      </c>
      <c r="W38" s="19">
        <f t="shared" si="5"/>
        <v>1.8331334589686481</v>
      </c>
      <c r="X38" s="19">
        <f t="shared" si="6"/>
        <v>1.1623136879529605</v>
      </c>
      <c r="Z38" s="4" t="s">
        <v>7</v>
      </c>
      <c r="AA38" s="10">
        <f t="shared" si="8"/>
        <v>2161</v>
      </c>
      <c r="AB38" s="10">
        <f t="shared" si="8"/>
        <v>3812</v>
      </c>
      <c r="AC38" s="13">
        <f>SUM(AA38:AB38)</f>
        <v>5973</v>
      </c>
    </row>
    <row r="39" spans="1:29" ht="15" customHeight="1" x14ac:dyDescent="0.15">
      <c r="A39" s="7"/>
      <c r="B39" s="11">
        <v>334</v>
      </c>
      <c r="C39" s="11">
        <v>269</v>
      </c>
      <c r="D39" s="11">
        <v>603</v>
      </c>
      <c r="E39" s="3"/>
      <c r="F39" s="7"/>
      <c r="G39" s="11">
        <v>684</v>
      </c>
      <c r="H39" s="11">
        <v>693</v>
      </c>
      <c r="I39" s="11">
        <v>1377</v>
      </c>
      <c r="J39" s="3"/>
      <c r="K39" s="7"/>
      <c r="L39" s="11">
        <v>542</v>
      </c>
      <c r="M39" s="11">
        <v>953</v>
      </c>
      <c r="N39" s="11">
        <v>1495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5.8451047247929863E-2</v>
      </c>
      <c r="W39" s="19">
        <f t="shared" si="5"/>
        <v>0.29981154702758267</v>
      </c>
      <c r="X39" s="19">
        <f t="shared" si="6"/>
        <v>0.18688180865126031</v>
      </c>
      <c r="Z39" s="9" t="s">
        <v>24</v>
      </c>
      <c r="AA39" s="11">
        <f>SUM(AA35:AA38)</f>
        <v>10265</v>
      </c>
      <c r="AB39" s="11">
        <f>SUM(AB35:AB38)</f>
        <v>11674</v>
      </c>
      <c r="AC39" s="11">
        <f>SUM(AC35:AC38)</f>
        <v>21939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31</v>
      </c>
      <c r="D4" s="10">
        <v>66</v>
      </c>
      <c r="E4" s="3"/>
      <c r="F4" s="7">
        <v>30</v>
      </c>
      <c r="G4" s="10">
        <v>79</v>
      </c>
      <c r="H4" s="10">
        <v>70</v>
      </c>
      <c r="I4" s="10">
        <v>149</v>
      </c>
      <c r="J4" s="3"/>
      <c r="K4" s="7">
        <v>60</v>
      </c>
      <c r="L4" s="10">
        <v>166</v>
      </c>
      <c r="M4" s="10">
        <v>168</v>
      </c>
      <c r="N4" s="10">
        <v>334</v>
      </c>
      <c r="O4" s="3"/>
      <c r="P4" s="7">
        <v>90</v>
      </c>
      <c r="Q4" s="10">
        <v>50</v>
      </c>
      <c r="R4" s="10">
        <v>145</v>
      </c>
      <c r="S4" s="10">
        <v>195</v>
      </c>
      <c r="U4" s="4" t="s">
        <v>4</v>
      </c>
      <c r="V4" s="15">
        <f>SUM(B9,B15,B21)</f>
        <v>1007</v>
      </c>
      <c r="W4" s="15">
        <f>SUM(C9,C15,C21)</f>
        <v>928</v>
      </c>
      <c r="X4" s="15">
        <f>SUM(V4:W4)</f>
        <v>1935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57</v>
      </c>
      <c r="D5" s="10">
        <v>122</v>
      </c>
      <c r="E5" s="3"/>
      <c r="F5" s="7">
        <v>31</v>
      </c>
      <c r="G5" s="10">
        <v>82</v>
      </c>
      <c r="H5" s="10">
        <v>91</v>
      </c>
      <c r="I5" s="10">
        <v>173</v>
      </c>
      <c r="J5" s="3"/>
      <c r="K5" s="7">
        <v>61</v>
      </c>
      <c r="L5" s="10">
        <v>163</v>
      </c>
      <c r="M5" s="10">
        <v>162</v>
      </c>
      <c r="N5" s="10">
        <v>325</v>
      </c>
      <c r="O5" s="3"/>
      <c r="P5" s="7">
        <v>91</v>
      </c>
      <c r="Q5" s="10">
        <v>53</v>
      </c>
      <c r="R5" s="10">
        <v>126</v>
      </c>
      <c r="S5" s="10">
        <v>179</v>
      </c>
      <c r="U5" s="4" t="s">
        <v>5</v>
      </c>
      <c r="V5" s="15">
        <f>SUM(B27,B33,B39,G9,G15,G21,G27,G33,G39,L9)</f>
        <v>5037</v>
      </c>
      <c r="W5" s="15">
        <f>SUM(C27,C33,C39,H9,H15,H21,H27,H33,H39,M9)</f>
        <v>4917</v>
      </c>
      <c r="X5" s="15">
        <f>SUM(V5:W5)</f>
        <v>9954</v>
      </c>
      <c r="Y5" s="2"/>
      <c r="Z5" s="4" t="s">
        <v>25</v>
      </c>
      <c r="AA5" s="10">
        <v>570</v>
      </c>
      <c r="AB5" s="10">
        <v>547</v>
      </c>
      <c r="AC5" s="10">
        <v>1117</v>
      </c>
    </row>
    <row r="6" spans="1:29" ht="15" customHeight="1" x14ac:dyDescent="0.15">
      <c r="A6" s="7">
        <v>2</v>
      </c>
      <c r="B6" s="10">
        <v>57</v>
      </c>
      <c r="C6" s="10">
        <v>50</v>
      </c>
      <c r="D6" s="10">
        <v>107</v>
      </c>
      <c r="E6" s="3"/>
      <c r="F6" s="7">
        <v>32</v>
      </c>
      <c r="G6" s="10">
        <v>77</v>
      </c>
      <c r="H6" s="10">
        <v>81</v>
      </c>
      <c r="I6" s="10">
        <v>158</v>
      </c>
      <c r="J6" s="3"/>
      <c r="K6" s="7">
        <v>62</v>
      </c>
      <c r="L6" s="10">
        <v>166</v>
      </c>
      <c r="M6" s="10">
        <v>182</v>
      </c>
      <c r="N6" s="10">
        <v>348</v>
      </c>
      <c r="O6" s="3"/>
      <c r="P6" s="7">
        <v>92</v>
      </c>
      <c r="Q6" s="10">
        <v>40</v>
      </c>
      <c r="R6" s="10">
        <v>112</v>
      </c>
      <c r="S6" s="10">
        <v>152</v>
      </c>
      <c r="U6" s="8" t="s">
        <v>6</v>
      </c>
      <c r="V6" s="15">
        <f>SUM(L15,L21)</f>
        <v>2036</v>
      </c>
      <c r="W6" s="15">
        <f>SUM(M15,M21)</f>
        <v>2000</v>
      </c>
      <c r="X6" s="15">
        <f>SUM(V6:W6)</f>
        <v>4036</v>
      </c>
      <c r="Z6" s="26" t="s">
        <v>26</v>
      </c>
      <c r="AA6" s="10">
        <v>2943</v>
      </c>
      <c r="AB6" s="10">
        <v>2886</v>
      </c>
      <c r="AC6" s="10">
        <v>5829</v>
      </c>
    </row>
    <row r="7" spans="1:29" ht="15" customHeight="1" x14ac:dyDescent="0.15">
      <c r="A7" s="7">
        <v>3</v>
      </c>
      <c r="B7" s="10">
        <v>59</v>
      </c>
      <c r="C7" s="10">
        <v>58</v>
      </c>
      <c r="D7" s="10">
        <v>117</v>
      </c>
      <c r="E7" s="3"/>
      <c r="F7" s="7">
        <v>33</v>
      </c>
      <c r="G7" s="10">
        <v>77</v>
      </c>
      <c r="H7" s="10">
        <v>96</v>
      </c>
      <c r="I7" s="10">
        <v>173</v>
      </c>
      <c r="J7" s="3"/>
      <c r="K7" s="7">
        <v>63</v>
      </c>
      <c r="L7" s="10">
        <v>178</v>
      </c>
      <c r="M7" s="10">
        <v>192</v>
      </c>
      <c r="N7" s="10">
        <v>370</v>
      </c>
      <c r="O7" s="3"/>
      <c r="P7" s="7">
        <v>93</v>
      </c>
      <c r="Q7" s="10">
        <v>39</v>
      </c>
      <c r="R7" s="10">
        <v>117</v>
      </c>
      <c r="S7" s="10">
        <v>156</v>
      </c>
      <c r="U7" s="4" t="s">
        <v>7</v>
      </c>
      <c r="V7" s="15">
        <f>SUM(L27,L33,L39,Q9,Q15,Q21,Q27,Q33,Q39)</f>
        <v>2158</v>
      </c>
      <c r="W7" s="15">
        <f>SUM(M27,M33,M39,R9,R15,R21,R27,R33,R39)</f>
        <v>3803</v>
      </c>
      <c r="X7" s="15">
        <f>SUM(V7:W7)</f>
        <v>5961</v>
      </c>
      <c r="Z7" s="4" t="s">
        <v>31</v>
      </c>
      <c r="AA7" s="10">
        <v>1195</v>
      </c>
      <c r="AB7" s="10">
        <v>1218</v>
      </c>
      <c r="AC7" s="10">
        <v>2413</v>
      </c>
    </row>
    <row r="8" spans="1:29" ht="15" customHeight="1" x14ac:dyDescent="0.15">
      <c r="A8" s="7">
        <v>4</v>
      </c>
      <c r="B8" s="10">
        <v>68</v>
      </c>
      <c r="C8" s="10">
        <v>63</v>
      </c>
      <c r="D8" s="10">
        <v>131</v>
      </c>
      <c r="E8" s="3"/>
      <c r="F8" s="7">
        <v>34</v>
      </c>
      <c r="G8" s="10">
        <v>110</v>
      </c>
      <c r="H8" s="10">
        <v>75</v>
      </c>
      <c r="I8" s="10">
        <v>185</v>
      </c>
      <c r="J8" s="3"/>
      <c r="K8" s="7">
        <v>64</v>
      </c>
      <c r="L8" s="10">
        <v>204</v>
      </c>
      <c r="M8" s="10">
        <v>166</v>
      </c>
      <c r="N8" s="10">
        <v>370</v>
      </c>
      <c r="O8" s="3"/>
      <c r="P8" s="7">
        <v>94</v>
      </c>
      <c r="Q8" s="10">
        <v>22</v>
      </c>
      <c r="R8" s="10">
        <v>64</v>
      </c>
      <c r="S8" s="10">
        <v>86</v>
      </c>
      <c r="U8" s="17" t="s">
        <v>3</v>
      </c>
      <c r="V8" s="12">
        <f>SUM(V4:V7)</f>
        <v>10238</v>
      </c>
      <c r="W8" s="12">
        <f>SUM(W4:W7)</f>
        <v>11648</v>
      </c>
      <c r="X8" s="12">
        <f>SUM(X4:X7)</f>
        <v>21886</v>
      </c>
      <c r="Z8" s="4" t="s">
        <v>7</v>
      </c>
      <c r="AA8" s="10">
        <v>1301</v>
      </c>
      <c r="AB8" s="10">
        <v>2282</v>
      </c>
      <c r="AC8" s="10">
        <v>3583</v>
      </c>
    </row>
    <row r="9" spans="1:29" ht="15" customHeight="1" x14ac:dyDescent="0.15">
      <c r="A9" s="7"/>
      <c r="B9" s="11">
        <v>284</v>
      </c>
      <c r="C9" s="11">
        <v>259</v>
      </c>
      <c r="D9" s="11">
        <v>543</v>
      </c>
      <c r="E9" s="3"/>
      <c r="F9" s="7"/>
      <c r="G9" s="11">
        <v>425</v>
      </c>
      <c r="H9" s="11">
        <v>413</v>
      </c>
      <c r="I9" s="11">
        <v>838</v>
      </c>
      <c r="J9" s="3"/>
      <c r="K9" s="7"/>
      <c r="L9" s="12">
        <v>877</v>
      </c>
      <c r="M9" s="12">
        <v>870</v>
      </c>
      <c r="N9" s="12">
        <v>1747</v>
      </c>
      <c r="O9" s="3"/>
      <c r="P9" s="7"/>
      <c r="Q9" s="11">
        <v>204</v>
      </c>
      <c r="R9" s="11">
        <v>564</v>
      </c>
      <c r="S9" s="11">
        <v>768</v>
      </c>
      <c r="U9" s="4" t="s">
        <v>8</v>
      </c>
      <c r="V9" s="15">
        <f>SUM(G21,G27,G33,G39,L9)</f>
        <v>3098</v>
      </c>
      <c r="W9" s="15">
        <f>SUM(H21,H27,H33,H39,M9)</f>
        <v>3032</v>
      </c>
      <c r="X9" s="18">
        <f t="shared" ref="X9:X20" si="0">SUM(V9:W9)</f>
        <v>6130</v>
      </c>
      <c r="Z9" s="9" t="s">
        <v>24</v>
      </c>
      <c r="AA9" s="11">
        <f t="shared" ref="AA9:AB9" si="1">SUM(AA5:AA8)</f>
        <v>6009</v>
      </c>
      <c r="AB9" s="11">
        <f t="shared" si="1"/>
        <v>6933</v>
      </c>
      <c r="AC9" s="11">
        <f>SUM(AC5:AC8)</f>
        <v>12942</v>
      </c>
    </row>
    <row r="10" spans="1:29" ht="15" customHeight="1" x14ac:dyDescent="0.15">
      <c r="A10" s="7">
        <v>5</v>
      </c>
      <c r="B10" s="10">
        <v>64</v>
      </c>
      <c r="C10" s="10">
        <v>66</v>
      </c>
      <c r="D10" s="10">
        <v>130</v>
      </c>
      <c r="E10" s="3"/>
      <c r="F10" s="7">
        <v>35</v>
      </c>
      <c r="G10" s="10">
        <v>81</v>
      </c>
      <c r="H10" s="10">
        <v>100</v>
      </c>
      <c r="I10" s="10">
        <v>181</v>
      </c>
      <c r="J10" s="3"/>
      <c r="K10" s="7">
        <v>65</v>
      </c>
      <c r="L10" s="10">
        <v>218</v>
      </c>
      <c r="M10" s="10">
        <v>194</v>
      </c>
      <c r="N10" s="10">
        <v>412</v>
      </c>
      <c r="O10" s="3"/>
      <c r="P10" s="7">
        <v>95</v>
      </c>
      <c r="Q10" s="10">
        <v>12</v>
      </c>
      <c r="R10" s="10">
        <v>56</v>
      </c>
      <c r="S10" s="10">
        <v>68</v>
      </c>
      <c r="U10" s="4" t="s">
        <v>9</v>
      </c>
      <c r="V10" s="15">
        <f>SUM(G21,G27,G33,G39,L9,L15,L21,L27,L33,L39,Q9,Q15,Q21,Q27,Q33,Q39)</f>
        <v>7292</v>
      </c>
      <c r="W10" s="15">
        <f>SUM(H21,H27,H33,H39,M9,M15,M21,M27,M33,M39,R9,R15,R21,R27,R33,R39)</f>
        <v>8835</v>
      </c>
      <c r="X10" s="18">
        <f t="shared" si="0"/>
        <v>16127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56</v>
      </c>
      <c r="D11" s="10">
        <v>127</v>
      </c>
      <c r="E11" s="3"/>
      <c r="F11" s="7">
        <v>36</v>
      </c>
      <c r="G11" s="10">
        <v>76</v>
      </c>
      <c r="H11" s="10">
        <v>84</v>
      </c>
      <c r="I11" s="10">
        <v>160</v>
      </c>
      <c r="J11" s="3"/>
      <c r="K11" s="7">
        <v>66</v>
      </c>
      <c r="L11" s="10">
        <v>222</v>
      </c>
      <c r="M11" s="10">
        <v>207</v>
      </c>
      <c r="N11" s="10">
        <v>429</v>
      </c>
      <c r="O11" s="3"/>
      <c r="P11" s="7">
        <v>96</v>
      </c>
      <c r="Q11" s="10">
        <v>7</v>
      </c>
      <c r="R11" s="10">
        <v>46</v>
      </c>
      <c r="S11" s="10">
        <v>53</v>
      </c>
      <c r="U11" s="4" t="s">
        <v>10</v>
      </c>
      <c r="V11" s="15">
        <f>SUM(,G33,G39,L9,L15,L21,L27,L33,L39,Q9,Q15,Q21,Q27,Q33,Q39)</f>
        <v>6243</v>
      </c>
      <c r="W11" s="15">
        <f>SUM(,H33,H39,M9,M15,M21,M27,M33,M39,R9,R15,R21,R27,R33,R39)</f>
        <v>7883</v>
      </c>
      <c r="X11" s="18">
        <f t="shared" si="0"/>
        <v>14126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59</v>
      </c>
      <c r="D12" s="10">
        <v>122</v>
      </c>
      <c r="E12" s="3"/>
      <c r="F12" s="7">
        <v>37</v>
      </c>
      <c r="G12" s="10">
        <v>98</v>
      </c>
      <c r="H12" s="10">
        <v>73</v>
      </c>
      <c r="I12" s="10">
        <v>171</v>
      </c>
      <c r="J12" s="3"/>
      <c r="K12" s="7">
        <v>67</v>
      </c>
      <c r="L12" s="10">
        <v>225</v>
      </c>
      <c r="M12" s="10">
        <v>196</v>
      </c>
      <c r="N12" s="10">
        <v>421</v>
      </c>
      <c r="O12" s="3"/>
      <c r="P12" s="7">
        <v>97</v>
      </c>
      <c r="Q12" s="10">
        <v>3</v>
      </c>
      <c r="R12" s="10">
        <v>43</v>
      </c>
      <c r="S12" s="10">
        <v>46</v>
      </c>
      <c r="U12" s="4" t="s">
        <v>11</v>
      </c>
      <c r="V12" s="15">
        <f>SUM(L9,L15,L21,L27,L33,L39,Q9,Q15,Q21,Q27,Q33,Q39)</f>
        <v>5071</v>
      </c>
      <c r="W12" s="15">
        <f>SUM(M9,M15,M21,M27,M33,M39,R9,R15,R21,R27,R33,R39)</f>
        <v>6673</v>
      </c>
      <c r="X12" s="18">
        <f t="shared" si="0"/>
        <v>11744</v>
      </c>
      <c r="Z12" s="4" t="s">
        <v>25</v>
      </c>
      <c r="AA12" s="10">
        <v>174</v>
      </c>
      <c r="AB12" s="10">
        <v>127</v>
      </c>
      <c r="AC12" s="10">
        <v>301</v>
      </c>
    </row>
    <row r="13" spans="1:29" ht="15" customHeight="1" x14ac:dyDescent="0.15">
      <c r="A13" s="7">
        <v>8</v>
      </c>
      <c r="B13" s="10">
        <v>80</v>
      </c>
      <c r="C13" s="10">
        <v>71</v>
      </c>
      <c r="D13" s="10">
        <v>151</v>
      </c>
      <c r="E13" s="3"/>
      <c r="F13" s="7">
        <v>38</v>
      </c>
      <c r="G13" s="10">
        <v>84</v>
      </c>
      <c r="H13" s="10">
        <v>108</v>
      </c>
      <c r="I13" s="10">
        <v>192</v>
      </c>
      <c r="J13" s="3"/>
      <c r="K13" s="7">
        <v>68</v>
      </c>
      <c r="L13" s="10">
        <v>238</v>
      </c>
      <c r="M13" s="10">
        <v>222</v>
      </c>
      <c r="N13" s="10">
        <v>460</v>
      </c>
      <c r="O13" s="3"/>
      <c r="P13" s="7">
        <v>98</v>
      </c>
      <c r="Q13" s="10">
        <v>7</v>
      </c>
      <c r="R13" s="10">
        <v>19</v>
      </c>
      <c r="S13" s="10">
        <v>26</v>
      </c>
      <c r="U13" s="9" t="s">
        <v>12</v>
      </c>
      <c r="V13" s="12">
        <f>SUM(L15,L21,L27,L33,L39,Q9,Q15,Q21,Q27,Q33,Q39)</f>
        <v>4194</v>
      </c>
      <c r="W13" s="12">
        <f>SUM(M15,M21,M27,M33,M39,R9,R15,R21,R27,R33,R39)</f>
        <v>5803</v>
      </c>
      <c r="X13" s="12">
        <f t="shared" si="0"/>
        <v>9997</v>
      </c>
      <c r="Z13" s="26" t="s">
        <v>26</v>
      </c>
      <c r="AA13" s="10">
        <v>636</v>
      </c>
      <c r="AB13" s="10">
        <v>674</v>
      </c>
      <c r="AC13" s="10">
        <v>1310</v>
      </c>
    </row>
    <row r="14" spans="1:29" ht="15" customHeight="1" x14ac:dyDescent="0.15">
      <c r="A14" s="7">
        <v>9</v>
      </c>
      <c r="B14" s="10">
        <v>82</v>
      </c>
      <c r="C14" s="10">
        <v>63</v>
      </c>
      <c r="D14" s="10">
        <v>145</v>
      </c>
      <c r="E14" s="3"/>
      <c r="F14" s="7">
        <v>39</v>
      </c>
      <c r="G14" s="10">
        <v>100</v>
      </c>
      <c r="H14" s="10">
        <v>86</v>
      </c>
      <c r="I14" s="10">
        <v>186</v>
      </c>
      <c r="J14" s="3"/>
      <c r="K14" s="7">
        <v>69</v>
      </c>
      <c r="L14" s="10">
        <v>262</v>
      </c>
      <c r="M14" s="10">
        <v>278</v>
      </c>
      <c r="N14" s="10">
        <v>540</v>
      </c>
      <c r="O14" s="3"/>
      <c r="P14" s="7">
        <v>99</v>
      </c>
      <c r="Q14" s="10">
        <v>6</v>
      </c>
      <c r="R14" s="10">
        <v>16</v>
      </c>
      <c r="S14" s="10">
        <v>22</v>
      </c>
      <c r="U14" s="4" t="s">
        <v>13</v>
      </c>
      <c r="V14" s="15">
        <f>SUM(L21,L27,L33,L39,Q9,Q15,Q21,Q27,Q33,Q39)</f>
        <v>3029</v>
      </c>
      <c r="W14" s="15">
        <f>SUM(M21,M27,M33,M39,R9,R15,R21,R27,R33,R39)</f>
        <v>4706</v>
      </c>
      <c r="X14" s="18">
        <f t="shared" si="0"/>
        <v>7735</v>
      </c>
      <c r="Z14" s="4" t="s">
        <v>31</v>
      </c>
      <c r="AA14" s="10">
        <v>264</v>
      </c>
      <c r="AB14" s="10">
        <v>276</v>
      </c>
      <c r="AC14" s="10">
        <v>540</v>
      </c>
    </row>
    <row r="15" spans="1:29" ht="15" customHeight="1" x14ac:dyDescent="0.15">
      <c r="A15" s="7"/>
      <c r="B15" s="11">
        <v>360</v>
      </c>
      <c r="C15" s="11">
        <v>315</v>
      </c>
      <c r="D15" s="11">
        <v>675</v>
      </c>
      <c r="E15" s="3"/>
      <c r="F15" s="7"/>
      <c r="G15" s="11">
        <v>439</v>
      </c>
      <c r="H15" s="11">
        <v>451</v>
      </c>
      <c r="I15" s="11">
        <v>890</v>
      </c>
      <c r="J15" s="3"/>
      <c r="K15" s="7"/>
      <c r="L15" s="11">
        <v>1165</v>
      </c>
      <c r="M15" s="11">
        <v>1097</v>
      </c>
      <c r="N15" s="11">
        <v>2262</v>
      </c>
      <c r="O15" s="3"/>
      <c r="P15" s="7"/>
      <c r="Q15" s="11">
        <v>35</v>
      </c>
      <c r="R15" s="11">
        <v>180</v>
      </c>
      <c r="S15" s="11">
        <v>215</v>
      </c>
      <c r="U15" s="4" t="s">
        <v>14</v>
      </c>
      <c r="V15" s="15">
        <f>SUM(L27,L33,L39,Q9,Q15,Q21,Q27,Q33,Q39)</f>
        <v>2158</v>
      </c>
      <c r="W15" s="15">
        <f>SUM(M27,M33,M39,R9,R15,R21,R27,R33,R39)</f>
        <v>3803</v>
      </c>
      <c r="X15" s="18">
        <f t="shared" si="0"/>
        <v>5961</v>
      </c>
      <c r="Z15" s="4" t="s">
        <v>7</v>
      </c>
      <c r="AA15" s="10">
        <v>271</v>
      </c>
      <c r="AB15" s="10">
        <v>448</v>
      </c>
      <c r="AC15" s="10">
        <v>719</v>
      </c>
    </row>
    <row r="16" spans="1:29" ht="15" customHeight="1" x14ac:dyDescent="0.15">
      <c r="A16" s="7">
        <v>10</v>
      </c>
      <c r="B16" s="10">
        <v>65</v>
      </c>
      <c r="C16" s="10">
        <v>77</v>
      </c>
      <c r="D16" s="10">
        <v>142</v>
      </c>
      <c r="E16" s="3"/>
      <c r="F16" s="7">
        <v>40</v>
      </c>
      <c r="G16" s="10">
        <v>103</v>
      </c>
      <c r="H16" s="10">
        <v>99</v>
      </c>
      <c r="I16" s="10">
        <v>202</v>
      </c>
      <c r="J16" s="3"/>
      <c r="K16" s="7">
        <v>70</v>
      </c>
      <c r="L16" s="10">
        <v>264</v>
      </c>
      <c r="M16" s="10">
        <v>216</v>
      </c>
      <c r="N16" s="10">
        <v>480</v>
      </c>
      <c r="O16" s="3"/>
      <c r="P16" s="7">
        <v>100</v>
      </c>
      <c r="Q16" s="10">
        <v>3</v>
      </c>
      <c r="R16" s="10">
        <v>15</v>
      </c>
      <c r="S16" s="10">
        <v>18</v>
      </c>
      <c r="U16" s="4" t="s">
        <v>15</v>
      </c>
      <c r="V16" s="15">
        <f>SUM(L33,L39,Q9,Q15,Q21,Q27,Q33,Q39)</f>
        <v>1473</v>
      </c>
      <c r="W16" s="15">
        <f>SUM(M33,M39,R9,R15,R21,R27,R33,R39)</f>
        <v>2809</v>
      </c>
      <c r="X16" s="18">
        <f t="shared" si="0"/>
        <v>4282</v>
      </c>
      <c r="Z16" s="9" t="s">
        <v>24</v>
      </c>
      <c r="AA16" s="11">
        <f t="shared" ref="AA16:AB16" si="2">SUM(AA12:AA15)</f>
        <v>1345</v>
      </c>
      <c r="AB16" s="11">
        <f t="shared" si="2"/>
        <v>1525</v>
      </c>
      <c r="AC16" s="11">
        <f>SUM(AC12:AC15)</f>
        <v>2870</v>
      </c>
    </row>
    <row r="17" spans="1:29" ht="15" customHeight="1" x14ac:dyDescent="0.15">
      <c r="A17" s="7">
        <v>11</v>
      </c>
      <c r="B17" s="10">
        <v>76</v>
      </c>
      <c r="C17" s="10">
        <v>75</v>
      </c>
      <c r="D17" s="10">
        <v>151</v>
      </c>
      <c r="E17" s="3"/>
      <c r="F17" s="7">
        <v>41</v>
      </c>
      <c r="G17" s="10">
        <v>121</v>
      </c>
      <c r="H17" s="10">
        <v>85</v>
      </c>
      <c r="I17" s="10">
        <v>206</v>
      </c>
      <c r="J17" s="3"/>
      <c r="K17" s="7">
        <v>71</v>
      </c>
      <c r="L17" s="10">
        <v>239</v>
      </c>
      <c r="M17" s="10">
        <v>243</v>
      </c>
      <c r="N17" s="10">
        <v>482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787</v>
      </c>
      <c r="W17" s="15">
        <f>SUM(M39,R9,R15,R21,R27,R33,R39)</f>
        <v>1738</v>
      </c>
      <c r="X17" s="18">
        <f t="shared" si="0"/>
        <v>2525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82</v>
      </c>
      <c r="D18" s="10">
        <v>155</v>
      </c>
      <c r="E18" s="3"/>
      <c r="F18" s="7">
        <v>42</v>
      </c>
      <c r="G18" s="10">
        <v>119</v>
      </c>
      <c r="H18" s="10">
        <v>96</v>
      </c>
      <c r="I18" s="10">
        <v>215</v>
      </c>
      <c r="J18" s="3"/>
      <c r="K18" s="7">
        <v>72</v>
      </c>
      <c r="L18" s="10">
        <v>134</v>
      </c>
      <c r="M18" s="10">
        <v>126</v>
      </c>
      <c r="N18" s="13">
        <v>260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245</v>
      </c>
      <c r="W18" s="15">
        <f>SUM(R9,R15,R21,R27,R33,R39)</f>
        <v>779</v>
      </c>
      <c r="X18" s="18">
        <f t="shared" si="0"/>
        <v>1024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54</v>
      </c>
      <c r="D19" s="10">
        <v>122</v>
      </c>
      <c r="E19" s="3"/>
      <c r="F19" s="7">
        <v>43</v>
      </c>
      <c r="G19" s="10">
        <v>109</v>
      </c>
      <c r="H19" s="10">
        <v>90</v>
      </c>
      <c r="I19" s="10">
        <v>199</v>
      </c>
      <c r="J19" s="3"/>
      <c r="K19" s="7">
        <v>73</v>
      </c>
      <c r="L19" s="10">
        <v>106</v>
      </c>
      <c r="M19" s="10">
        <v>130</v>
      </c>
      <c r="N19" s="10">
        <v>236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41</v>
      </c>
      <c r="W19" s="15">
        <f>SUM(R15,R21,R27,R33,R39)</f>
        <v>215</v>
      </c>
      <c r="X19" s="18">
        <f t="shared" si="0"/>
        <v>256</v>
      </c>
      <c r="Z19" s="4" t="s">
        <v>25</v>
      </c>
      <c r="AA19" s="10">
        <v>160</v>
      </c>
      <c r="AB19" s="10">
        <v>164</v>
      </c>
      <c r="AC19" s="10">
        <v>324</v>
      </c>
    </row>
    <row r="20" spans="1:29" ht="15" customHeight="1" x14ac:dyDescent="0.15">
      <c r="A20" s="7">
        <v>14</v>
      </c>
      <c r="B20" s="10">
        <v>81</v>
      </c>
      <c r="C20" s="10">
        <v>66</v>
      </c>
      <c r="D20" s="10">
        <v>147</v>
      </c>
      <c r="E20" s="3"/>
      <c r="F20" s="7">
        <v>44</v>
      </c>
      <c r="G20" s="10">
        <v>108</v>
      </c>
      <c r="H20" s="10">
        <v>105</v>
      </c>
      <c r="I20" s="10">
        <v>213</v>
      </c>
      <c r="J20" s="3"/>
      <c r="K20" s="7">
        <v>74</v>
      </c>
      <c r="L20" s="10">
        <v>128</v>
      </c>
      <c r="M20" s="10">
        <v>188</v>
      </c>
      <c r="N20" s="10">
        <v>316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959</v>
      </c>
      <c r="AB20" s="10">
        <v>869</v>
      </c>
      <c r="AC20" s="10">
        <v>1828</v>
      </c>
    </row>
    <row r="21" spans="1:29" ht="15" customHeight="1" x14ac:dyDescent="0.15">
      <c r="A21" s="7"/>
      <c r="B21" s="11">
        <v>363</v>
      </c>
      <c r="C21" s="11">
        <v>354</v>
      </c>
      <c r="D21" s="11">
        <v>717</v>
      </c>
      <c r="E21" s="3"/>
      <c r="F21" s="7"/>
      <c r="G21" s="11">
        <v>560</v>
      </c>
      <c r="H21" s="11">
        <v>475</v>
      </c>
      <c r="I21" s="11">
        <v>1035</v>
      </c>
      <c r="J21" s="3"/>
      <c r="K21" s="7"/>
      <c r="L21" s="12">
        <v>871</v>
      </c>
      <c r="M21" s="12">
        <v>903</v>
      </c>
      <c r="N21" s="12">
        <v>1774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364</v>
      </c>
      <c r="AB21" s="10">
        <v>314</v>
      </c>
      <c r="AC21" s="10">
        <v>678</v>
      </c>
    </row>
    <row r="22" spans="1:29" ht="15" customHeight="1" x14ac:dyDescent="0.15">
      <c r="A22" s="7">
        <v>15</v>
      </c>
      <c r="B22" s="10">
        <v>69</v>
      </c>
      <c r="C22" s="10">
        <v>75</v>
      </c>
      <c r="D22" s="10">
        <v>144</v>
      </c>
      <c r="E22" s="3"/>
      <c r="F22" s="7">
        <v>45</v>
      </c>
      <c r="G22" s="10">
        <v>95</v>
      </c>
      <c r="H22" s="10">
        <v>101</v>
      </c>
      <c r="I22" s="10">
        <v>196</v>
      </c>
      <c r="J22" s="3"/>
      <c r="K22" s="7">
        <v>75</v>
      </c>
      <c r="L22" s="10">
        <v>144</v>
      </c>
      <c r="M22" s="10">
        <v>194</v>
      </c>
      <c r="N22" s="10">
        <v>338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357</v>
      </c>
      <c r="AB22" s="10">
        <v>684</v>
      </c>
      <c r="AC22" s="10">
        <v>1041</v>
      </c>
    </row>
    <row r="23" spans="1:29" ht="15" customHeight="1" x14ac:dyDescent="0.15">
      <c r="A23" s="7">
        <v>16</v>
      </c>
      <c r="B23" s="10">
        <v>72</v>
      </c>
      <c r="C23" s="10">
        <v>80</v>
      </c>
      <c r="D23" s="10">
        <v>152</v>
      </c>
      <c r="E23" s="3"/>
      <c r="F23" s="7">
        <v>46</v>
      </c>
      <c r="G23" s="10">
        <v>93</v>
      </c>
      <c r="H23" s="10">
        <v>98</v>
      </c>
      <c r="I23" s="10">
        <v>191</v>
      </c>
      <c r="J23" s="3"/>
      <c r="K23" s="7">
        <v>76</v>
      </c>
      <c r="L23" s="10">
        <v>143</v>
      </c>
      <c r="M23" s="10">
        <v>197</v>
      </c>
      <c r="N23" s="10">
        <v>340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9.8359054502832581</v>
      </c>
      <c r="W23" s="19">
        <f>W4/$W$8*100</f>
        <v>7.9670329670329663</v>
      </c>
      <c r="X23" s="19">
        <f>X4/$X$8*100</f>
        <v>8.841268390752079</v>
      </c>
      <c r="Z23" s="9" t="s">
        <v>24</v>
      </c>
      <c r="AA23" s="11">
        <f t="shared" ref="AA23:AB23" si="3">SUM(AA19:AA22)</f>
        <v>1840</v>
      </c>
      <c r="AB23" s="11">
        <f t="shared" si="3"/>
        <v>2031</v>
      </c>
      <c r="AC23" s="11">
        <f>SUM(AC19:AC22)</f>
        <v>3871</v>
      </c>
    </row>
    <row r="24" spans="1:29" ht="15" customHeight="1" x14ac:dyDescent="0.15">
      <c r="A24" s="7">
        <v>17</v>
      </c>
      <c r="B24" s="10">
        <v>85</v>
      </c>
      <c r="C24" s="10">
        <v>83</v>
      </c>
      <c r="D24" s="10">
        <v>168</v>
      </c>
      <c r="E24" s="3"/>
      <c r="F24" s="7">
        <v>47</v>
      </c>
      <c r="G24" s="10">
        <v>103</v>
      </c>
      <c r="H24" s="10">
        <v>88</v>
      </c>
      <c r="I24" s="10">
        <v>191</v>
      </c>
      <c r="J24" s="3"/>
      <c r="K24" s="7">
        <v>77</v>
      </c>
      <c r="L24" s="10">
        <v>132</v>
      </c>
      <c r="M24" s="10">
        <v>205</v>
      </c>
      <c r="N24" s="10">
        <v>337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49.199062316858758</v>
      </c>
      <c r="W24" s="19">
        <f>W5/$W$8*100</f>
        <v>42.213255494505496</v>
      </c>
      <c r="X24" s="19">
        <f>X5/$X$8*100</f>
        <v>45.48112948917116</v>
      </c>
      <c r="Z24" s="6" t="s">
        <v>30</v>
      </c>
    </row>
    <row r="25" spans="1:29" ht="15" customHeight="1" x14ac:dyDescent="0.15">
      <c r="A25" s="7">
        <v>18</v>
      </c>
      <c r="B25" s="10">
        <v>79</v>
      </c>
      <c r="C25" s="10">
        <v>81</v>
      </c>
      <c r="D25" s="10">
        <v>160</v>
      </c>
      <c r="E25" s="3"/>
      <c r="F25" s="7">
        <v>48</v>
      </c>
      <c r="G25" s="10">
        <v>96</v>
      </c>
      <c r="H25" s="10">
        <v>93</v>
      </c>
      <c r="I25" s="10">
        <v>189</v>
      </c>
      <c r="J25" s="3"/>
      <c r="K25" s="7">
        <v>78</v>
      </c>
      <c r="L25" s="10">
        <v>134</v>
      </c>
      <c r="M25" s="10">
        <v>208</v>
      </c>
      <c r="N25" s="10">
        <v>342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19.886696620433678</v>
      </c>
      <c r="W25" s="19">
        <f>W6/$W$8*100</f>
        <v>17.170329670329672</v>
      </c>
      <c r="X25" s="19">
        <f>X6/$X$8*100</f>
        <v>18.441012519418805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76</v>
      </c>
      <c r="D26" s="10">
        <v>144</v>
      </c>
      <c r="E26" s="3"/>
      <c r="F26" s="7">
        <v>49</v>
      </c>
      <c r="G26" s="10">
        <v>102</v>
      </c>
      <c r="H26" s="10">
        <v>97</v>
      </c>
      <c r="I26" s="10">
        <v>199</v>
      </c>
      <c r="J26" s="3"/>
      <c r="K26" s="7">
        <v>79</v>
      </c>
      <c r="L26" s="10">
        <v>132</v>
      </c>
      <c r="M26" s="10">
        <v>190</v>
      </c>
      <c r="N26" s="10">
        <v>322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21.078335612424301</v>
      </c>
      <c r="W26" s="19">
        <f>W7/$W$8*100</f>
        <v>32.649381868131869</v>
      </c>
      <c r="X26" s="19">
        <f>X7/$X$8*100</f>
        <v>27.236589600657958</v>
      </c>
      <c r="Z26" s="4" t="s">
        <v>25</v>
      </c>
      <c r="AA26" s="10">
        <v>103</v>
      </c>
      <c r="AB26" s="10">
        <v>90</v>
      </c>
      <c r="AC26" s="10">
        <v>193</v>
      </c>
    </row>
    <row r="27" spans="1:29" ht="15" customHeight="1" x14ac:dyDescent="0.15">
      <c r="A27" s="7"/>
      <c r="B27" s="11">
        <v>373</v>
      </c>
      <c r="C27" s="11">
        <v>395</v>
      </c>
      <c r="D27" s="11">
        <v>768</v>
      </c>
      <c r="E27" s="3"/>
      <c r="F27" s="7"/>
      <c r="G27" s="11">
        <v>489</v>
      </c>
      <c r="H27" s="11">
        <v>477</v>
      </c>
      <c r="I27" s="11">
        <v>966</v>
      </c>
      <c r="J27" s="3"/>
      <c r="K27" s="7"/>
      <c r="L27" s="11">
        <v>685</v>
      </c>
      <c r="M27" s="11">
        <v>994</v>
      </c>
      <c r="N27" s="11">
        <v>1679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499</v>
      </c>
      <c r="AB27" s="10">
        <v>488</v>
      </c>
      <c r="AC27" s="10">
        <v>987</v>
      </c>
    </row>
    <row r="28" spans="1:29" ht="15" customHeight="1" x14ac:dyDescent="0.15">
      <c r="A28" s="7">
        <v>20</v>
      </c>
      <c r="B28" s="10">
        <v>66</v>
      </c>
      <c r="C28" s="10">
        <v>67</v>
      </c>
      <c r="D28" s="10">
        <v>133</v>
      </c>
      <c r="E28" s="3"/>
      <c r="F28" s="7">
        <v>50</v>
      </c>
      <c r="G28" s="10">
        <v>92</v>
      </c>
      <c r="H28" s="10">
        <v>94</v>
      </c>
      <c r="I28" s="10">
        <v>186</v>
      </c>
      <c r="J28" s="3"/>
      <c r="K28" s="7">
        <v>80</v>
      </c>
      <c r="L28" s="10">
        <v>126</v>
      </c>
      <c r="M28" s="10">
        <v>190</v>
      </c>
      <c r="N28" s="10">
        <v>316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30.25981637038484</v>
      </c>
      <c r="W28" s="19">
        <f t="shared" ref="W28:W39" si="5">W9/$W$8*100</f>
        <v>26.030219780219781</v>
      </c>
      <c r="X28" s="19">
        <f t="shared" ref="X28:X39" si="6">X9/$X$8*100</f>
        <v>28.008772731426486</v>
      </c>
      <c r="Z28" s="4" t="s">
        <v>31</v>
      </c>
      <c r="AA28" s="10">
        <v>213</v>
      </c>
      <c r="AB28" s="10">
        <v>192</v>
      </c>
      <c r="AC28" s="10">
        <v>405</v>
      </c>
    </row>
    <row r="29" spans="1:29" ht="15" customHeight="1" x14ac:dyDescent="0.15">
      <c r="A29" s="7">
        <v>21</v>
      </c>
      <c r="B29" s="10">
        <v>87</v>
      </c>
      <c r="C29" s="10">
        <v>64</v>
      </c>
      <c r="D29" s="10">
        <v>151</v>
      </c>
      <c r="E29" s="3"/>
      <c r="F29" s="7">
        <v>51</v>
      </c>
      <c r="G29" s="10">
        <v>101</v>
      </c>
      <c r="H29" s="10">
        <v>135</v>
      </c>
      <c r="I29" s="10">
        <v>236</v>
      </c>
      <c r="J29" s="3"/>
      <c r="K29" s="7">
        <v>81</v>
      </c>
      <c r="L29" s="10">
        <v>163</v>
      </c>
      <c r="M29" s="10">
        <v>224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71.224848603242819</v>
      </c>
      <c r="W29" s="19">
        <f t="shared" si="5"/>
        <v>75.849931318681314</v>
      </c>
      <c r="X29" s="19">
        <f t="shared" si="6"/>
        <v>73.686374851503246</v>
      </c>
      <c r="Z29" s="4" t="s">
        <v>7</v>
      </c>
      <c r="AA29" s="10">
        <v>229</v>
      </c>
      <c r="AB29" s="10">
        <v>389</v>
      </c>
      <c r="AC29" s="10">
        <v>618</v>
      </c>
    </row>
    <row r="30" spans="1:29" ht="15" customHeight="1" x14ac:dyDescent="0.15">
      <c r="A30" s="7">
        <v>22</v>
      </c>
      <c r="B30" s="10">
        <v>71</v>
      </c>
      <c r="C30" s="10">
        <v>76</v>
      </c>
      <c r="D30" s="10">
        <v>147</v>
      </c>
      <c r="E30" s="3"/>
      <c r="F30" s="7">
        <v>52</v>
      </c>
      <c r="G30" s="10">
        <v>82</v>
      </c>
      <c r="H30" s="10">
        <v>78</v>
      </c>
      <c r="I30" s="10">
        <v>160</v>
      </c>
      <c r="J30" s="3"/>
      <c r="K30" s="7">
        <v>82</v>
      </c>
      <c r="L30" s="10">
        <v>119</v>
      </c>
      <c r="M30" s="10">
        <v>204</v>
      </c>
      <c r="N30" s="10">
        <v>323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60.978706778667714</v>
      </c>
      <c r="W30" s="19">
        <f t="shared" si="5"/>
        <v>67.676854395604394</v>
      </c>
      <c r="X30" s="19">
        <f t="shared" si="6"/>
        <v>64.543543817965826</v>
      </c>
      <c r="Z30" s="9" t="s">
        <v>24</v>
      </c>
      <c r="AA30" s="11">
        <f t="shared" ref="AA30:AB30" si="7">SUM(AA26:AA29)</f>
        <v>1044</v>
      </c>
      <c r="AB30" s="11">
        <f t="shared" si="7"/>
        <v>1159</v>
      </c>
      <c r="AC30" s="11">
        <f>SUM(AC26:AC29)</f>
        <v>2203</v>
      </c>
    </row>
    <row r="31" spans="1:29" ht="15" customHeight="1" x14ac:dyDescent="0.15">
      <c r="A31" s="7">
        <v>23</v>
      </c>
      <c r="B31" s="10">
        <v>73</v>
      </c>
      <c r="C31" s="10">
        <v>66</v>
      </c>
      <c r="D31" s="10">
        <v>139</v>
      </c>
      <c r="E31" s="3"/>
      <c r="F31" s="7">
        <v>53</v>
      </c>
      <c r="G31" s="10">
        <v>108</v>
      </c>
      <c r="H31" s="10">
        <v>88</v>
      </c>
      <c r="I31" s="10">
        <v>196</v>
      </c>
      <c r="J31" s="3"/>
      <c r="K31" s="7">
        <v>83</v>
      </c>
      <c r="L31" s="10">
        <v>155</v>
      </c>
      <c r="M31" s="10">
        <v>227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49.531158429380739</v>
      </c>
      <c r="W31" s="19">
        <f t="shared" si="5"/>
        <v>57.288804945054949</v>
      </c>
      <c r="X31" s="19">
        <f t="shared" si="6"/>
        <v>53.65987389198574</v>
      </c>
      <c r="Z31" s="6"/>
    </row>
    <row r="32" spans="1:29" ht="15" customHeight="1" x14ac:dyDescent="0.15">
      <c r="A32" s="7">
        <v>24</v>
      </c>
      <c r="B32" s="10">
        <v>74</v>
      </c>
      <c r="C32" s="10">
        <v>77</v>
      </c>
      <c r="D32" s="10">
        <v>151</v>
      </c>
      <c r="E32" s="3"/>
      <c r="F32" s="7">
        <v>54</v>
      </c>
      <c r="G32" s="10">
        <v>103</v>
      </c>
      <c r="H32" s="10">
        <v>124</v>
      </c>
      <c r="I32" s="10">
        <v>227</v>
      </c>
      <c r="J32" s="3"/>
      <c r="K32" s="7">
        <v>84</v>
      </c>
      <c r="L32" s="10">
        <v>123</v>
      </c>
      <c r="M32" s="10">
        <v>226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40.965032232857979</v>
      </c>
      <c r="W32" s="20">
        <f t="shared" si="5"/>
        <v>49.819711538461533</v>
      </c>
      <c r="X32" s="20">
        <f t="shared" si="6"/>
        <v>45.677602120076763</v>
      </c>
      <c r="Z32" s="6"/>
      <c r="AA32" s="28"/>
      <c r="AB32" s="27"/>
      <c r="AC32" s="27"/>
    </row>
    <row r="33" spans="1:29" ht="15" customHeight="1" x14ac:dyDescent="0.15">
      <c r="A33" s="7"/>
      <c r="B33" s="11">
        <v>371</v>
      </c>
      <c r="C33" s="11">
        <v>350</v>
      </c>
      <c r="D33" s="11">
        <v>721</v>
      </c>
      <c r="E33" s="3"/>
      <c r="F33" s="7"/>
      <c r="G33" s="11">
        <v>486</v>
      </c>
      <c r="H33" s="11">
        <v>519</v>
      </c>
      <c r="I33" s="11">
        <v>1005</v>
      </c>
      <c r="J33" s="3"/>
      <c r="K33" s="7"/>
      <c r="L33" s="11">
        <v>686</v>
      </c>
      <c r="M33" s="11">
        <v>1071</v>
      </c>
      <c r="N33" s="11">
        <v>1757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29.585856612619654</v>
      </c>
      <c r="W33" s="19">
        <f t="shared" si="5"/>
        <v>40.401785714285715</v>
      </c>
      <c r="X33" s="19">
        <f t="shared" si="6"/>
        <v>35.34222790825185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56</v>
      </c>
      <c r="D34" s="10">
        <v>140</v>
      </c>
      <c r="E34" s="3"/>
      <c r="F34" s="7">
        <v>55</v>
      </c>
      <c r="G34" s="10">
        <v>119</v>
      </c>
      <c r="H34" s="10">
        <v>126</v>
      </c>
      <c r="I34" s="10">
        <v>245</v>
      </c>
      <c r="J34" s="3"/>
      <c r="K34" s="7">
        <v>85</v>
      </c>
      <c r="L34" s="10">
        <v>132</v>
      </c>
      <c r="M34" s="10">
        <v>195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21.078335612424301</v>
      </c>
      <c r="W34" s="19">
        <f t="shared" si="5"/>
        <v>32.649381868131869</v>
      </c>
      <c r="X34" s="19">
        <f t="shared" si="6"/>
        <v>27.236589600657958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60</v>
      </c>
      <c r="D35" s="10">
        <v>119</v>
      </c>
      <c r="E35" s="3"/>
      <c r="F35" s="7">
        <v>56</v>
      </c>
      <c r="G35" s="10">
        <v>115</v>
      </c>
      <c r="H35" s="10">
        <v>102</v>
      </c>
      <c r="I35" s="10">
        <v>217</v>
      </c>
      <c r="J35" s="3"/>
      <c r="K35" s="7">
        <v>86</v>
      </c>
      <c r="L35" s="10">
        <v>103</v>
      </c>
      <c r="M35" s="10">
        <v>185</v>
      </c>
      <c r="N35" s="10">
        <v>288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14.387575698378591</v>
      </c>
      <c r="W35" s="19">
        <f t="shared" si="5"/>
        <v>24.115728021978022</v>
      </c>
      <c r="X35" s="19">
        <f t="shared" si="6"/>
        <v>19.565018733436901</v>
      </c>
      <c r="Z35" s="4" t="s">
        <v>25</v>
      </c>
      <c r="AA35" s="10">
        <f>SUM(AA5,AA12,AA19,AA26)</f>
        <v>1007</v>
      </c>
      <c r="AB35" s="10">
        <f t="shared" ref="AA35:AB38" si="8">SUM(AB5,AB12,AB19,AB26)</f>
        <v>928</v>
      </c>
      <c r="AC35" s="10">
        <f>SUM(AA35:AB35)</f>
        <v>1935</v>
      </c>
    </row>
    <row r="36" spans="1:29" ht="15" customHeight="1" x14ac:dyDescent="0.15">
      <c r="A36" s="7">
        <v>27</v>
      </c>
      <c r="B36" s="10">
        <v>74</v>
      </c>
      <c r="C36" s="10">
        <v>49</v>
      </c>
      <c r="D36" s="10">
        <v>123</v>
      </c>
      <c r="E36" s="3"/>
      <c r="F36" s="7">
        <v>57</v>
      </c>
      <c r="G36" s="10">
        <v>138</v>
      </c>
      <c r="H36" s="10">
        <v>156</v>
      </c>
      <c r="I36" s="10">
        <v>294</v>
      </c>
      <c r="J36" s="3"/>
      <c r="K36" s="7">
        <v>87</v>
      </c>
      <c r="L36" s="10">
        <v>114</v>
      </c>
      <c r="M36" s="10">
        <v>204</v>
      </c>
      <c r="N36" s="10">
        <v>318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7.6870482516116434</v>
      </c>
      <c r="W36" s="19">
        <f t="shared" si="5"/>
        <v>14.921016483516484</v>
      </c>
      <c r="X36" s="19">
        <f t="shared" si="6"/>
        <v>11.537055652014987</v>
      </c>
      <c r="Z36" s="26" t="s">
        <v>26</v>
      </c>
      <c r="AA36" s="10">
        <f t="shared" si="8"/>
        <v>5037</v>
      </c>
      <c r="AB36" s="10">
        <f t="shared" si="8"/>
        <v>4917</v>
      </c>
      <c r="AC36" s="13">
        <f>SUM(AA36:AB36)</f>
        <v>9954</v>
      </c>
    </row>
    <row r="37" spans="1:29" ht="15" customHeight="1" x14ac:dyDescent="0.15">
      <c r="A37" s="7">
        <v>28</v>
      </c>
      <c r="B37" s="10">
        <v>60</v>
      </c>
      <c r="C37" s="10">
        <v>53</v>
      </c>
      <c r="D37" s="10">
        <v>113</v>
      </c>
      <c r="E37" s="3"/>
      <c r="F37" s="7">
        <v>58</v>
      </c>
      <c r="G37" s="10">
        <v>144</v>
      </c>
      <c r="H37" s="10">
        <v>135</v>
      </c>
      <c r="I37" s="10">
        <v>279</v>
      </c>
      <c r="J37" s="3"/>
      <c r="K37" s="7">
        <v>88</v>
      </c>
      <c r="L37" s="10">
        <v>115</v>
      </c>
      <c r="M37" s="10">
        <v>198</v>
      </c>
      <c r="N37" s="10">
        <v>313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2.3930455167024811</v>
      </c>
      <c r="W37" s="19">
        <f t="shared" si="5"/>
        <v>6.687843406593406</v>
      </c>
      <c r="X37" s="19">
        <f t="shared" si="6"/>
        <v>4.6787900941240972</v>
      </c>
      <c r="Z37" s="4" t="s">
        <v>31</v>
      </c>
      <c r="AA37" s="10">
        <f t="shared" si="8"/>
        <v>2036</v>
      </c>
      <c r="AB37" s="10">
        <f t="shared" si="8"/>
        <v>2000</v>
      </c>
      <c r="AC37" s="13">
        <f>SUM(AA37:AB37)</f>
        <v>4036</v>
      </c>
    </row>
    <row r="38" spans="1:29" ht="15" customHeight="1" x14ac:dyDescent="0.15">
      <c r="A38" s="7">
        <v>29</v>
      </c>
      <c r="B38" s="10">
        <v>54</v>
      </c>
      <c r="C38" s="10">
        <v>58</v>
      </c>
      <c r="D38" s="10">
        <v>112</v>
      </c>
      <c r="E38" s="3"/>
      <c r="F38" s="7">
        <v>59</v>
      </c>
      <c r="G38" s="10">
        <v>170</v>
      </c>
      <c r="H38" s="10">
        <v>172</v>
      </c>
      <c r="I38" s="10">
        <v>342</v>
      </c>
      <c r="J38" s="3"/>
      <c r="K38" s="7">
        <v>89</v>
      </c>
      <c r="L38" s="10">
        <v>78</v>
      </c>
      <c r="M38" s="10">
        <v>177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0.40046884157061929</v>
      </c>
      <c r="W38" s="19">
        <f t="shared" si="5"/>
        <v>1.8458104395604396</v>
      </c>
      <c r="X38" s="19">
        <f t="shared" si="6"/>
        <v>1.1696975235310243</v>
      </c>
      <c r="Z38" s="4" t="s">
        <v>7</v>
      </c>
      <c r="AA38" s="10">
        <f t="shared" si="8"/>
        <v>2158</v>
      </c>
      <c r="AB38" s="10">
        <f t="shared" si="8"/>
        <v>3803</v>
      </c>
      <c r="AC38" s="13">
        <f>SUM(AA38:AB38)</f>
        <v>5961</v>
      </c>
    </row>
    <row r="39" spans="1:29" ht="15" customHeight="1" x14ac:dyDescent="0.15">
      <c r="A39" s="7"/>
      <c r="B39" s="11">
        <v>331</v>
      </c>
      <c r="C39" s="11">
        <v>276</v>
      </c>
      <c r="D39" s="11">
        <v>607</v>
      </c>
      <c r="E39" s="3"/>
      <c r="F39" s="7"/>
      <c r="G39" s="11">
        <v>686</v>
      </c>
      <c r="H39" s="11">
        <v>691</v>
      </c>
      <c r="I39" s="11">
        <v>1377</v>
      </c>
      <c r="J39" s="3"/>
      <c r="K39" s="7"/>
      <c r="L39" s="11">
        <v>542</v>
      </c>
      <c r="M39" s="11">
        <v>959</v>
      </c>
      <c r="N39" s="11">
        <v>1501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5.8605196327407703E-2</v>
      </c>
      <c r="W39" s="19">
        <f t="shared" si="5"/>
        <v>0.30048076923076927</v>
      </c>
      <c r="X39" s="19">
        <f t="shared" si="6"/>
        <v>0.18733436900301562</v>
      </c>
      <c r="Z39" s="9" t="s">
        <v>24</v>
      </c>
      <c r="AA39" s="11">
        <f>SUM(AA35:AA38)</f>
        <v>10238</v>
      </c>
      <c r="AB39" s="11">
        <f>SUM(AB35:AB38)</f>
        <v>11648</v>
      </c>
      <c r="AC39" s="11">
        <f>SUM(AC35:AC38)</f>
        <v>21886</v>
      </c>
    </row>
    <row r="43" spans="1:29" ht="27" x14ac:dyDescent="0.15">
      <c r="Z43" s="31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30">
        <f>SUM(AA7:AA8)/AA9</f>
        <v>0.41537693459810282</v>
      </c>
      <c r="AB44" s="30">
        <f t="shared" ref="AB44:AC44" si="9">SUM(AB7:AB8)/AB9</f>
        <v>0.50483196307514788</v>
      </c>
      <c r="AC44" s="30">
        <f t="shared" si="9"/>
        <v>0.46329779014062744</v>
      </c>
    </row>
    <row r="45" spans="1:29" x14ac:dyDescent="0.15">
      <c r="Z45" s="3" t="s">
        <v>35</v>
      </c>
      <c r="AA45" s="30">
        <f>SUM(AA14:AA15)/AA16</f>
        <v>0.39776951672862454</v>
      </c>
      <c r="AB45" s="30">
        <f t="shared" ref="AB45:AC45" si="10">SUM(AB14:AB15)/AB16</f>
        <v>0.47475409836065574</v>
      </c>
      <c r="AC45" s="30">
        <f t="shared" si="10"/>
        <v>0.4386759581881533</v>
      </c>
    </row>
    <row r="46" spans="1:29" x14ac:dyDescent="0.15">
      <c r="Z46" s="3" t="s">
        <v>36</v>
      </c>
      <c r="AA46" s="30">
        <f>SUM(AA21:AA22)/AA23</f>
        <v>0.39184782608695651</v>
      </c>
      <c r="AB46" s="30">
        <f t="shared" ref="AB46:AC46" si="11">SUM(AB21:AB22)/AB23</f>
        <v>0.49138355489906449</v>
      </c>
      <c r="AC46" s="30">
        <f t="shared" si="11"/>
        <v>0.44407129940583828</v>
      </c>
    </row>
    <row r="47" spans="1:29" x14ac:dyDescent="0.15">
      <c r="Z47" s="3" t="s">
        <v>37</v>
      </c>
      <c r="AA47" s="30">
        <f>SUM(AA28:AA29)/AA30</f>
        <v>0.42337164750957856</v>
      </c>
      <c r="AB47" s="30">
        <f t="shared" ref="AB47:AC47" si="12">SUM(AB28:AB29)/AB30</f>
        <v>0.5012942191544435</v>
      </c>
      <c r="AC47" s="30">
        <f t="shared" si="12"/>
        <v>0.46436677258284159</v>
      </c>
    </row>
    <row r="48" spans="1:29" x14ac:dyDescent="0.15">
      <c r="Z48" s="3" t="s">
        <v>38</v>
      </c>
      <c r="AA48" s="30">
        <f>SUM(AA37:AA38)/AA39</f>
        <v>0.40965032232857979</v>
      </c>
      <c r="AB48" s="30">
        <f t="shared" ref="AB48:AC48" si="13">SUM(AB37:AB38)/AB39</f>
        <v>0.49819711538461536</v>
      </c>
      <c r="AC48" s="30">
        <f t="shared" si="13"/>
        <v>0.4567760212007676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2022-10-16T09:12:09Z</cp:lastPrinted>
  <dcterms:created xsi:type="dcterms:W3CDTF">2005-05-02T01:20:17Z</dcterms:created>
  <dcterms:modified xsi:type="dcterms:W3CDTF">2022-10-16T09:12:27Z</dcterms:modified>
</cp:coreProperties>
</file>