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.Top戦略推進室\■統計一件\homepage\年齢別\"/>
    </mc:Choice>
  </mc:AlternateContent>
  <bookViews>
    <workbookView xWindow="0" yWindow="1350" windowWidth="17475" windowHeight="8085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62913"/>
</workbook>
</file>

<file path=xl/calcChain.xml><?xml version="1.0" encoding="utf-8"?>
<calcChain xmlns="http://schemas.openxmlformats.org/spreadsheetml/2006/main">
  <c r="AB38" i="44" l="1"/>
  <c r="AA38" i="44"/>
  <c r="AB37" i="44"/>
  <c r="AA37" i="44"/>
  <c r="AB36" i="44"/>
  <c r="AA36" i="44"/>
  <c r="AB35" i="44"/>
  <c r="AA35" i="44"/>
  <c r="AC35" i="44" s="1"/>
  <c r="AC37" i="44" l="1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X20" i="45" s="1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AC35" i="45" l="1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X31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9" i="43" l="1"/>
  <c r="X34" i="43"/>
  <c r="X29" i="43"/>
  <c r="X33" i="43"/>
  <c r="X36" i="43"/>
  <c r="X24" i="43"/>
  <c r="X28" i="43"/>
  <c r="X38" i="43"/>
  <c r="X23" i="43"/>
  <c r="X27" i="43" s="1"/>
  <c r="X30" i="43"/>
  <c r="X25" i="43"/>
  <c r="X37" i="43"/>
  <c r="X26" i="43"/>
  <c r="X32" i="43"/>
  <c r="V2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C47" i="42" s="1"/>
  <c r="AB30" i="42"/>
  <c r="AB47" i="42" s="1"/>
  <c r="AA30" i="42"/>
  <c r="AA47" i="42" s="1"/>
  <c r="AC23" i="42"/>
  <c r="AC46" i="42" s="1"/>
  <c r="AB23" i="42"/>
  <c r="AB46" i="42" s="1"/>
  <c r="AA23" i="42"/>
  <c r="AA46" i="42" s="1"/>
  <c r="W20" i="42"/>
  <c r="V20" i="42"/>
  <c r="X20" i="42" s="1"/>
  <c r="W19" i="42"/>
  <c r="V19" i="42"/>
  <c r="W18" i="42"/>
  <c r="V18" i="42"/>
  <c r="W17" i="42"/>
  <c r="V17" i="42"/>
  <c r="AC16" i="42"/>
  <c r="AC45" i="42" s="1"/>
  <c r="AB16" i="42"/>
  <c r="AB45" i="42" s="1"/>
  <c r="AA16" i="42"/>
  <c r="AA45" i="42" s="1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C44" i="42" s="1"/>
  <c r="AB9" i="42"/>
  <c r="AB44" i="42" s="1"/>
  <c r="AA9" i="42"/>
  <c r="AA44" i="42" s="1"/>
  <c r="W9" i="42"/>
  <c r="V9" i="42"/>
  <c r="W7" i="42"/>
  <c r="V7" i="42"/>
  <c r="W6" i="42"/>
  <c r="V6" i="42"/>
  <c r="W5" i="42"/>
  <c r="V5" i="42"/>
  <c r="W4" i="42"/>
  <c r="V4" i="42"/>
  <c r="X13" i="42" l="1"/>
  <c r="X7" i="42"/>
  <c r="X10" i="42"/>
  <c r="X14" i="42"/>
  <c r="X6" i="42"/>
  <c r="X15" i="42"/>
  <c r="AC37" i="42"/>
  <c r="AC36" i="42"/>
  <c r="AC38" i="42"/>
  <c r="AA39" i="42"/>
  <c r="AA48" i="42" s="1"/>
  <c r="AB39" i="42"/>
  <c r="AB48" i="42" s="1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X17" i="41" s="1"/>
  <c r="AC16" i="41"/>
  <c r="AB16" i="41"/>
  <c r="AA16" i="41"/>
  <c r="W16" i="41"/>
  <c r="V16" i="41"/>
  <c r="W15" i="41"/>
  <c r="V15" i="41"/>
  <c r="W14" i="41"/>
  <c r="V14" i="41"/>
  <c r="W13" i="41"/>
  <c r="V13" i="41"/>
  <c r="X13" i="41" s="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1" i="41" l="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AC48" i="42" s="1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X38" i="41"/>
  <c r="W38" i="41"/>
  <c r="X34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27" i="42" l="1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<sst xmlns="http://schemas.openxmlformats.org/spreadsheetml/2006/main" count="1353" uniqueCount="41">
  <si>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</si>
  <si>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</si>
  <si>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</si>
  <si>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</si>
  <si>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</si>
  <si>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</si>
  <si>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</si>
  <si>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</si>
  <si>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</si>
  <si>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</si>
  <si>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</si>
  <si>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</si>
  <si>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</si>
  <si>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</si>
  <si>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</si>
  <si>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</si>
  <si>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</si>
  <si>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</si>
  <si>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</si>
  <si>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</si>
  <si>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</si>
  <si>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</si>
  <si>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</si>
  <si>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</si>
  <si>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</si>
  <si>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</si>
  <si>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</si>
  <si>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</si>
  <si>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</si>
  <si>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</si>
  <si>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</si>
  <si>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</si>
  <si>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</si>
  <si>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</si>
  <si>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竹田</t>
    <rPh sb="0" eb="2">
      <t>タケタ</t>
    </rPh>
    <phoneticPr fontId="2"/>
  </si>
  <si>
    <t>荻</t>
    <rPh sb="0" eb="1">
      <t>オギ</t>
    </rPh>
    <phoneticPr fontId="2"/>
  </si>
  <si>
    <t>久住</t>
    <rPh sb="0" eb="2">
      <t>クジュウ</t>
    </rPh>
    <phoneticPr fontId="2"/>
  </si>
  <si>
    <t>直入</t>
    <rPh sb="0" eb="2">
      <t>ナオイリ</t>
    </rPh>
    <phoneticPr fontId="2"/>
  </si>
  <si>
    <t>合計</t>
    <rPh sb="0" eb="2">
      <t>ゴウケイ</t>
    </rPh>
    <phoneticPr fontId="2"/>
  </si>
  <si>
    <t>地域別
高齢化率</t>
    <rPh sb="0" eb="2">
      <t>チイキ</t>
    </rPh>
    <rPh sb="2" eb="3">
      <t>ベツ</t>
    </rPh>
    <rPh sb="4" eb="7">
      <t>コウレイカ</t>
    </rPh>
    <rPh sb="7" eb="8">
      <t>リツ</t>
    </rPh>
    <phoneticPr fontId="2"/>
  </si>
  <si>
    <t>現在</t>
    <rPh sb="0" eb="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</si>
</sst>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10" fontId="0" fillId="0" borderId="1" xfId="0" applyNumberFormat="1" applyBorder="1"/>
    <xf numFmtId="0" fontId="0" fillId="5" borderId="1" xfId="0" applyFill="1" applyBorder="1" applyAlignment="1">
      <alignment wrapText="1"/>
    </xf>
    <xf numFmtId="38" fontId="4" fillId="0" borderId="1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77" fontId="5" fillId="0" borderId="6" xfId="0" applyNumberFormat="1" applyFon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44316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36</v>
      </c>
      <c r="D4" s="10">
        <v>98</v>
      </c>
      <c r="E4" s="3"/>
      <c r="F4" s="7">
        <v>30</v>
      </c>
      <c r="G4" s="10">
        <v>56</v>
      </c>
      <c r="H4" s="10">
        <v>46</v>
      </c>
      <c r="I4" s="10">
        <v>102</v>
      </c>
      <c r="J4" s="3"/>
      <c r="K4" s="7">
        <v>60</v>
      </c>
      <c r="L4" s="10">
        <v>139</v>
      </c>
      <c r="M4" s="10">
        <v>152</v>
      </c>
      <c r="N4" s="10">
        <v>291</v>
      </c>
      <c r="O4" s="3"/>
      <c r="P4" s="7">
        <v>90</v>
      </c>
      <c r="Q4" s="10">
        <v>88</v>
      </c>
      <c r="R4" s="10">
        <v>192</v>
      </c>
      <c r="S4" s="10">
        <v>280</v>
      </c>
      <c r="U4" s="4" t="s">
        <v>4</v>
      </c>
      <c r="V4" s="15">
        <f>SUM(B9,B15,B21)</f>
        <v>933</v>
      </c>
      <c r="W4" s="15">
        <f>SUM(C9,C15,C21)</f>
        <v>846</v>
      </c>
      <c r="X4" s="15">
        <f>SUM(V4:W4)</f>
        <v>1779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33</v>
      </c>
      <c r="C5" s="10">
        <v>41</v>
      </c>
      <c r="D5" s="10">
        <v>74</v>
      </c>
      <c r="E5" s="3"/>
      <c r="F5" s="7">
        <v>31</v>
      </c>
      <c r="G5" s="10">
        <v>48</v>
      </c>
      <c r="H5" s="10">
        <v>38</v>
      </c>
      <c r="I5" s="10">
        <v>86</v>
      </c>
      <c r="J5" s="3"/>
      <c r="K5" s="7">
        <v>61</v>
      </c>
      <c r="L5" s="10">
        <v>143</v>
      </c>
      <c r="M5" s="10">
        <v>146</v>
      </c>
      <c r="N5" s="10">
        <v>289</v>
      </c>
      <c r="O5" s="3"/>
      <c r="P5" s="7">
        <v>91</v>
      </c>
      <c r="Q5" s="10">
        <v>57</v>
      </c>
      <c r="R5" s="10">
        <v>135</v>
      </c>
      <c r="S5" s="10">
        <v>192</v>
      </c>
      <c r="U5" s="4" t="s">
        <v>5</v>
      </c>
      <c r="V5" s="15">
        <f>SUM(B27,B33,B39,G9,G15,G21,G27,G33,G39,L9)</f>
        <v>4573</v>
      </c>
      <c r="W5" s="15">
        <f>SUM(C27,C33,C39,H9,H15,H21,H27,H33,H39,M9)</f>
        <v>4488</v>
      </c>
      <c r="X5" s="15">
        <f>SUM(V5:W5)</f>
        <v>9061</v>
      </c>
      <c r="Y5" s="2"/>
      <c r="Z5" s="4" t="s">
        <v>25</v>
      </c>
      <c r="AA5" s="10">
        <v>526</v>
      </c>
      <c r="AB5" s="10">
        <v>510</v>
      </c>
      <c r="AC5" s="10">
        <v>1036</v>
      </c>
    </row>
    <row r="6" spans="1:29" ht="15" customHeight="1" x14ac:dyDescent="0.15">
      <c r="A6" s="7">
        <v>2</v>
      </c>
      <c r="B6" s="10">
        <v>43</v>
      </c>
      <c r="C6" s="10">
        <v>33</v>
      </c>
      <c r="D6" s="10">
        <v>76</v>
      </c>
      <c r="E6" s="3"/>
      <c r="F6" s="7">
        <v>32</v>
      </c>
      <c r="G6" s="10">
        <v>65</v>
      </c>
      <c r="H6" s="10">
        <v>67</v>
      </c>
      <c r="I6" s="10">
        <v>132</v>
      </c>
      <c r="J6" s="3"/>
      <c r="K6" s="7">
        <v>62</v>
      </c>
      <c r="L6" s="10">
        <v>178</v>
      </c>
      <c r="M6" s="10">
        <v>168</v>
      </c>
      <c r="N6" s="10">
        <v>346</v>
      </c>
      <c r="O6" s="3"/>
      <c r="P6" s="7">
        <v>92</v>
      </c>
      <c r="Q6" s="10">
        <v>45</v>
      </c>
      <c r="R6" s="10">
        <v>137</v>
      </c>
      <c r="S6" s="10">
        <v>182</v>
      </c>
      <c r="U6" s="8" t="s">
        <v>6</v>
      </c>
      <c r="V6" s="15">
        <f>SUM(L15,L21)</f>
        <v>2172</v>
      </c>
      <c r="W6" s="15">
        <f>SUM(M15,M21)</f>
        <v>2065</v>
      </c>
      <c r="X6" s="15">
        <f>SUM(V6:W6)</f>
        <v>4237</v>
      </c>
      <c r="Z6" s="25" t="s">
        <v>26</v>
      </c>
      <c r="AA6" s="10">
        <v>2664</v>
      </c>
      <c r="AB6" s="10">
        <v>2632</v>
      </c>
      <c r="AC6" s="10">
        <v>5296</v>
      </c>
    </row>
    <row r="7" spans="1:29" ht="15" customHeight="1" x14ac:dyDescent="0.15">
      <c r="A7" s="7">
        <v>3</v>
      </c>
      <c r="B7" s="10">
        <v>60</v>
      </c>
      <c r="C7" s="10">
        <v>49</v>
      </c>
      <c r="D7" s="10">
        <v>109</v>
      </c>
      <c r="E7" s="3"/>
      <c r="F7" s="7">
        <v>33</v>
      </c>
      <c r="G7" s="10">
        <v>79</v>
      </c>
      <c r="H7" s="10">
        <v>89</v>
      </c>
      <c r="I7" s="10">
        <v>168</v>
      </c>
      <c r="J7" s="3"/>
      <c r="K7" s="7">
        <v>63</v>
      </c>
      <c r="L7" s="10">
        <v>145</v>
      </c>
      <c r="M7" s="10">
        <v>170</v>
      </c>
      <c r="N7" s="10">
        <v>315</v>
      </c>
      <c r="O7" s="3"/>
      <c r="P7" s="7">
        <v>93</v>
      </c>
      <c r="Q7" s="10">
        <v>33</v>
      </c>
      <c r="R7" s="10">
        <v>97</v>
      </c>
      <c r="S7" s="10">
        <v>130</v>
      </c>
      <c r="U7" s="4" t="s">
        <v>7</v>
      </c>
      <c r="V7" s="15">
        <f>SUM(L27,L33,L39,Q9,Q15,Q21,Q27,Q33,Q39)</f>
        <v>2024</v>
      </c>
      <c r="W7" s="15">
        <f>SUM(M27,M33,M39,R9,R15,R21,R27,R33,R39)</f>
        <v>3601</v>
      </c>
      <c r="X7" s="15">
        <f>SUM(V7:W7)</f>
        <v>5625</v>
      </c>
      <c r="Z7" s="4" t="s">
        <v>31</v>
      </c>
      <c r="AA7" s="10">
        <v>1234</v>
      </c>
      <c r="AB7" s="10">
        <v>1255</v>
      </c>
      <c r="AC7" s="10">
        <v>2489</v>
      </c>
    </row>
    <row r="8" spans="1:29" ht="15" customHeight="1" x14ac:dyDescent="0.15">
      <c r="A8" s="7">
        <v>4</v>
      </c>
      <c r="B8" s="10">
        <v>54</v>
      </c>
      <c r="C8" s="10">
        <v>58</v>
      </c>
      <c r="D8" s="10">
        <v>112</v>
      </c>
      <c r="E8" s="3"/>
      <c r="F8" s="7">
        <v>34</v>
      </c>
      <c r="G8" s="10">
        <v>71</v>
      </c>
      <c r="H8" s="10">
        <v>77</v>
      </c>
      <c r="I8" s="10">
        <v>148</v>
      </c>
      <c r="J8" s="3"/>
      <c r="K8" s="7">
        <v>64</v>
      </c>
      <c r="L8" s="10">
        <v>177</v>
      </c>
      <c r="M8" s="10">
        <v>165</v>
      </c>
      <c r="N8" s="10">
        <v>342</v>
      </c>
      <c r="O8" s="3"/>
      <c r="P8" s="7">
        <v>94</v>
      </c>
      <c r="Q8" s="10">
        <v>29</v>
      </c>
      <c r="R8" s="10">
        <v>81</v>
      </c>
      <c r="S8" s="10">
        <v>110</v>
      </c>
      <c r="U8" s="17" t="s">
        <v>3</v>
      </c>
      <c r="V8" s="12">
        <f>SUM(V4:V7)</f>
        <v>9702</v>
      </c>
      <c r="W8" s="12">
        <f>SUM(W4:W7)</f>
        <v>11000</v>
      </c>
      <c r="X8" s="12">
        <f>SUM(X4:X7)</f>
        <v>20702</v>
      </c>
      <c r="Z8" s="4" t="s">
        <v>7</v>
      </c>
      <c r="AA8" s="10">
        <v>1225</v>
      </c>
      <c r="AB8" s="10">
        <v>2143</v>
      </c>
      <c r="AC8" s="10">
        <v>3368</v>
      </c>
    </row>
    <row r="9" spans="1:29" ht="15" customHeight="1" x14ac:dyDescent="0.15">
      <c r="A9" s="7"/>
      <c r="B9" s="11">
        <v>252</v>
      </c>
      <c r="C9" s="11">
        <v>217</v>
      </c>
      <c r="D9" s="11">
        <v>469</v>
      </c>
      <c r="E9" s="3"/>
      <c r="F9" s="7"/>
      <c r="G9" s="11">
        <v>319</v>
      </c>
      <c r="H9" s="11">
        <v>317</v>
      </c>
      <c r="I9" s="11">
        <v>636</v>
      </c>
      <c r="J9" s="3"/>
      <c r="K9" s="7"/>
      <c r="L9" s="12">
        <v>782</v>
      </c>
      <c r="M9" s="12">
        <v>801</v>
      </c>
      <c r="N9" s="12">
        <v>1583</v>
      </c>
      <c r="O9" s="3"/>
      <c r="P9" s="7"/>
      <c r="Q9" s="11">
        <v>252</v>
      </c>
      <c r="R9" s="11">
        <v>642</v>
      </c>
      <c r="S9" s="11">
        <v>894</v>
      </c>
      <c r="U9" s="4" t="s">
        <v>8</v>
      </c>
      <c r="V9" s="15">
        <f>SUM(G21,G27,G33,G39,L9)</f>
        <v>2828</v>
      </c>
      <c r="W9" s="15">
        <f>SUM(H21,H27,H33,H39,M9)</f>
        <v>2802</v>
      </c>
      <c r="X9" s="18">
        <f t="shared" ref="X9:X20" si="0">SUM(V9:W9)</f>
        <v>5630</v>
      </c>
      <c r="Z9" s="9" t="s">
        <v>24</v>
      </c>
      <c r="AA9" s="11">
        <f t="shared" ref="AA9:AB9" si="1">SUM(AA5:AA8)</f>
        <v>5649</v>
      </c>
      <c r="AB9" s="11">
        <f t="shared" si="1"/>
        <v>6540</v>
      </c>
      <c r="AC9" s="11">
        <f>SUM(AC5:AC8)</f>
        <v>12189</v>
      </c>
    </row>
    <row r="10" spans="1:29" ht="15" customHeight="1" x14ac:dyDescent="0.15">
      <c r="A10" s="7">
        <v>5</v>
      </c>
      <c r="B10" s="10">
        <v>61</v>
      </c>
      <c r="C10" s="10">
        <v>48</v>
      </c>
      <c r="D10" s="10">
        <v>109</v>
      </c>
      <c r="E10" s="3"/>
      <c r="F10" s="7">
        <v>35</v>
      </c>
      <c r="G10" s="10">
        <v>80</v>
      </c>
      <c r="H10" s="10">
        <v>83</v>
      </c>
      <c r="I10" s="10">
        <v>163</v>
      </c>
      <c r="J10" s="3"/>
      <c r="K10" s="7">
        <v>65</v>
      </c>
      <c r="L10" s="10">
        <v>168</v>
      </c>
      <c r="M10" s="10">
        <v>186</v>
      </c>
      <c r="N10" s="10">
        <v>354</v>
      </c>
      <c r="O10" s="3"/>
      <c r="P10" s="7">
        <v>95</v>
      </c>
      <c r="Q10" s="10">
        <v>29</v>
      </c>
      <c r="R10" s="10">
        <v>72</v>
      </c>
      <c r="S10" s="10">
        <v>101</v>
      </c>
      <c r="U10" s="4" t="s">
        <v>9</v>
      </c>
      <c r="V10" s="15">
        <f>SUM(G21,G27,G33,G39,L9,L15,L21,L27,L33,L39,Q9,Q15,Q21,Q27,Q33,Q39)</f>
        <v>7024</v>
      </c>
      <c r="W10" s="15">
        <f>SUM(H21,H27,H33,H39,M9,M15,M21,M27,M33,M39,R9,R15,R21,R27,R33,R39)</f>
        <v>8468</v>
      </c>
      <c r="X10" s="18">
        <f t="shared" si="0"/>
        <v>15492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60</v>
      </c>
      <c r="D11" s="10">
        <v>127</v>
      </c>
      <c r="E11" s="3"/>
      <c r="F11" s="7">
        <v>36</v>
      </c>
      <c r="G11" s="10">
        <v>101</v>
      </c>
      <c r="H11" s="10">
        <v>73</v>
      </c>
      <c r="I11" s="10">
        <v>174</v>
      </c>
      <c r="J11" s="3"/>
      <c r="K11" s="7">
        <v>66</v>
      </c>
      <c r="L11" s="10">
        <v>191</v>
      </c>
      <c r="M11" s="10">
        <v>193</v>
      </c>
      <c r="N11" s="10">
        <v>384</v>
      </c>
      <c r="O11" s="3"/>
      <c r="P11" s="7">
        <v>96</v>
      </c>
      <c r="Q11" s="10">
        <v>13</v>
      </c>
      <c r="R11" s="10">
        <v>64</v>
      </c>
      <c r="S11" s="10">
        <v>77</v>
      </c>
      <c r="U11" s="4" t="s">
        <v>10</v>
      </c>
      <c r="V11" s="15">
        <f>SUM(,G33,G39,L9,L15,L21,L27,L33,L39,Q9,Q15,Q21,Q27,Q33,Q39)</f>
        <v>6009</v>
      </c>
      <c r="W11" s="15">
        <f>SUM(,H33,H39,M9,M15,M21,M27,M33,M39,R9,R15,R21,R27,R33,R39)</f>
        <v>7535</v>
      </c>
      <c r="X11" s="18">
        <f t="shared" si="0"/>
        <v>13544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60</v>
      </c>
      <c r="D12" s="10">
        <v>120</v>
      </c>
      <c r="E12" s="3"/>
      <c r="F12" s="7">
        <v>37</v>
      </c>
      <c r="G12" s="10">
        <v>82</v>
      </c>
      <c r="H12" s="10">
        <v>97</v>
      </c>
      <c r="I12" s="10">
        <v>179</v>
      </c>
      <c r="J12" s="3"/>
      <c r="K12" s="7">
        <v>67</v>
      </c>
      <c r="L12" s="10">
        <v>224</v>
      </c>
      <c r="M12" s="10">
        <v>165</v>
      </c>
      <c r="N12" s="10">
        <v>389</v>
      </c>
      <c r="O12" s="3"/>
      <c r="P12" s="7">
        <v>97</v>
      </c>
      <c r="Q12" s="10">
        <v>11</v>
      </c>
      <c r="R12" s="10">
        <v>29</v>
      </c>
      <c r="S12" s="10">
        <v>40</v>
      </c>
      <c r="U12" s="4" t="s">
        <v>11</v>
      </c>
      <c r="V12" s="15">
        <f>SUM(L9,L15,L21,L27,L33,L39,Q9,Q15,Q21,Q27,Q33,Q39)</f>
        <v>4978</v>
      </c>
      <c r="W12" s="15">
        <f>SUM(M9,M15,M21,M27,M33,M39,R9,R15,R21,R27,R33,R39)</f>
        <v>6467</v>
      </c>
      <c r="X12" s="18">
        <f t="shared" si="0"/>
        <v>11445</v>
      </c>
      <c r="Z12" s="4" t="s">
        <v>25</v>
      </c>
      <c r="AA12" s="10">
        <v>157</v>
      </c>
      <c r="AB12" s="10">
        <v>104</v>
      </c>
      <c r="AC12" s="10">
        <v>261</v>
      </c>
    </row>
    <row r="13" spans="1:29" ht="15" customHeight="1" x14ac:dyDescent="0.15">
      <c r="A13" s="7">
        <v>8</v>
      </c>
      <c r="B13" s="10">
        <v>62</v>
      </c>
      <c r="C13" s="10">
        <v>63</v>
      </c>
      <c r="D13" s="10">
        <v>125</v>
      </c>
      <c r="E13" s="3"/>
      <c r="F13" s="7">
        <v>38</v>
      </c>
      <c r="G13" s="10">
        <v>79</v>
      </c>
      <c r="H13" s="10">
        <v>84</v>
      </c>
      <c r="I13" s="10">
        <v>163</v>
      </c>
      <c r="J13" s="3"/>
      <c r="K13" s="7">
        <v>68</v>
      </c>
      <c r="L13" s="10">
        <v>198</v>
      </c>
      <c r="M13" s="10">
        <v>212</v>
      </c>
      <c r="N13" s="10">
        <v>410</v>
      </c>
      <c r="O13" s="3"/>
      <c r="P13" s="7">
        <v>98</v>
      </c>
      <c r="Q13" s="10">
        <v>2</v>
      </c>
      <c r="R13" s="10">
        <v>35</v>
      </c>
      <c r="S13" s="10">
        <v>37</v>
      </c>
      <c r="U13" s="9" t="s">
        <v>12</v>
      </c>
      <c r="V13" s="12">
        <f>SUM(L15,L21,L27,L33,L39,Q9,Q15,Q21,Q27,Q33,Q39)</f>
        <v>4196</v>
      </c>
      <c r="W13" s="12">
        <f>SUM(M15,M21,M27,M33,M39,R9,R15,R21,R27,R33,R39)</f>
        <v>5666</v>
      </c>
      <c r="X13" s="12">
        <f t="shared" si="0"/>
        <v>9862</v>
      </c>
      <c r="Z13" s="25" t="s">
        <v>26</v>
      </c>
      <c r="AA13" s="10">
        <v>553</v>
      </c>
      <c r="AB13" s="10">
        <v>634</v>
      </c>
      <c r="AC13" s="10">
        <v>1187</v>
      </c>
    </row>
    <row r="14" spans="1:29" ht="15" customHeight="1" x14ac:dyDescent="0.15">
      <c r="A14" s="7">
        <v>9</v>
      </c>
      <c r="B14" s="10">
        <v>70</v>
      </c>
      <c r="C14" s="10">
        <v>50</v>
      </c>
      <c r="D14" s="10">
        <v>120</v>
      </c>
      <c r="E14" s="3"/>
      <c r="F14" s="7">
        <v>39</v>
      </c>
      <c r="G14" s="10">
        <v>97</v>
      </c>
      <c r="H14" s="10">
        <v>82</v>
      </c>
      <c r="I14" s="10">
        <v>179</v>
      </c>
      <c r="J14" s="3"/>
      <c r="K14" s="7">
        <v>69</v>
      </c>
      <c r="L14" s="10">
        <v>224</v>
      </c>
      <c r="M14" s="10">
        <v>204</v>
      </c>
      <c r="N14" s="10">
        <v>428</v>
      </c>
      <c r="O14" s="3"/>
      <c r="P14" s="7">
        <v>99</v>
      </c>
      <c r="Q14" s="10">
        <v>1</v>
      </c>
      <c r="R14" s="10">
        <v>27</v>
      </c>
      <c r="S14" s="10">
        <v>28</v>
      </c>
      <c r="U14" s="4" t="s">
        <v>13</v>
      </c>
      <c r="V14" s="15">
        <f>SUM(L21,L27,L33,L39,Q9,Q15,Q21,Q27,Q33,Q39)</f>
        <v>3191</v>
      </c>
      <c r="W14" s="15">
        <f>SUM(M21,M27,M33,M39,R9,R15,R21,R27,R33,R39)</f>
        <v>4706</v>
      </c>
      <c r="X14" s="18">
        <f t="shared" si="0"/>
        <v>7897</v>
      </c>
      <c r="Z14" s="4" t="s">
        <v>31</v>
      </c>
      <c r="AA14" s="10">
        <v>305</v>
      </c>
      <c r="AB14" s="10">
        <v>272</v>
      </c>
      <c r="AC14" s="10">
        <v>577</v>
      </c>
    </row>
    <row r="15" spans="1:29" ht="15" customHeight="1" x14ac:dyDescent="0.15">
      <c r="A15" s="7"/>
      <c r="B15" s="11">
        <v>320</v>
      </c>
      <c r="C15" s="11">
        <v>281</v>
      </c>
      <c r="D15" s="11">
        <v>601</v>
      </c>
      <c r="E15" s="3"/>
      <c r="F15" s="7"/>
      <c r="G15" s="11">
        <v>439</v>
      </c>
      <c r="H15" s="11">
        <v>419</v>
      </c>
      <c r="I15" s="11">
        <v>858</v>
      </c>
      <c r="J15" s="3"/>
      <c r="K15" s="7"/>
      <c r="L15" s="11">
        <v>1005</v>
      </c>
      <c r="M15" s="11">
        <v>960</v>
      </c>
      <c r="N15" s="11">
        <v>1965</v>
      </c>
      <c r="O15" s="3"/>
      <c r="P15" s="7"/>
      <c r="Q15" s="11">
        <v>56</v>
      </c>
      <c r="R15" s="11">
        <v>227</v>
      </c>
      <c r="S15" s="11">
        <v>283</v>
      </c>
      <c r="U15" s="4" t="s">
        <v>14</v>
      </c>
      <c r="V15" s="15">
        <f>SUM(L27,L33,L39,Q9,Q15,Q21,Q27,Q33,Q39)</f>
        <v>2024</v>
      </c>
      <c r="W15" s="15">
        <f>SUM(M27,M33,M39,R9,R15,R21,R27,R33,R39)</f>
        <v>3601</v>
      </c>
      <c r="X15" s="18">
        <f t="shared" si="0"/>
        <v>5625</v>
      </c>
      <c r="Z15" s="4" t="s">
        <v>7</v>
      </c>
      <c r="AA15" s="10">
        <v>254</v>
      </c>
      <c r="AB15" s="10">
        <v>432</v>
      </c>
      <c r="AC15" s="10">
        <v>686</v>
      </c>
    </row>
    <row r="16" spans="1:29" ht="15" customHeight="1" x14ac:dyDescent="0.15">
      <c r="A16" s="7">
        <v>10</v>
      </c>
      <c r="B16" s="10">
        <v>71</v>
      </c>
      <c r="C16" s="10">
        <v>67</v>
      </c>
      <c r="D16" s="10">
        <v>138</v>
      </c>
      <c r="E16" s="3"/>
      <c r="F16" s="7">
        <v>40</v>
      </c>
      <c r="G16" s="10">
        <v>76</v>
      </c>
      <c r="H16" s="10">
        <v>105</v>
      </c>
      <c r="I16" s="10">
        <v>181</v>
      </c>
      <c r="J16" s="3"/>
      <c r="K16" s="7">
        <v>70</v>
      </c>
      <c r="L16" s="10">
        <v>235</v>
      </c>
      <c r="M16" s="10">
        <v>196</v>
      </c>
      <c r="N16" s="10">
        <v>431</v>
      </c>
      <c r="O16" s="3"/>
      <c r="P16" s="7">
        <v>100</v>
      </c>
      <c r="Q16" s="10">
        <v>1</v>
      </c>
      <c r="R16" s="10">
        <v>15</v>
      </c>
      <c r="S16" s="10">
        <v>16</v>
      </c>
      <c r="U16" s="4" t="s">
        <v>15</v>
      </c>
      <c r="V16" s="15">
        <f>SUM(L33,L39,Q9,Q15,Q21,Q27,Q33,Q39)</f>
        <v>1438</v>
      </c>
      <c r="W16" s="15">
        <f>SUM(M33,M39,R9,R15,R21,R27,R33,R39)</f>
        <v>2766</v>
      </c>
      <c r="X16" s="18">
        <f t="shared" si="0"/>
        <v>4204</v>
      </c>
      <c r="Z16" s="9" t="s">
        <v>24</v>
      </c>
      <c r="AA16" s="11">
        <f t="shared" ref="AA16:AB16" si="2">SUM(AA12:AA15)</f>
        <v>1269</v>
      </c>
      <c r="AB16" s="11">
        <f t="shared" si="2"/>
        <v>1442</v>
      </c>
      <c r="AC16" s="11">
        <f>SUM(AC12:AC15)</f>
        <v>2711</v>
      </c>
    </row>
    <row r="17" spans="1:29" ht="15" customHeight="1" x14ac:dyDescent="0.15">
      <c r="A17" s="7">
        <v>11</v>
      </c>
      <c r="B17" s="10">
        <v>81</v>
      </c>
      <c r="C17" s="10">
        <v>64</v>
      </c>
      <c r="D17" s="10">
        <v>145</v>
      </c>
      <c r="E17" s="3"/>
      <c r="F17" s="7">
        <v>41</v>
      </c>
      <c r="G17" s="10">
        <v>85</v>
      </c>
      <c r="H17" s="10">
        <v>73</v>
      </c>
      <c r="I17" s="10">
        <v>158</v>
      </c>
      <c r="J17" s="3"/>
      <c r="K17" s="7">
        <v>71</v>
      </c>
      <c r="L17" s="10">
        <v>243</v>
      </c>
      <c r="M17" s="10">
        <v>253</v>
      </c>
      <c r="N17" s="10">
        <v>496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836</v>
      </c>
      <c r="W17" s="15">
        <f>SUM(M39,R9,R15,R21,R27,R33,R39)</f>
        <v>1815</v>
      </c>
      <c r="X17" s="18">
        <f t="shared" si="0"/>
        <v>2651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70</v>
      </c>
      <c r="D18" s="10">
        <v>138</v>
      </c>
      <c r="E18" s="3"/>
      <c r="F18" s="7">
        <v>42</v>
      </c>
      <c r="G18" s="10">
        <v>102</v>
      </c>
      <c r="H18" s="10">
        <v>94</v>
      </c>
      <c r="I18" s="10">
        <v>196</v>
      </c>
      <c r="J18" s="3"/>
      <c r="K18" s="7">
        <v>72</v>
      </c>
      <c r="L18" s="10">
        <v>264</v>
      </c>
      <c r="M18" s="10">
        <v>236</v>
      </c>
      <c r="N18" s="13">
        <v>500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313</v>
      </c>
      <c r="W18" s="15">
        <f>SUM(R9,R15,R21,R27,R33,R39)</f>
        <v>908</v>
      </c>
      <c r="X18" s="18">
        <f t="shared" si="0"/>
        <v>1221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81</v>
      </c>
      <c r="D19" s="10">
        <v>146</v>
      </c>
      <c r="E19" s="3"/>
      <c r="F19" s="7">
        <v>43</v>
      </c>
      <c r="G19" s="10">
        <v>114</v>
      </c>
      <c r="H19" s="10">
        <v>90</v>
      </c>
      <c r="I19" s="10">
        <v>204</v>
      </c>
      <c r="J19" s="3"/>
      <c r="K19" s="7">
        <v>73</v>
      </c>
      <c r="L19" s="10">
        <v>240</v>
      </c>
      <c r="M19" s="10">
        <v>248</v>
      </c>
      <c r="N19" s="10">
        <v>488</v>
      </c>
      <c r="O19" s="3"/>
      <c r="P19" s="7">
        <v>103</v>
      </c>
      <c r="Q19" s="10">
        <v>2</v>
      </c>
      <c r="R19" s="10">
        <v>6</v>
      </c>
      <c r="S19" s="10">
        <v>8</v>
      </c>
      <c r="U19" s="4" t="s">
        <v>18</v>
      </c>
      <c r="V19" s="15">
        <f>SUM(Q15,Q21,Q27,Q33,Q39)</f>
        <v>61</v>
      </c>
      <c r="W19" s="15">
        <f>SUM(R15,R21,R27,R33,R39)</f>
        <v>266</v>
      </c>
      <c r="X19" s="18">
        <f t="shared" si="0"/>
        <v>327</v>
      </c>
      <c r="Z19" s="4" t="s">
        <v>25</v>
      </c>
      <c r="AA19" s="10">
        <v>152</v>
      </c>
      <c r="AB19" s="10">
        <v>148</v>
      </c>
      <c r="AC19" s="10">
        <v>300</v>
      </c>
    </row>
    <row r="20" spans="1:29" ht="15" customHeight="1" x14ac:dyDescent="0.15">
      <c r="A20" s="7">
        <v>14</v>
      </c>
      <c r="B20" s="10">
        <v>76</v>
      </c>
      <c r="C20" s="10">
        <v>66</v>
      </c>
      <c r="D20" s="10">
        <v>142</v>
      </c>
      <c r="E20" s="3"/>
      <c r="F20" s="7">
        <v>44</v>
      </c>
      <c r="G20" s="10">
        <v>119</v>
      </c>
      <c r="H20" s="10">
        <v>91</v>
      </c>
      <c r="I20" s="10">
        <v>210</v>
      </c>
      <c r="J20" s="3"/>
      <c r="K20" s="7">
        <v>74</v>
      </c>
      <c r="L20" s="10">
        <v>185</v>
      </c>
      <c r="M20" s="10">
        <v>172</v>
      </c>
      <c r="N20" s="10">
        <v>357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5" t="s">
        <v>26</v>
      </c>
      <c r="AA20" s="10">
        <v>917</v>
      </c>
      <c r="AB20" s="10">
        <v>782</v>
      </c>
      <c r="AC20" s="10">
        <v>1699</v>
      </c>
    </row>
    <row r="21" spans="1:29" ht="15" customHeight="1" x14ac:dyDescent="0.15">
      <c r="A21" s="7"/>
      <c r="B21" s="11">
        <v>361</v>
      </c>
      <c r="C21" s="11">
        <v>348</v>
      </c>
      <c r="D21" s="11">
        <v>709</v>
      </c>
      <c r="E21" s="3"/>
      <c r="F21" s="7"/>
      <c r="G21" s="11">
        <v>496</v>
      </c>
      <c r="H21" s="11">
        <v>453</v>
      </c>
      <c r="I21" s="11">
        <v>949</v>
      </c>
      <c r="J21" s="3"/>
      <c r="K21" s="7"/>
      <c r="L21" s="12">
        <v>1167</v>
      </c>
      <c r="M21" s="12">
        <v>1105</v>
      </c>
      <c r="N21" s="12">
        <v>2272</v>
      </c>
      <c r="O21" s="23"/>
      <c r="P21" s="7"/>
      <c r="Q21" s="11">
        <v>5</v>
      </c>
      <c r="R21" s="11">
        <v>35</v>
      </c>
      <c r="S21" s="11">
        <v>40</v>
      </c>
      <c r="Z21" s="4" t="s">
        <v>31</v>
      </c>
      <c r="AA21" s="10">
        <v>394</v>
      </c>
      <c r="AB21" s="10">
        <v>339</v>
      </c>
      <c r="AC21" s="10">
        <v>733</v>
      </c>
    </row>
    <row r="22" spans="1:29" ht="15" customHeight="1" x14ac:dyDescent="0.15">
      <c r="A22" s="7">
        <v>15</v>
      </c>
      <c r="B22" s="10">
        <v>87</v>
      </c>
      <c r="C22" s="10">
        <v>85</v>
      </c>
      <c r="D22" s="10">
        <v>172</v>
      </c>
      <c r="E22" s="3"/>
      <c r="F22" s="7">
        <v>45</v>
      </c>
      <c r="G22" s="10">
        <v>106</v>
      </c>
      <c r="H22" s="10">
        <v>94</v>
      </c>
      <c r="I22" s="10">
        <v>200</v>
      </c>
      <c r="J22" s="3"/>
      <c r="K22" s="7">
        <v>75</v>
      </c>
      <c r="L22" s="10">
        <v>77</v>
      </c>
      <c r="M22" s="10">
        <v>117</v>
      </c>
      <c r="N22" s="10">
        <v>194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329</v>
      </c>
      <c r="AB22" s="10">
        <v>658</v>
      </c>
      <c r="AC22" s="10">
        <v>987</v>
      </c>
    </row>
    <row r="23" spans="1:29" ht="15" customHeight="1" x14ac:dyDescent="0.15">
      <c r="A23" s="7">
        <v>16</v>
      </c>
      <c r="B23" s="10">
        <v>85</v>
      </c>
      <c r="C23" s="10">
        <v>62</v>
      </c>
      <c r="D23" s="10">
        <v>147</v>
      </c>
      <c r="E23" s="3"/>
      <c r="F23" s="7">
        <v>46</v>
      </c>
      <c r="G23" s="10">
        <v>111</v>
      </c>
      <c r="H23" s="10">
        <v>91</v>
      </c>
      <c r="I23" s="10">
        <v>202</v>
      </c>
      <c r="J23" s="3"/>
      <c r="K23" s="7">
        <v>76</v>
      </c>
      <c r="L23" s="10">
        <v>115</v>
      </c>
      <c r="M23" s="10">
        <v>158</v>
      </c>
      <c r="N23" s="10">
        <v>273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9.616573902288188</v>
      </c>
      <c r="W23" s="19">
        <f>W4/$W$8*100</f>
        <v>7.6909090909090914</v>
      </c>
      <c r="X23" s="19">
        <f>X4/$X$8*100</f>
        <v>8.5933726210028016</v>
      </c>
      <c r="Z23" s="9" t="s">
        <v>24</v>
      </c>
      <c r="AA23" s="11">
        <f t="shared" ref="AA23:AB23" si="3">SUM(AA19:AA22)</f>
        <v>1792</v>
      </c>
      <c r="AB23" s="11">
        <f t="shared" si="3"/>
        <v>1927</v>
      </c>
      <c r="AC23" s="11">
        <f>SUM(AC19:AC22)</f>
        <v>3719</v>
      </c>
    </row>
    <row r="24" spans="1:29" ht="15" customHeight="1" x14ac:dyDescent="0.15">
      <c r="A24" s="7">
        <v>17</v>
      </c>
      <c r="B24" s="10">
        <v>95</v>
      </c>
      <c r="C24" s="10">
        <v>79</v>
      </c>
      <c r="D24" s="10">
        <v>174</v>
      </c>
      <c r="E24" s="3"/>
      <c r="F24" s="7">
        <v>47</v>
      </c>
      <c r="G24" s="10">
        <v>101</v>
      </c>
      <c r="H24" s="10">
        <v>102</v>
      </c>
      <c r="I24" s="10">
        <v>203</v>
      </c>
      <c r="J24" s="3"/>
      <c r="K24" s="7">
        <v>77</v>
      </c>
      <c r="L24" s="10">
        <v>132</v>
      </c>
      <c r="M24" s="10">
        <v>188</v>
      </c>
      <c r="N24" s="10">
        <v>320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47.134611420325705</v>
      </c>
      <c r="W24" s="19">
        <f>W5/$W$8*100</f>
        <v>40.799999999999997</v>
      </c>
      <c r="X24" s="19">
        <f>X5/$X$8*100</f>
        <v>43.768717998261039</v>
      </c>
      <c r="Z24" s="6" t="s">
        <v>30</v>
      </c>
    </row>
    <row r="25" spans="1:29" ht="15" customHeight="1" x14ac:dyDescent="0.15">
      <c r="A25" s="7">
        <v>18</v>
      </c>
      <c r="B25" s="10">
        <v>53</v>
      </c>
      <c r="C25" s="10">
        <v>74</v>
      </c>
      <c r="D25" s="10">
        <v>127</v>
      </c>
      <c r="E25" s="3"/>
      <c r="F25" s="7">
        <v>48</v>
      </c>
      <c r="G25" s="10">
        <v>98</v>
      </c>
      <c r="H25" s="10">
        <v>99</v>
      </c>
      <c r="I25" s="10">
        <v>197</v>
      </c>
      <c r="J25" s="3"/>
      <c r="K25" s="7">
        <v>78</v>
      </c>
      <c r="L25" s="10">
        <v>131</v>
      </c>
      <c r="M25" s="10">
        <v>169</v>
      </c>
      <c r="N25" s="10">
        <v>300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22.387136672850957</v>
      </c>
      <c r="W25" s="19">
        <f>W6/$W$8*100</f>
        <v>18.77272727272727</v>
      </c>
      <c r="X25" s="19">
        <f>X6/$X$8*100</f>
        <v>20.466621582455801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73</v>
      </c>
      <c r="D26" s="10">
        <v>136</v>
      </c>
      <c r="E26" s="3"/>
      <c r="F26" s="7">
        <v>49</v>
      </c>
      <c r="G26" s="10">
        <v>103</v>
      </c>
      <c r="H26" s="10">
        <v>94</v>
      </c>
      <c r="I26" s="10">
        <v>197</v>
      </c>
      <c r="J26" s="3"/>
      <c r="K26" s="7">
        <v>79</v>
      </c>
      <c r="L26" s="10">
        <v>131</v>
      </c>
      <c r="M26" s="10">
        <v>203</v>
      </c>
      <c r="N26" s="10">
        <v>334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20.861678004535147</v>
      </c>
      <c r="W26" s="19">
        <f>W7/$W$8*100</f>
        <v>32.736363636363635</v>
      </c>
      <c r="X26" s="19">
        <f>X7/$X$8*100</f>
        <v>27.171287798280357</v>
      </c>
      <c r="Z26" s="4" t="s">
        <v>25</v>
      </c>
      <c r="AA26" s="10">
        <v>98</v>
      </c>
      <c r="AB26" s="10">
        <v>84</v>
      </c>
      <c r="AC26" s="10">
        <v>182</v>
      </c>
    </row>
    <row r="27" spans="1:29" ht="15" customHeight="1" x14ac:dyDescent="0.15">
      <c r="A27" s="7"/>
      <c r="B27" s="11">
        <v>383</v>
      </c>
      <c r="C27" s="11">
        <v>373</v>
      </c>
      <c r="D27" s="11">
        <v>756</v>
      </c>
      <c r="E27" s="3"/>
      <c r="F27" s="7"/>
      <c r="G27" s="11">
        <v>519</v>
      </c>
      <c r="H27" s="11">
        <v>480</v>
      </c>
      <c r="I27" s="11">
        <v>999</v>
      </c>
      <c r="J27" s="3"/>
      <c r="K27" s="7"/>
      <c r="L27" s="11">
        <v>586</v>
      </c>
      <c r="M27" s="11">
        <v>835</v>
      </c>
      <c r="N27" s="11">
        <v>1421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5" t="s">
        <v>26</v>
      </c>
      <c r="AA27" s="10">
        <v>439</v>
      </c>
      <c r="AB27" s="10">
        <v>440</v>
      </c>
      <c r="AC27" s="10">
        <v>879</v>
      </c>
    </row>
    <row r="28" spans="1:29" ht="15" customHeight="1" x14ac:dyDescent="0.15">
      <c r="A28" s="7">
        <v>20</v>
      </c>
      <c r="B28" s="10">
        <v>66</v>
      </c>
      <c r="C28" s="10">
        <v>80</v>
      </c>
      <c r="D28" s="10">
        <v>146</v>
      </c>
      <c r="E28" s="3"/>
      <c r="F28" s="7">
        <v>50</v>
      </c>
      <c r="G28" s="10">
        <v>96</v>
      </c>
      <c r="H28" s="10">
        <v>96</v>
      </c>
      <c r="I28" s="10">
        <v>192</v>
      </c>
      <c r="J28" s="3"/>
      <c r="K28" s="7">
        <v>80</v>
      </c>
      <c r="L28" s="10">
        <v>123</v>
      </c>
      <c r="M28" s="10">
        <v>197</v>
      </c>
      <c r="N28" s="10">
        <v>320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29.148629148629148</v>
      </c>
      <c r="W28" s="19">
        <f t="shared" ref="W28:W39" si="5">W9/$W$8*100</f>
        <v>25.472727272727276</v>
      </c>
      <c r="X28" s="19">
        <f t="shared" ref="X28:X39" si="6">X9/$X$8*100</f>
        <v>27.195440054101056</v>
      </c>
      <c r="Z28" s="4" t="s">
        <v>31</v>
      </c>
      <c r="AA28" s="10">
        <v>239</v>
      </c>
      <c r="AB28" s="10">
        <v>199</v>
      </c>
      <c r="AC28" s="10">
        <v>438</v>
      </c>
    </row>
    <row r="29" spans="1:29" ht="15" customHeight="1" x14ac:dyDescent="0.15">
      <c r="A29" s="7">
        <v>21</v>
      </c>
      <c r="B29" s="10">
        <v>57</v>
      </c>
      <c r="C29" s="10">
        <v>67</v>
      </c>
      <c r="D29" s="10">
        <v>124</v>
      </c>
      <c r="E29" s="3"/>
      <c r="F29" s="7">
        <v>51</v>
      </c>
      <c r="G29" s="10">
        <v>96</v>
      </c>
      <c r="H29" s="10">
        <v>94</v>
      </c>
      <c r="I29" s="10">
        <v>190</v>
      </c>
      <c r="J29" s="3"/>
      <c r="K29" s="7">
        <v>81</v>
      </c>
      <c r="L29" s="10">
        <v>115</v>
      </c>
      <c r="M29" s="10">
        <v>189</v>
      </c>
      <c r="N29" s="10">
        <v>304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72.397443826015248</v>
      </c>
      <c r="W29" s="19">
        <f t="shared" si="5"/>
        <v>76.981818181818184</v>
      </c>
      <c r="X29" s="19">
        <f t="shared" si="6"/>
        <v>74.833349434837217</v>
      </c>
      <c r="Z29" s="4" t="s">
        <v>7</v>
      </c>
      <c r="AA29" s="10">
        <v>216</v>
      </c>
      <c r="AB29" s="10">
        <v>368</v>
      </c>
      <c r="AC29" s="10">
        <v>584</v>
      </c>
    </row>
    <row r="30" spans="1:29" ht="15" customHeight="1" x14ac:dyDescent="0.15">
      <c r="A30" s="7">
        <v>22</v>
      </c>
      <c r="B30" s="10">
        <v>56</v>
      </c>
      <c r="C30" s="10">
        <v>50</v>
      </c>
      <c r="D30" s="10">
        <v>106</v>
      </c>
      <c r="E30" s="3"/>
      <c r="F30" s="7">
        <v>52</v>
      </c>
      <c r="G30" s="10">
        <v>89</v>
      </c>
      <c r="H30" s="10">
        <v>91</v>
      </c>
      <c r="I30" s="10">
        <v>180</v>
      </c>
      <c r="J30" s="3"/>
      <c r="K30" s="7">
        <v>82</v>
      </c>
      <c r="L30" s="10">
        <v>108</v>
      </c>
      <c r="M30" s="10">
        <v>174</v>
      </c>
      <c r="N30" s="10">
        <v>282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61.935683364254793</v>
      </c>
      <c r="W30" s="19">
        <f t="shared" si="5"/>
        <v>68.5</v>
      </c>
      <c r="X30" s="19">
        <f t="shared" si="6"/>
        <v>65.423630567094975</v>
      </c>
      <c r="Z30" s="9" t="s">
        <v>24</v>
      </c>
      <c r="AA30" s="11">
        <f t="shared" ref="AA30:AB30" si="7">SUM(AA26:AA29)</f>
        <v>992</v>
      </c>
      <c r="AB30" s="11">
        <f t="shared" si="7"/>
        <v>1091</v>
      </c>
      <c r="AC30" s="11">
        <f>SUM(AC26:AC29)</f>
        <v>2083</v>
      </c>
    </row>
    <row r="31" spans="1:29" ht="15" customHeight="1" x14ac:dyDescent="0.15">
      <c r="A31" s="7">
        <v>23</v>
      </c>
      <c r="B31" s="10">
        <v>54</v>
      </c>
      <c r="C31" s="10">
        <v>64</v>
      </c>
      <c r="D31" s="10">
        <v>118</v>
      </c>
      <c r="E31" s="3"/>
      <c r="F31" s="7">
        <v>53</v>
      </c>
      <c r="G31" s="10">
        <v>90</v>
      </c>
      <c r="H31" s="10">
        <v>116</v>
      </c>
      <c r="I31" s="10">
        <v>206</v>
      </c>
      <c r="J31" s="3"/>
      <c r="K31" s="7">
        <v>83</v>
      </c>
      <c r="L31" s="10">
        <v>139</v>
      </c>
      <c r="M31" s="10">
        <v>192</v>
      </c>
      <c r="N31" s="10">
        <v>331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51.309008451865587</v>
      </c>
      <c r="W31" s="19">
        <f t="shared" si="5"/>
        <v>58.790909090909096</v>
      </c>
      <c r="X31" s="19">
        <f t="shared" si="6"/>
        <v>55.284513573567772</v>
      </c>
      <c r="Z31" s="6"/>
    </row>
    <row r="32" spans="1:29" ht="15" customHeight="1" x14ac:dyDescent="0.15">
      <c r="A32" s="7">
        <v>24</v>
      </c>
      <c r="B32" s="10">
        <v>60</v>
      </c>
      <c r="C32" s="10">
        <v>54</v>
      </c>
      <c r="D32" s="10">
        <v>114</v>
      </c>
      <c r="E32" s="3"/>
      <c r="F32" s="7">
        <v>54</v>
      </c>
      <c r="G32" s="10">
        <v>94</v>
      </c>
      <c r="H32" s="10">
        <v>101</v>
      </c>
      <c r="I32" s="10">
        <v>195</v>
      </c>
      <c r="J32" s="3"/>
      <c r="K32" s="7">
        <v>84</v>
      </c>
      <c r="L32" s="10">
        <v>117</v>
      </c>
      <c r="M32" s="10">
        <v>199</v>
      </c>
      <c r="N32" s="10">
        <v>316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43.248814677386108</v>
      </c>
      <c r="W32" s="20">
        <f t="shared" si="5"/>
        <v>51.509090909090901</v>
      </c>
      <c r="X32" s="20">
        <f t="shared" si="6"/>
        <v>47.637909380736161</v>
      </c>
      <c r="Z32" s="6"/>
      <c r="AA32" s="27"/>
      <c r="AB32" s="26"/>
      <c r="AC32" s="26"/>
    </row>
    <row r="33" spans="1:29" ht="15" customHeight="1" x14ac:dyDescent="0.15">
      <c r="A33" s="7"/>
      <c r="B33" s="11">
        <v>293</v>
      </c>
      <c r="C33" s="11">
        <v>315</v>
      </c>
      <c r="D33" s="11">
        <v>608</v>
      </c>
      <c r="E33" s="3"/>
      <c r="F33" s="7"/>
      <c r="G33" s="11">
        <v>465</v>
      </c>
      <c r="H33" s="11">
        <v>498</v>
      </c>
      <c r="I33" s="11">
        <v>963</v>
      </c>
      <c r="J33" s="3"/>
      <c r="K33" s="7"/>
      <c r="L33" s="11">
        <v>602</v>
      </c>
      <c r="M33" s="11">
        <v>951</v>
      </c>
      <c r="N33" s="11">
        <v>1553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32.890125747268605</v>
      </c>
      <c r="W33" s="19">
        <f t="shared" si="5"/>
        <v>42.781818181818181</v>
      </c>
      <c r="X33" s="19">
        <f t="shared" si="6"/>
        <v>38.146072843203555</v>
      </c>
      <c r="Z33" s="6" t="s">
        <v>3</v>
      </c>
    </row>
    <row r="34" spans="1:29" ht="15" customHeight="1" x14ac:dyDescent="0.15">
      <c r="A34" s="7">
        <v>25</v>
      </c>
      <c r="B34" s="10">
        <v>53</v>
      </c>
      <c r="C34" s="10">
        <v>57</v>
      </c>
      <c r="D34" s="10">
        <v>110</v>
      </c>
      <c r="E34" s="3"/>
      <c r="F34" s="7">
        <v>55</v>
      </c>
      <c r="G34" s="10">
        <v>100</v>
      </c>
      <c r="H34" s="10">
        <v>81</v>
      </c>
      <c r="I34" s="10">
        <v>181</v>
      </c>
      <c r="J34" s="3"/>
      <c r="K34" s="7">
        <v>85</v>
      </c>
      <c r="L34" s="10">
        <v>132</v>
      </c>
      <c r="M34" s="10">
        <v>202</v>
      </c>
      <c r="N34" s="10">
        <v>334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20.861678004535147</v>
      </c>
      <c r="W34" s="19">
        <f t="shared" si="5"/>
        <v>32.736363636363635</v>
      </c>
      <c r="X34" s="19">
        <f t="shared" si="6"/>
        <v>27.171287798280357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57</v>
      </c>
      <c r="C35" s="10">
        <v>57</v>
      </c>
      <c r="D35" s="10">
        <v>114</v>
      </c>
      <c r="E35" s="3"/>
      <c r="F35" s="7">
        <v>56</v>
      </c>
      <c r="G35" s="10">
        <v>96</v>
      </c>
      <c r="H35" s="10">
        <v>113</v>
      </c>
      <c r="I35" s="10">
        <v>209</v>
      </c>
      <c r="J35" s="3"/>
      <c r="K35" s="7">
        <v>86</v>
      </c>
      <c r="L35" s="10">
        <v>104</v>
      </c>
      <c r="M35" s="10">
        <v>195</v>
      </c>
      <c r="N35" s="10">
        <v>299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14.821686250257679</v>
      </c>
      <c r="W35" s="19">
        <f t="shared" si="5"/>
        <v>25.145454545454545</v>
      </c>
      <c r="X35" s="19">
        <f t="shared" si="6"/>
        <v>20.307216694039223</v>
      </c>
      <c r="Z35" s="4" t="s">
        <v>25</v>
      </c>
      <c r="AA35" s="10">
        <f>SUM(AA5,AA12,AA19,AA26)</f>
        <v>933</v>
      </c>
      <c r="AB35" s="10">
        <f t="shared" ref="AA35:AB38" si="8">SUM(AB5,AB12,AB19,AB26)</f>
        <v>846</v>
      </c>
      <c r="AC35" s="10">
        <f>SUM(AA35:AB35)</f>
        <v>1779</v>
      </c>
    </row>
    <row r="36" spans="1:29" ht="15" customHeight="1" x14ac:dyDescent="0.15">
      <c r="A36" s="7">
        <v>27</v>
      </c>
      <c r="B36" s="10">
        <v>76</v>
      </c>
      <c r="C36" s="10">
        <v>55</v>
      </c>
      <c r="D36" s="10">
        <v>131</v>
      </c>
      <c r="E36" s="3"/>
      <c r="F36" s="7">
        <v>57</v>
      </c>
      <c r="G36" s="10">
        <v>115</v>
      </c>
      <c r="H36" s="10">
        <v>126</v>
      </c>
      <c r="I36" s="10">
        <v>241</v>
      </c>
      <c r="J36" s="3"/>
      <c r="K36" s="7">
        <v>87</v>
      </c>
      <c r="L36" s="10">
        <v>99</v>
      </c>
      <c r="M36" s="10">
        <v>186</v>
      </c>
      <c r="N36" s="10">
        <v>285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8.616780045351474</v>
      </c>
      <c r="W36" s="19">
        <f t="shared" si="5"/>
        <v>16.5</v>
      </c>
      <c r="X36" s="19">
        <f t="shared" si="6"/>
        <v>12.805526036131775</v>
      </c>
      <c r="Z36" s="25" t="s">
        <v>26</v>
      </c>
      <c r="AA36" s="10">
        <f t="shared" si="8"/>
        <v>4573</v>
      </c>
      <c r="AB36" s="10">
        <f t="shared" si="8"/>
        <v>4488</v>
      </c>
      <c r="AC36" s="13">
        <f>SUM(AA36:AB36)</f>
        <v>9061</v>
      </c>
    </row>
    <row r="37" spans="1:29" ht="15" customHeight="1" x14ac:dyDescent="0.15">
      <c r="A37" s="7">
        <v>28</v>
      </c>
      <c r="B37" s="10">
        <v>61</v>
      </c>
      <c r="C37" s="10">
        <v>52</v>
      </c>
      <c r="D37" s="10">
        <v>113</v>
      </c>
      <c r="E37" s="3"/>
      <c r="F37" s="7">
        <v>58</v>
      </c>
      <c r="G37" s="10">
        <v>125</v>
      </c>
      <c r="H37" s="10">
        <v>114</v>
      </c>
      <c r="I37" s="10">
        <v>239</v>
      </c>
      <c r="J37" s="3"/>
      <c r="K37" s="7">
        <v>88</v>
      </c>
      <c r="L37" s="10">
        <v>108</v>
      </c>
      <c r="M37" s="10">
        <v>162</v>
      </c>
      <c r="N37" s="10">
        <v>270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3.2261389404246548</v>
      </c>
      <c r="W37" s="19">
        <f t="shared" si="5"/>
        <v>8.254545454545454</v>
      </c>
      <c r="X37" s="19">
        <f t="shared" si="6"/>
        <v>5.8979808714133899</v>
      </c>
      <c r="Z37" s="4" t="s">
        <v>31</v>
      </c>
      <c r="AA37" s="10">
        <f t="shared" si="8"/>
        <v>2172</v>
      </c>
      <c r="AB37" s="10">
        <f t="shared" si="8"/>
        <v>2065</v>
      </c>
      <c r="AC37" s="13">
        <f>SUM(AA37:AB37)</f>
        <v>4237</v>
      </c>
    </row>
    <row r="38" spans="1:29" ht="15" customHeight="1" x14ac:dyDescent="0.15">
      <c r="A38" s="7">
        <v>29</v>
      </c>
      <c r="B38" s="10">
        <v>64</v>
      </c>
      <c r="C38" s="10">
        <v>41</v>
      </c>
      <c r="D38" s="10">
        <v>105</v>
      </c>
      <c r="E38" s="3"/>
      <c r="F38" s="7">
        <v>59</v>
      </c>
      <c r="G38" s="10">
        <v>130</v>
      </c>
      <c r="H38" s="10">
        <v>136</v>
      </c>
      <c r="I38" s="10">
        <v>266</v>
      </c>
      <c r="J38" s="3"/>
      <c r="K38" s="7">
        <v>89</v>
      </c>
      <c r="L38" s="10">
        <v>80</v>
      </c>
      <c r="M38" s="10">
        <v>162</v>
      </c>
      <c r="N38" s="10">
        <v>242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0.62873634302205739</v>
      </c>
      <c r="W38" s="19">
        <f t="shared" si="5"/>
        <v>2.4181818181818184</v>
      </c>
      <c r="X38" s="19">
        <f t="shared" si="6"/>
        <v>1.5795575306733649</v>
      </c>
      <c r="Z38" s="4" t="s">
        <v>7</v>
      </c>
      <c r="AA38" s="10">
        <f t="shared" si="8"/>
        <v>2024</v>
      </c>
      <c r="AB38" s="10">
        <f t="shared" si="8"/>
        <v>3601</v>
      </c>
      <c r="AC38" s="13">
        <f>SUM(AA38:AB38)</f>
        <v>5625</v>
      </c>
    </row>
    <row r="39" spans="1:29" ht="15" customHeight="1" x14ac:dyDescent="0.15">
      <c r="A39" s="7"/>
      <c r="B39" s="11">
        <v>311</v>
      </c>
      <c r="C39" s="11">
        <v>262</v>
      </c>
      <c r="D39" s="11">
        <v>573</v>
      </c>
      <c r="E39" s="3"/>
      <c r="F39" s="7"/>
      <c r="G39" s="11">
        <v>566</v>
      </c>
      <c r="H39" s="11">
        <v>570</v>
      </c>
      <c r="I39" s="11">
        <v>1136</v>
      </c>
      <c r="J39" s="3"/>
      <c r="K39" s="7"/>
      <c r="L39" s="11">
        <v>523</v>
      </c>
      <c r="M39" s="11">
        <v>907</v>
      </c>
      <c r="N39" s="11">
        <v>1430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5.1535765821480103E-2</v>
      </c>
      <c r="W39" s="19">
        <f t="shared" si="5"/>
        <v>0.35454545454545455</v>
      </c>
      <c r="X39" s="19">
        <f t="shared" si="6"/>
        <v>0.21253985122210414</v>
      </c>
      <c r="Z39" s="9" t="s">
        <v>24</v>
      </c>
      <c r="AA39" s="11">
        <f>SUM(AA35:AA38)</f>
        <v>9702</v>
      </c>
      <c r="AB39" s="11">
        <f>SUM(AB35:AB38)</f>
        <v>11000</v>
      </c>
      <c r="AC39" s="11">
        <f>SUM(AC35:AC38)</f>
        <v>20702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44592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37</v>
      </c>
      <c r="C4" s="10">
        <v>31</v>
      </c>
      <c r="D4" s="10">
        <v>68</v>
      </c>
      <c r="E4" s="3"/>
      <c r="F4" s="7">
        <v>30</v>
      </c>
      <c r="G4" s="10">
        <v>62</v>
      </c>
      <c r="H4" s="10">
        <v>40</v>
      </c>
      <c r="I4" s="10">
        <v>102</v>
      </c>
      <c r="J4" s="3"/>
      <c r="K4" s="7">
        <v>60</v>
      </c>
      <c r="L4" s="10">
        <v>138</v>
      </c>
      <c r="M4" s="10">
        <v>156</v>
      </c>
      <c r="N4" s="10">
        <v>294</v>
      </c>
      <c r="O4" s="3"/>
      <c r="P4" s="7">
        <v>90</v>
      </c>
      <c r="Q4" s="10">
        <v>73</v>
      </c>
      <c r="R4" s="10">
        <v>153</v>
      </c>
      <c r="S4" s="10">
        <v>226</v>
      </c>
      <c r="U4" s="4" t="s">
        <v>4</v>
      </c>
      <c r="V4" s="15">
        <f>SUM(B9,B15,B21)</f>
        <v>908</v>
      </c>
      <c r="W4" s="15">
        <f>SUM(C9,C15,C21)</f>
        <v>825</v>
      </c>
      <c r="X4" s="15">
        <f>SUM(V4:W4)</f>
        <v>1733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44</v>
      </c>
      <c r="D5" s="10">
        <v>100</v>
      </c>
      <c r="E5" s="3"/>
      <c r="F5" s="7">
        <v>31</v>
      </c>
      <c r="G5" s="10">
        <v>51</v>
      </c>
      <c r="H5" s="10">
        <v>46</v>
      </c>
      <c r="I5" s="10">
        <v>97</v>
      </c>
      <c r="J5" s="3"/>
      <c r="K5" s="7">
        <v>61</v>
      </c>
      <c r="L5" s="10">
        <v>145</v>
      </c>
      <c r="M5" s="10">
        <v>142</v>
      </c>
      <c r="N5" s="10">
        <v>287</v>
      </c>
      <c r="O5" s="3"/>
      <c r="P5" s="7">
        <v>91</v>
      </c>
      <c r="Q5" s="10">
        <v>70</v>
      </c>
      <c r="R5" s="10">
        <v>168</v>
      </c>
      <c r="S5" s="10">
        <v>238</v>
      </c>
      <c r="U5" s="4" t="s">
        <v>5</v>
      </c>
      <c r="V5" s="15">
        <f>SUM(B27,B33,B39,G9,G15,G21,G27,G33,G39,L9)</f>
        <v>4475</v>
      </c>
      <c r="W5" s="15">
        <f>SUM(C27,C33,C39,H9,H15,H21,H27,H33,H39,M9)</f>
        <v>4370</v>
      </c>
      <c r="X5" s="15">
        <f>SUM(V5:W5)</f>
        <v>8845</v>
      </c>
      <c r="Y5" s="2"/>
      <c r="Z5" s="4" t="s">
        <v>25</v>
      </c>
      <c r="AA5" s="10">
        <v>516</v>
      </c>
      <c r="AB5" s="10">
        <v>513</v>
      </c>
      <c r="AC5" s="10">
        <v>1029</v>
      </c>
    </row>
    <row r="6" spans="1:29" ht="15" customHeight="1" x14ac:dyDescent="0.15">
      <c r="A6" s="7">
        <v>2</v>
      </c>
      <c r="B6" s="10">
        <v>44</v>
      </c>
      <c r="C6" s="10">
        <v>39</v>
      </c>
      <c r="D6" s="10">
        <v>83</v>
      </c>
      <c r="E6" s="3"/>
      <c r="F6" s="7">
        <v>32</v>
      </c>
      <c r="G6" s="10">
        <v>51</v>
      </c>
      <c r="H6" s="10">
        <v>53</v>
      </c>
      <c r="I6" s="10">
        <v>104</v>
      </c>
      <c r="J6" s="3"/>
      <c r="K6" s="7">
        <v>62</v>
      </c>
      <c r="L6" s="10">
        <v>153</v>
      </c>
      <c r="M6" s="10">
        <v>155</v>
      </c>
      <c r="N6" s="10">
        <v>308</v>
      </c>
      <c r="O6" s="3"/>
      <c r="P6" s="7">
        <v>92</v>
      </c>
      <c r="Q6" s="10">
        <v>47</v>
      </c>
      <c r="R6" s="10">
        <v>131</v>
      </c>
      <c r="S6" s="10">
        <v>178</v>
      </c>
      <c r="U6" s="8" t="s">
        <v>6</v>
      </c>
      <c r="V6" s="15">
        <f>SUM(L15,L21)</f>
        <v>2154</v>
      </c>
      <c r="W6" s="15">
        <f>SUM(M15,M21)</f>
        <v>2074</v>
      </c>
      <c r="X6" s="15">
        <f>SUM(V6:W6)</f>
        <v>4228</v>
      </c>
      <c r="Z6" s="25" t="s">
        <v>26</v>
      </c>
      <c r="AA6" s="10">
        <v>2619</v>
      </c>
      <c r="AB6" s="10">
        <v>2588</v>
      </c>
      <c r="AC6" s="10">
        <v>5207</v>
      </c>
    </row>
    <row r="7" spans="1:29" ht="15" customHeight="1" x14ac:dyDescent="0.15">
      <c r="A7" s="7">
        <v>3</v>
      </c>
      <c r="B7" s="10">
        <v>39</v>
      </c>
      <c r="C7" s="10">
        <v>29</v>
      </c>
      <c r="D7" s="10">
        <v>68</v>
      </c>
      <c r="E7" s="3"/>
      <c r="F7" s="7">
        <v>33</v>
      </c>
      <c r="G7" s="10">
        <v>72</v>
      </c>
      <c r="H7" s="10">
        <v>54</v>
      </c>
      <c r="I7" s="10">
        <v>126</v>
      </c>
      <c r="J7" s="3"/>
      <c r="K7" s="7">
        <v>63</v>
      </c>
      <c r="L7" s="10">
        <v>164</v>
      </c>
      <c r="M7" s="10">
        <v>176</v>
      </c>
      <c r="N7" s="10">
        <v>340</v>
      </c>
      <c r="O7" s="3"/>
      <c r="P7" s="7">
        <v>93</v>
      </c>
      <c r="Q7" s="10">
        <v>34</v>
      </c>
      <c r="R7" s="10">
        <v>110</v>
      </c>
      <c r="S7" s="10">
        <v>144</v>
      </c>
      <c r="U7" s="4" t="s">
        <v>7</v>
      </c>
      <c r="V7" s="15">
        <f>SUM(L27,L33,L39,Q9,Q15,Q21,Q27,Q33,Q39)</f>
        <v>2016</v>
      </c>
      <c r="W7" s="15">
        <f>SUM(M27,M33,M39,R9,R15,R21,R27,R33,R39)</f>
        <v>3551</v>
      </c>
      <c r="X7" s="15">
        <f>SUM(V7:W7)</f>
        <v>5567</v>
      </c>
      <c r="Z7" s="4" t="s">
        <v>31</v>
      </c>
      <c r="AA7" s="10">
        <v>1220</v>
      </c>
      <c r="AB7" s="10">
        <v>1242</v>
      </c>
      <c r="AC7" s="10">
        <v>2462</v>
      </c>
    </row>
    <row r="8" spans="1:29" ht="15" customHeight="1" x14ac:dyDescent="0.15">
      <c r="A8" s="7">
        <v>4</v>
      </c>
      <c r="B8" s="10">
        <v>65</v>
      </c>
      <c r="C8" s="10">
        <v>54</v>
      </c>
      <c r="D8" s="10">
        <v>119</v>
      </c>
      <c r="E8" s="3"/>
      <c r="F8" s="7">
        <v>34</v>
      </c>
      <c r="G8" s="10">
        <v>77</v>
      </c>
      <c r="H8" s="10">
        <v>87</v>
      </c>
      <c r="I8" s="10">
        <v>164</v>
      </c>
      <c r="J8" s="3"/>
      <c r="K8" s="7">
        <v>64</v>
      </c>
      <c r="L8" s="10">
        <v>154</v>
      </c>
      <c r="M8" s="10">
        <v>159</v>
      </c>
      <c r="N8" s="10">
        <v>313</v>
      </c>
      <c r="O8" s="3"/>
      <c r="P8" s="7">
        <v>94</v>
      </c>
      <c r="Q8" s="10">
        <v>26</v>
      </c>
      <c r="R8" s="10">
        <v>87</v>
      </c>
      <c r="S8" s="10">
        <v>113</v>
      </c>
      <c r="U8" s="17" t="s">
        <v>3</v>
      </c>
      <c r="V8" s="12">
        <f>SUM(V4:V7)</f>
        <v>9553</v>
      </c>
      <c r="W8" s="12">
        <f>SUM(W4:W7)</f>
        <v>10820</v>
      </c>
      <c r="X8" s="12">
        <f>SUM(X4:X7)</f>
        <v>20373</v>
      </c>
      <c r="Z8" s="4" t="s">
        <v>7</v>
      </c>
      <c r="AA8" s="10">
        <v>1217</v>
      </c>
      <c r="AB8" s="10">
        <v>2121</v>
      </c>
      <c r="AC8" s="10">
        <v>3338</v>
      </c>
    </row>
    <row r="9" spans="1:29" ht="15" customHeight="1" x14ac:dyDescent="0.15">
      <c r="A9" s="7"/>
      <c r="B9" s="11">
        <v>241</v>
      </c>
      <c r="C9" s="11">
        <v>197</v>
      </c>
      <c r="D9" s="11">
        <v>438</v>
      </c>
      <c r="E9" s="3"/>
      <c r="F9" s="7"/>
      <c r="G9" s="11">
        <v>313</v>
      </c>
      <c r="H9" s="11">
        <v>280</v>
      </c>
      <c r="I9" s="11">
        <v>593</v>
      </c>
      <c r="J9" s="3"/>
      <c r="K9" s="7"/>
      <c r="L9" s="12">
        <v>754</v>
      </c>
      <c r="M9" s="12">
        <v>788</v>
      </c>
      <c r="N9" s="12">
        <v>1542</v>
      </c>
      <c r="O9" s="3"/>
      <c r="P9" s="7"/>
      <c r="Q9" s="11">
        <v>250</v>
      </c>
      <c r="R9" s="11">
        <v>649</v>
      </c>
      <c r="S9" s="11">
        <v>899</v>
      </c>
      <c r="U9" s="4" t="s">
        <v>8</v>
      </c>
      <c r="V9" s="15">
        <f>SUM(G21,G27,G33,G39,L9)</f>
        <v>2754</v>
      </c>
      <c r="W9" s="15">
        <f>SUM(H21,H27,H33,H39,M9)</f>
        <v>2735</v>
      </c>
      <c r="X9" s="18">
        <f t="shared" ref="X9:X20" si="0">SUM(V9:W9)</f>
        <v>5489</v>
      </c>
      <c r="Z9" s="9" t="s">
        <v>24</v>
      </c>
      <c r="AA9" s="11">
        <f t="shared" ref="AA9:AB9" si="1">SUM(AA5:AA8)</f>
        <v>5572</v>
      </c>
      <c r="AB9" s="11">
        <f t="shared" si="1"/>
        <v>6464</v>
      </c>
      <c r="AC9" s="11">
        <f>SUM(AC5:AC8)</f>
        <v>12036</v>
      </c>
    </row>
    <row r="10" spans="1:29" ht="15" customHeight="1" x14ac:dyDescent="0.15">
      <c r="A10" s="7">
        <v>5</v>
      </c>
      <c r="B10" s="10">
        <v>56</v>
      </c>
      <c r="C10" s="10">
        <v>53</v>
      </c>
      <c r="D10" s="10">
        <v>109</v>
      </c>
      <c r="E10" s="3"/>
      <c r="F10" s="7">
        <v>35</v>
      </c>
      <c r="G10" s="10">
        <v>75</v>
      </c>
      <c r="H10" s="10">
        <v>75</v>
      </c>
      <c r="I10" s="10">
        <v>150</v>
      </c>
      <c r="J10" s="3"/>
      <c r="K10" s="7">
        <v>65</v>
      </c>
      <c r="L10" s="10">
        <v>182</v>
      </c>
      <c r="M10" s="10">
        <v>175</v>
      </c>
      <c r="N10" s="10">
        <v>357</v>
      </c>
      <c r="O10" s="3"/>
      <c r="P10" s="7">
        <v>95</v>
      </c>
      <c r="Q10" s="10">
        <v>24</v>
      </c>
      <c r="R10" s="10">
        <v>72</v>
      </c>
      <c r="S10" s="10">
        <v>96</v>
      </c>
      <c r="U10" s="4" t="s">
        <v>9</v>
      </c>
      <c r="V10" s="15">
        <f>SUM(G21,G27,G33,G39,L9,L15,L21,L27,L33,L39,Q9,Q15,Q21,Q27,Q33,Q39)</f>
        <v>6924</v>
      </c>
      <c r="W10" s="15">
        <f>SUM(H21,H27,H33,H39,M9,M15,M21,M27,M33,M39,R9,R15,R21,R27,R33,R39)</f>
        <v>8360</v>
      </c>
      <c r="X10" s="18">
        <f t="shared" si="0"/>
        <v>15284</v>
      </c>
      <c r="Z10" s="6" t="s">
        <v>28</v>
      </c>
    </row>
    <row r="11" spans="1:29" ht="15" customHeight="1" x14ac:dyDescent="0.15">
      <c r="A11" s="7">
        <v>6</v>
      </c>
      <c r="B11" s="10">
        <v>59</v>
      </c>
      <c r="C11" s="10">
        <v>52</v>
      </c>
      <c r="D11" s="10">
        <v>111</v>
      </c>
      <c r="E11" s="3"/>
      <c r="F11" s="7">
        <v>36</v>
      </c>
      <c r="G11" s="10">
        <v>84</v>
      </c>
      <c r="H11" s="10">
        <v>91</v>
      </c>
      <c r="I11" s="10">
        <v>175</v>
      </c>
      <c r="J11" s="3"/>
      <c r="K11" s="7">
        <v>66</v>
      </c>
      <c r="L11" s="10">
        <v>172</v>
      </c>
      <c r="M11" s="10">
        <v>186</v>
      </c>
      <c r="N11" s="10">
        <v>358</v>
      </c>
      <c r="O11" s="3"/>
      <c r="P11" s="7">
        <v>96</v>
      </c>
      <c r="Q11" s="10">
        <v>23</v>
      </c>
      <c r="R11" s="10">
        <v>61</v>
      </c>
      <c r="S11" s="10">
        <v>84</v>
      </c>
      <c r="U11" s="4" t="s">
        <v>10</v>
      </c>
      <c r="V11" s="15">
        <f>SUM(,G33,G39,L9,L15,L21,L27,L33,L39,Q9,Q15,Q21,Q27,Q33,Q39)</f>
        <v>5923</v>
      </c>
      <c r="W11" s="15">
        <f>SUM(,H33,H39,M9,M15,M21,M27,M33,M39,R9,R15,R21,R27,R33,R39)</f>
        <v>7434</v>
      </c>
      <c r="X11" s="18">
        <f t="shared" si="0"/>
        <v>13357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59</v>
      </c>
      <c r="D12" s="10">
        <v>126</v>
      </c>
      <c r="E12" s="3"/>
      <c r="F12" s="7">
        <v>37</v>
      </c>
      <c r="G12" s="10">
        <v>102</v>
      </c>
      <c r="H12" s="10">
        <v>75</v>
      </c>
      <c r="I12" s="10">
        <v>177</v>
      </c>
      <c r="J12" s="3"/>
      <c r="K12" s="7">
        <v>67</v>
      </c>
      <c r="L12" s="10">
        <v>196</v>
      </c>
      <c r="M12" s="10">
        <v>180</v>
      </c>
      <c r="N12" s="10">
        <v>376</v>
      </c>
      <c r="O12" s="3"/>
      <c r="P12" s="7">
        <v>97</v>
      </c>
      <c r="Q12" s="10">
        <v>10</v>
      </c>
      <c r="R12" s="10">
        <v>43</v>
      </c>
      <c r="S12" s="10">
        <v>53</v>
      </c>
      <c r="U12" s="4" t="s">
        <v>11</v>
      </c>
      <c r="V12" s="15">
        <f>SUM(L9,L15,L21,L27,L33,L39,Q9,Q15,Q21,Q27,Q33,Q39)</f>
        <v>4924</v>
      </c>
      <c r="W12" s="15">
        <f>SUM(M9,M15,M21,M27,M33,M39,R9,R15,R21,R27,R33,R39)</f>
        <v>6413</v>
      </c>
      <c r="X12" s="18">
        <f t="shared" si="0"/>
        <v>11337</v>
      </c>
      <c r="Z12" s="4" t="s">
        <v>25</v>
      </c>
      <c r="AA12" s="10">
        <v>151</v>
      </c>
      <c r="AB12" s="10">
        <v>100</v>
      </c>
      <c r="AC12" s="10">
        <v>251</v>
      </c>
    </row>
    <row r="13" spans="1:29" ht="15" customHeight="1" x14ac:dyDescent="0.15">
      <c r="A13" s="7">
        <v>8</v>
      </c>
      <c r="B13" s="10">
        <v>59</v>
      </c>
      <c r="C13" s="10">
        <v>67</v>
      </c>
      <c r="D13" s="10">
        <v>126</v>
      </c>
      <c r="E13" s="3"/>
      <c r="F13" s="7">
        <v>38</v>
      </c>
      <c r="G13" s="10">
        <v>83</v>
      </c>
      <c r="H13" s="10">
        <v>98</v>
      </c>
      <c r="I13" s="10">
        <v>181</v>
      </c>
      <c r="J13" s="3"/>
      <c r="K13" s="7">
        <v>68</v>
      </c>
      <c r="L13" s="10">
        <v>213</v>
      </c>
      <c r="M13" s="10">
        <v>182</v>
      </c>
      <c r="N13" s="10">
        <v>395</v>
      </c>
      <c r="O13" s="3"/>
      <c r="P13" s="7">
        <v>98</v>
      </c>
      <c r="Q13" s="10">
        <v>8</v>
      </c>
      <c r="R13" s="10">
        <v>27</v>
      </c>
      <c r="S13" s="10">
        <v>35</v>
      </c>
      <c r="U13" s="9" t="s">
        <v>12</v>
      </c>
      <c r="V13" s="12">
        <f>SUM(L15,L21,L27,L33,L39,Q9,Q15,Q21,Q27,Q33,Q39)</f>
        <v>4170</v>
      </c>
      <c r="W13" s="12">
        <f>SUM(M15,M21,M27,M33,M39,R9,R15,R21,R27,R33,R39)</f>
        <v>5625</v>
      </c>
      <c r="X13" s="12">
        <f t="shared" si="0"/>
        <v>9795</v>
      </c>
      <c r="Z13" s="25" t="s">
        <v>26</v>
      </c>
      <c r="AA13" s="10">
        <v>547</v>
      </c>
      <c r="AB13" s="10">
        <v>596</v>
      </c>
      <c r="AC13" s="10">
        <v>1143</v>
      </c>
    </row>
    <row r="14" spans="1:29" ht="15" customHeight="1" x14ac:dyDescent="0.15">
      <c r="A14" s="7">
        <v>9</v>
      </c>
      <c r="B14" s="10">
        <v>67</v>
      </c>
      <c r="C14" s="10">
        <v>55</v>
      </c>
      <c r="D14" s="10">
        <v>122</v>
      </c>
      <c r="E14" s="3"/>
      <c r="F14" s="7">
        <v>39</v>
      </c>
      <c r="G14" s="10">
        <v>85</v>
      </c>
      <c r="H14" s="10">
        <v>78</v>
      </c>
      <c r="I14" s="10">
        <v>163</v>
      </c>
      <c r="J14" s="3"/>
      <c r="K14" s="7">
        <v>69</v>
      </c>
      <c r="L14" s="10">
        <v>216</v>
      </c>
      <c r="M14" s="10">
        <v>212</v>
      </c>
      <c r="N14" s="10">
        <v>428</v>
      </c>
      <c r="O14" s="3"/>
      <c r="P14" s="7">
        <v>99</v>
      </c>
      <c r="Q14" s="10">
        <v>1</v>
      </c>
      <c r="R14" s="10">
        <v>18</v>
      </c>
      <c r="S14" s="10">
        <v>19</v>
      </c>
      <c r="U14" s="4" t="s">
        <v>13</v>
      </c>
      <c r="V14" s="15">
        <f>SUM(L21,L27,L33,L39,Q9,Q15,Q21,Q27,Q33,Q39)</f>
        <v>3191</v>
      </c>
      <c r="W14" s="15">
        <f>SUM(M21,M27,M33,M39,R9,R15,R21,R27,R33,R39)</f>
        <v>4690</v>
      </c>
      <c r="X14" s="18">
        <f t="shared" si="0"/>
        <v>7881</v>
      </c>
      <c r="Z14" s="4" t="s">
        <v>31</v>
      </c>
      <c r="AA14" s="10">
        <v>300</v>
      </c>
      <c r="AB14" s="10">
        <v>274</v>
      </c>
      <c r="AC14" s="10">
        <v>574</v>
      </c>
    </row>
    <row r="15" spans="1:29" ht="15" customHeight="1" x14ac:dyDescent="0.15">
      <c r="A15" s="7"/>
      <c r="B15" s="11">
        <v>308</v>
      </c>
      <c r="C15" s="11">
        <v>286</v>
      </c>
      <c r="D15" s="11">
        <v>594</v>
      </c>
      <c r="E15" s="3"/>
      <c r="F15" s="7"/>
      <c r="G15" s="11">
        <v>429</v>
      </c>
      <c r="H15" s="11">
        <v>417</v>
      </c>
      <c r="I15" s="11">
        <v>846</v>
      </c>
      <c r="J15" s="3"/>
      <c r="K15" s="7"/>
      <c r="L15" s="11">
        <v>979</v>
      </c>
      <c r="M15" s="11">
        <v>935</v>
      </c>
      <c r="N15" s="11">
        <v>1914</v>
      </c>
      <c r="O15" s="3"/>
      <c r="P15" s="7"/>
      <c r="Q15" s="11">
        <v>66</v>
      </c>
      <c r="R15" s="11">
        <v>221</v>
      </c>
      <c r="S15" s="11">
        <v>287</v>
      </c>
      <c r="U15" s="4" t="s">
        <v>14</v>
      </c>
      <c r="V15" s="15">
        <f>SUM(L27,L33,L39,Q9,Q15,Q21,Q27,Q33,Q39)</f>
        <v>2016</v>
      </c>
      <c r="W15" s="15">
        <f>SUM(M27,M33,M39,R9,R15,R21,R27,R33,R39)</f>
        <v>3551</v>
      </c>
      <c r="X15" s="18">
        <f t="shared" si="0"/>
        <v>5567</v>
      </c>
      <c r="Z15" s="4" t="s">
        <v>7</v>
      </c>
      <c r="AA15" s="10">
        <v>252</v>
      </c>
      <c r="AB15" s="10">
        <v>421</v>
      </c>
      <c r="AC15" s="10">
        <v>673</v>
      </c>
    </row>
    <row r="16" spans="1:29" ht="15" customHeight="1" x14ac:dyDescent="0.15">
      <c r="A16" s="7">
        <v>10</v>
      </c>
      <c r="B16" s="10">
        <v>62</v>
      </c>
      <c r="C16" s="10">
        <v>55</v>
      </c>
      <c r="D16" s="10">
        <v>117</v>
      </c>
      <c r="E16" s="3"/>
      <c r="F16" s="7">
        <v>40</v>
      </c>
      <c r="G16" s="10">
        <v>85</v>
      </c>
      <c r="H16" s="10">
        <v>74</v>
      </c>
      <c r="I16" s="10">
        <v>159</v>
      </c>
      <c r="J16" s="3"/>
      <c r="K16" s="7">
        <v>70</v>
      </c>
      <c r="L16" s="10">
        <v>215</v>
      </c>
      <c r="M16" s="10">
        <v>188</v>
      </c>
      <c r="N16" s="10">
        <v>403</v>
      </c>
      <c r="O16" s="3"/>
      <c r="P16" s="7">
        <v>100</v>
      </c>
      <c r="Q16" s="10">
        <v>1</v>
      </c>
      <c r="R16" s="10">
        <v>21</v>
      </c>
      <c r="S16" s="10">
        <v>22</v>
      </c>
      <c r="U16" s="4" t="s">
        <v>15</v>
      </c>
      <c r="V16" s="15">
        <f>SUM(L33,L39,Q9,Q15,Q21,Q27,Q33,Q39)</f>
        <v>1408</v>
      </c>
      <c r="W16" s="15">
        <f>SUM(M33,M39,R9,R15,R21,R27,R33,R39)</f>
        <v>2764</v>
      </c>
      <c r="X16" s="18">
        <f t="shared" si="0"/>
        <v>4172</v>
      </c>
      <c r="Z16" s="9" t="s">
        <v>24</v>
      </c>
      <c r="AA16" s="11">
        <f t="shared" ref="AA16:AB16" si="2">SUM(AA12:AA15)</f>
        <v>1250</v>
      </c>
      <c r="AB16" s="11">
        <f t="shared" si="2"/>
        <v>1391</v>
      </c>
      <c r="AC16" s="11">
        <f>SUM(AC12:AC15)</f>
        <v>2641</v>
      </c>
    </row>
    <row r="17" spans="1:29" ht="15" customHeight="1" x14ac:dyDescent="0.15">
      <c r="A17" s="7">
        <v>11</v>
      </c>
      <c r="B17" s="10">
        <v>78</v>
      </c>
      <c r="C17" s="10">
        <v>71</v>
      </c>
      <c r="D17" s="10">
        <v>149</v>
      </c>
      <c r="E17" s="3"/>
      <c r="F17" s="7">
        <v>41</v>
      </c>
      <c r="G17" s="10">
        <v>82</v>
      </c>
      <c r="H17" s="10">
        <v>109</v>
      </c>
      <c r="I17" s="10">
        <v>191</v>
      </c>
      <c r="J17" s="3"/>
      <c r="K17" s="7">
        <v>71</v>
      </c>
      <c r="L17" s="10">
        <v>227</v>
      </c>
      <c r="M17" s="10">
        <v>217</v>
      </c>
      <c r="N17" s="10">
        <v>444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816</v>
      </c>
      <c r="W17" s="15">
        <f>SUM(M39,R9,R15,R21,R27,R33,R39)</f>
        <v>1810</v>
      </c>
      <c r="X17" s="18">
        <f t="shared" si="0"/>
        <v>2626</v>
      </c>
      <c r="Z17" s="6" t="s">
        <v>29</v>
      </c>
    </row>
    <row r="18" spans="1:29" ht="15" customHeight="1" x14ac:dyDescent="0.15">
      <c r="A18" s="7">
        <v>12</v>
      </c>
      <c r="B18" s="10">
        <v>81</v>
      </c>
      <c r="C18" s="10">
        <v>69</v>
      </c>
      <c r="D18" s="10">
        <v>150</v>
      </c>
      <c r="E18" s="3"/>
      <c r="F18" s="7">
        <v>42</v>
      </c>
      <c r="G18" s="10">
        <v>95</v>
      </c>
      <c r="H18" s="10">
        <v>80</v>
      </c>
      <c r="I18" s="10">
        <v>175</v>
      </c>
      <c r="J18" s="3"/>
      <c r="K18" s="7">
        <v>72</v>
      </c>
      <c r="L18" s="10">
        <v>249</v>
      </c>
      <c r="M18" s="10">
        <v>268</v>
      </c>
      <c r="N18" s="13">
        <v>517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319</v>
      </c>
      <c r="W18" s="15">
        <f>SUM(R9,R15,R21,R27,R33,R39)</f>
        <v>919</v>
      </c>
      <c r="X18" s="18">
        <f t="shared" si="0"/>
        <v>1238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75</v>
      </c>
      <c r="D19" s="10">
        <v>140</v>
      </c>
      <c r="E19" s="3"/>
      <c r="F19" s="7">
        <v>43</v>
      </c>
      <c r="G19" s="10">
        <v>94</v>
      </c>
      <c r="H19" s="10">
        <v>95</v>
      </c>
      <c r="I19" s="10">
        <v>189</v>
      </c>
      <c r="J19" s="3"/>
      <c r="K19" s="7">
        <v>73</v>
      </c>
      <c r="L19" s="10">
        <v>248</v>
      </c>
      <c r="M19" s="10">
        <v>222</v>
      </c>
      <c r="N19" s="10">
        <v>470</v>
      </c>
      <c r="O19" s="3"/>
      <c r="P19" s="7">
        <v>103</v>
      </c>
      <c r="Q19" s="10">
        <v>1</v>
      </c>
      <c r="R19" s="10">
        <v>7</v>
      </c>
      <c r="S19" s="10">
        <v>8</v>
      </c>
      <c r="U19" s="4" t="s">
        <v>18</v>
      </c>
      <c r="V19" s="15">
        <f>SUM(Q15,Q21,Q27,Q33,Q39)</f>
        <v>69</v>
      </c>
      <c r="W19" s="15">
        <f>SUM(R15,R21,R27,R33,R39)</f>
        <v>270</v>
      </c>
      <c r="X19" s="18">
        <f t="shared" si="0"/>
        <v>339</v>
      </c>
      <c r="Z19" s="4" t="s">
        <v>25</v>
      </c>
      <c r="AA19" s="10">
        <v>148</v>
      </c>
      <c r="AB19" s="10">
        <v>133</v>
      </c>
      <c r="AC19" s="10">
        <v>281</v>
      </c>
    </row>
    <row r="20" spans="1:29" ht="15" customHeight="1" x14ac:dyDescent="0.15">
      <c r="A20" s="7">
        <v>14</v>
      </c>
      <c r="B20" s="10">
        <v>73</v>
      </c>
      <c r="C20" s="10">
        <v>72</v>
      </c>
      <c r="D20" s="10">
        <v>145</v>
      </c>
      <c r="E20" s="3"/>
      <c r="F20" s="7">
        <v>44</v>
      </c>
      <c r="G20" s="10">
        <v>114</v>
      </c>
      <c r="H20" s="10">
        <v>85</v>
      </c>
      <c r="I20" s="10">
        <v>199</v>
      </c>
      <c r="J20" s="3"/>
      <c r="K20" s="7">
        <v>74</v>
      </c>
      <c r="L20" s="10">
        <v>236</v>
      </c>
      <c r="M20" s="10">
        <v>244</v>
      </c>
      <c r="N20" s="10">
        <v>480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49</v>
      </c>
      <c r="X20" s="18">
        <f t="shared" si="0"/>
        <v>52</v>
      </c>
      <c r="Z20" s="25" t="s">
        <v>26</v>
      </c>
      <c r="AA20" s="10">
        <v>888</v>
      </c>
      <c r="AB20" s="10">
        <v>765</v>
      </c>
      <c r="AC20" s="10">
        <v>1653</v>
      </c>
    </row>
    <row r="21" spans="1:29" ht="15" customHeight="1" x14ac:dyDescent="0.15">
      <c r="A21" s="7"/>
      <c r="B21" s="11">
        <v>359</v>
      </c>
      <c r="C21" s="11">
        <v>342</v>
      </c>
      <c r="D21" s="11">
        <v>701</v>
      </c>
      <c r="E21" s="3"/>
      <c r="F21" s="7"/>
      <c r="G21" s="11">
        <v>470</v>
      </c>
      <c r="H21" s="11">
        <v>443</v>
      </c>
      <c r="I21" s="11">
        <v>913</v>
      </c>
      <c r="J21" s="3"/>
      <c r="K21" s="7"/>
      <c r="L21" s="12">
        <v>1175</v>
      </c>
      <c r="M21" s="12">
        <v>1139</v>
      </c>
      <c r="N21" s="12">
        <v>2314</v>
      </c>
      <c r="O21" s="23"/>
      <c r="P21" s="7"/>
      <c r="Q21" s="11">
        <v>3</v>
      </c>
      <c r="R21" s="11">
        <v>45</v>
      </c>
      <c r="S21" s="11">
        <v>48</v>
      </c>
      <c r="Z21" s="4" t="s">
        <v>31</v>
      </c>
      <c r="AA21" s="10">
        <v>402</v>
      </c>
      <c r="AB21" s="10">
        <v>351</v>
      </c>
      <c r="AC21" s="10">
        <v>753</v>
      </c>
    </row>
    <row r="22" spans="1:29" ht="15" customHeight="1" x14ac:dyDescent="0.15">
      <c r="A22" s="7">
        <v>15</v>
      </c>
      <c r="B22" s="10">
        <v>69</v>
      </c>
      <c r="C22" s="10">
        <v>79</v>
      </c>
      <c r="D22" s="10">
        <v>148</v>
      </c>
      <c r="E22" s="3"/>
      <c r="F22" s="7">
        <v>45</v>
      </c>
      <c r="G22" s="10">
        <v>119</v>
      </c>
      <c r="H22" s="10">
        <v>91</v>
      </c>
      <c r="I22" s="10">
        <v>210</v>
      </c>
      <c r="J22" s="3"/>
      <c r="K22" s="7">
        <v>75</v>
      </c>
      <c r="L22" s="10">
        <v>138</v>
      </c>
      <c r="M22" s="10">
        <v>128</v>
      </c>
      <c r="N22" s="10">
        <v>266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327</v>
      </c>
      <c r="AB22" s="10">
        <v>638</v>
      </c>
      <c r="AC22" s="10">
        <v>965</v>
      </c>
    </row>
    <row r="23" spans="1:29" ht="15" customHeight="1" x14ac:dyDescent="0.15">
      <c r="A23" s="7">
        <v>16</v>
      </c>
      <c r="B23" s="10">
        <v>92</v>
      </c>
      <c r="C23" s="10">
        <v>67</v>
      </c>
      <c r="D23" s="10">
        <v>159</v>
      </c>
      <c r="E23" s="3"/>
      <c r="F23" s="7">
        <v>46</v>
      </c>
      <c r="G23" s="10">
        <v>105</v>
      </c>
      <c r="H23" s="10">
        <v>88</v>
      </c>
      <c r="I23" s="10">
        <v>193</v>
      </c>
      <c r="J23" s="3"/>
      <c r="K23" s="7">
        <v>76</v>
      </c>
      <c r="L23" s="10">
        <v>88</v>
      </c>
      <c r="M23" s="10">
        <v>133</v>
      </c>
      <c r="N23" s="10">
        <v>221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9.5048675808646497</v>
      </c>
      <c r="W23" s="19">
        <f>W4/$W$8*100</f>
        <v>7.6247689463955632</v>
      </c>
      <c r="X23" s="19">
        <f>X4/$X$8*100</f>
        <v>8.5063564521670845</v>
      </c>
      <c r="Z23" s="9" t="s">
        <v>24</v>
      </c>
      <c r="AA23" s="11">
        <f t="shared" ref="AA23:AB23" si="3">SUM(AA19:AA22)</f>
        <v>1765</v>
      </c>
      <c r="AB23" s="11">
        <f t="shared" si="3"/>
        <v>1887</v>
      </c>
      <c r="AC23" s="11">
        <f>SUM(AC19:AC22)</f>
        <v>3652</v>
      </c>
    </row>
    <row r="24" spans="1:29" ht="15" customHeight="1" x14ac:dyDescent="0.15">
      <c r="A24" s="7">
        <v>17</v>
      </c>
      <c r="B24" s="10">
        <v>94</v>
      </c>
      <c r="C24" s="10">
        <v>69</v>
      </c>
      <c r="D24" s="10">
        <v>163</v>
      </c>
      <c r="E24" s="3"/>
      <c r="F24" s="7">
        <v>47</v>
      </c>
      <c r="G24" s="10">
        <v>116</v>
      </c>
      <c r="H24" s="10">
        <v>103</v>
      </c>
      <c r="I24" s="10">
        <v>219</v>
      </c>
      <c r="J24" s="3"/>
      <c r="K24" s="7">
        <v>77</v>
      </c>
      <c r="L24" s="10">
        <v>125</v>
      </c>
      <c r="M24" s="10">
        <v>171</v>
      </c>
      <c r="N24" s="10">
        <v>296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46.843923374856068</v>
      </c>
      <c r="W24" s="19">
        <f>W5/$W$8*100</f>
        <v>40.388170055452868</v>
      </c>
      <c r="X24" s="19">
        <f>X5/$X$8*100</f>
        <v>43.415304569773724</v>
      </c>
      <c r="Z24" s="6" t="s">
        <v>30</v>
      </c>
    </row>
    <row r="25" spans="1:29" ht="15" customHeight="1" x14ac:dyDescent="0.15">
      <c r="A25" s="7">
        <v>18</v>
      </c>
      <c r="B25" s="10">
        <v>65</v>
      </c>
      <c r="C25" s="10">
        <v>73</v>
      </c>
      <c r="D25" s="10">
        <v>138</v>
      </c>
      <c r="E25" s="3"/>
      <c r="F25" s="7">
        <v>48</v>
      </c>
      <c r="G25" s="10">
        <v>92</v>
      </c>
      <c r="H25" s="10">
        <v>102</v>
      </c>
      <c r="I25" s="10">
        <v>194</v>
      </c>
      <c r="J25" s="3"/>
      <c r="K25" s="7">
        <v>78</v>
      </c>
      <c r="L25" s="10">
        <v>132</v>
      </c>
      <c r="M25" s="10">
        <v>186</v>
      </c>
      <c r="N25" s="10">
        <v>318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22.547890714958651</v>
      </c>
      <c r="W25" s="19">
        <f>W6/$W$8*100</f>
        <v>19.168207024029574</v>
      </c>
      <c r="X25" s="19">
        <f>X6/$X$8*100</f>
        <v>20.752957345506307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73</v>
      </c>
      <c r="D26" s="10">
        <v>128</v>
      </c>
      <c r="E26" s="3"/>
      <c r="F26" s="7">
        <v>49</v>
      </c>
      <c r="G26" s="10">
        <v>99</v>
      </c>
      <c r="H26" s="10">
        <v>99</v>
      </c>
      <c r="I26" s="10">
        <v>198</v>
      </c>
      <c r="J26" s="3"/>
      <c r="K26" s="7">
        <v>79</v>
      </c>
      <c r="L26" s="10">
        <v>125</v>
      </c>
      <c r="M26" s="10">
        <v>169</v>
      </c>
      <c r="N26" s="10">
        <v>294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21.103318329320633</v>
      </c>
      <c r="W26" s="19">
        <f>W7/$W$8*100</f>
        <v>32.818853974122</v>
      </c>
      <c r="X26" s="19">
        <f>X7/$X$8*100</f>
        <v>27.325381632552887</v>
      </c>
      <c r="Z26" s="4" t="s">
        <v>25</v>
      </c>
      <c r="AA26" s="10">
        <v>93</v>
      </c>
      <c r="AB26" s="10">
        <v>79</v>
      </c>
      <c r="AC26" s="10">
        <v>172</v>
      </c>
    </row>
    <row r="27" spans="1:29" ht="15" customHeight="1" x14ac:dyDescent="0.15">
      <c r="A27" s="7"/>
      <c r="B27" s="11">
        <v>375</v>
      </c>
      <c r="C27" s="11">
        <v>361</v>
      </c>
      <c r="D27" s="11">
        <v>736</v>
      </c>
      <c r="E27" s="3"/>
      <c r="F27" s="7"/>
      <c r="G27" s="11">
        <v>531</v>
      </c>
      <c r="H27" s="11">
        <v>483</v>
      </c>
      <c r="I27" s="11">
        <v>1014</v>
      </c>
      <c r="J27" s="3"/>
      <c r="K27" s="7"/>
      <c r="L27" s="11">
        <v>608</v>
      </c>
      <c r="M27" s="11">
        <v>787</v>
      </c>
      <c r="N27" s="11">
        <v>1395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421</v>
      </c>
      <c r="AB27" s="10">
        <v>421</v>
      </c>
      <c r="AC27" s="10">
        <v>842</v>
      </c>
    </row>
    <row r="28" spans="1:29" ht="15" customHeight="1" x14ac:dyDescent="0.15">
      <c r="A28" s="7">
        <v>20</v>
      </c>
      <c r="B28" s="10">
        <v>67</v>
      </c>
      <c r="C28" s="10">
        <v>69</v>
      </c>
      <c r="D28" s="10">
        <v>136</v>
      </c>
      <c r="E28" s="3"/>
      <c r="F28" s="7">
        <v>50</v>
      </c>
      <c r="G28" s="10">
        <v>104</v>
      </c>
      <c r="H28" s="10">
        <v>86</v>
      </c>
      <c r="I28" s="10">
        <v>190</v>
      </c>
      <c r="J28" s="3"/>
      <c r="K28" s="7">
        <v>80</v>
      </c>
      <c r="L28" s="10">
        <v>113</v>
      </c>
      <c r="M28" s="10">
        <v>192</v>
      </c>
      <c r="N28" s="10">
        <v>305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28.828640217732648</v>
      </c>
      <c r="W28" s="19">
        <f t="shared" ref="W28:W39" si="5">W9/$W$8*100</f>
        <v>25.277264325323472</v>
      </c>
      <c r="X28" s="19">
        <f t="shared" ref="X28:X39" si="6">X9/$X$8*100</f>
        <v>26.942521965346295</v>
      </c>
      <c r="Z28" s="4" t="s">
        <v>31</v>
      </c>
      <c r="AA28" s="10">
        <v>232</v>
      </c>
      <c r="AB28" s="10">
        <v>207</v>
      </c>
      <c r="AC28" s="10">
        <v>439</v>
      </c>
    </row>
    <row r="29" spans="1:29" ht="15" customHeight="1" x14ac:dyDescent="0.15">
      <c r="A29" s="7">
        <v>21</v>
      </c>
      <c r="B29" s="10">
        <v>67</v>
      </c>
      <c r="C29" s="10">
        <v>72</v>
      </c>
      <c r="D29" s="10">
        <v>139</v>
      </c>
      <c r="E29" s="3"/>
      <c r="F29" s="7">
        <v>51</v>
      </c>
      <c r="G29" s="10">
        <v>91</v>
      </c>
      <c r="H29" s="10">
        <v>95</v>
      </c>
      <c r="I29" s="10">
        <v>186</v>
      </c>
      <c r="J29" s="3"/>
      <c r="K29" s="7">
        <v>81</v>
      </c>
      <c r="L29" s="10">
        <v>128</v>
      </c>
      <c r="M29" s="10">
        <v>201</v>
      </c>
      <c r="N29" s="10">
        <v>329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72.479849262011925</v>
      </c>
      <c r="W29" s="19">
        <f t="shared" si="5"/>
        <v>77.264325323475049</v>
      </c>
      <c r="X29" s="19">
        <f t="shared" si="6"/>
        <v>75.020860943405481</v>
      </c>
      <c r="Z29" s="4" t="s">
        <v>7</v>
      </c>
      <c r="AA29" s="10">
        <v>220</v>
      </c>
      <c r="AB29" s="10">
        <v>371</v>
      </c>
      <c r="AC29" s="10">
        <v>591</v>
      </c>
    </row>
    <row r="30" spans="1:29" ht="15" customHeight="1" x14ac:dyDescent="0.15">
      <c r="A30" s="7">
        <v>22</v>
      </c>
      <c r="B30" s="10">
        <v>49</v>
      </c>
      <c r="C30" s="10">
        <v>64</v>
      </c>
      <c r="D30" s="10">
        <v>113</v>
      </c>
      <c r="E30" s="3"/>
      <c r="F30" s="7">
        <v>52</v>
      </c>
      <c r="G30" s="10">
        <v>94</v>
      </c>
      <c r="H30" s="10">
        <v>98</v>
      </c>
      <c r="I30" s="10">
        <v>192</v>
      </c>
      <c r="J30" s="3"/>
      <c r="K30" s="7">
        <v>82</v>
      </c>
      <c r="L30" s="10">
        <v>112</v>
      </c>
      <c r="M30" s="10">
        <v>182</v>
      </c>
      <c r="N30" s="10">
        <v>294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62.001465508217315</v>
      </c>
      <c r="W30" s="19">
        <f t="shared" si="5"/>
        <v>68.706099815157117</v>
      </c>
      <c r="X30" s="19">
        <f t="shared" si="6"/>
        <v>65.562263780493794</v>
      </c>
      <c r="Z30" s="9" t="s">
        <v>24</v>
      </c>
      <c r="AA30" s="11">
        <f t="shared" ref="AA30:AB30" si="7">SUM(AA26:AA29)</f>
        <v>966</v>
      </c>
      <c r="AB30" s="11">
        <f t="shared" si="7"/>
        <v>1078</v>
      </c>
      <c r="AC30" s="11">
        <f>SUM(AC26:AC29)</f>
        <v>2044</v>
      </c>
    </row>
    <row r="31" spans="1:29" ht="15" customHeight="1" x14ac:dyDescent="0.15">
      <c r="A31" s="7">
        <v>23</v>
      </c>
      <c r="B31" s="10">
        <v>54</v>
      </c>
      <c r="C31" s="10">
        <v>61</v>
      </c>
      <c r="D31" s="10">
        <v>115</v>
      </c>
      <c r="E31" s="3"/>
      <c r="F31" s="7">
        <v>53</v>
      </c>
      <c r="G31" s="10">
        <v>92</v>
      </c>
      <c r="H31" s="10">
        <v>94</v>
      </c>
      <c r="I31" s="10">
        <v>186</v>
      </c>
      <c r="J31" s="3"/>
      <c r="K31" s="7">
        <v>83</v>
      </c>
      <c r="L31" s="10">
        <v>100</v>
      </c>
      <c r="M31" s="10">
        <v>176</v>
      </c>
      <c r="N31" s="10">
        <v>276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51.544017586098612</v>
      </c>
      <c r="W31" s="19">
        <f t="shared" si="5"/>
        <v>59.26987060998151</v>
      </c>
      <c r="X31" s="19">
        <f t="shared" si="6"/>
        <v>55.647180091297308</v>
      </c>
      <c r="Z31" s="6"/>
    </row>
    <row r="32" spans="1:29" ht="15" customHeight="1" x14ac:dyDescent="0.15">
      <c r="A32" s="7">
        <v>24</v>
      </c>
      <c r="B32" s="10">
        <v>59</v>
      </c>
      <c r="C32" s="10">
        <v>57</v>
      </c>
      <c r="D32" s="10">
        <v>116</v>
      </c>
      <c r="E32" s="3"/>
      <c r="F32" s="7">
        <v>54</v>
      </c>
      <c r="G32" s="10">
        <v>88</v>
      </c>
      <c r="H32" s="10">
        <v>119</v>
      </c>
      <c r="I32" s="10">
        <v>207</v>
      </c>
      <c r="J32" s="3"/>
      <c r="K32" s="7">
        <v>84</v>
      </c>
      <c r="L32" s="10">
        <v>139</v>
      </c>
      <c r="M32" s="10">
        <v>203</v>
      </c>
      <c r="N32" s="10">
        <v>342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43.651209044279284</v>
      </c>
      <c r="W32" s="20">
        <f t="shared" si="5"/>
        <v>51.98706099815157</v>
      </c>
      <c r="X32" s="20">
        <f t="shared" si="6"/>
        <v>48.0783389780592</v>
      </c>
      <c r="Z32" s="6"/>
      <c r="AA32" s="27"/>
      <c r="AB32" s="26"/>
      <c r="AC32" s="26"/>
    </row>
    <row r="33" spans="1:29" ht="15" customHeight="1" x14ac:dyDescent="0.15">
      <c r="A33" s="7"/>
      <c r="B33" s="11">
        <v>296</v>
      </c>
      <c r="C33" s="11">
        <v>323</v>
      </c>
      <c r="D33" s="11">
        <v>619</v>
      </c>
      <c r="E33" s="3"/>
      <c r="F33" s="7"/>
      <c r="G33" s="11">
        <v>469</v>
      </c>
      <c r="H33" s="11">
        <v>492</v>
      </c>
      <c r="I33" s="11">
        <v>961</v>
      </c>
      <c r="J33" s="3"/>
      <c r="K33" s="7"/>
      <c r="L33" s="11">
        <v>592</v>
      </c>
      <c r="M33" s="11">
        <v>954</v>
      </c>
      <c r="N33" s="11">
        <v>1546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33.40311943891971</v>
      </c>
      <c r="W33" s="19">
        <f t="shared" si="5"/>
        <v>43.345656192236596</v>
      </c>
      <c r="X33" s="19">
        <f t="shared" si="6"/>
        <v>38.683551759681933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52</v>
      </c>
      <c r="D34" s="10">
        <v>111</v>
      </c>
      <c r="E34" s="3"/>
      <c r="F34" s="7">
        <v>55</v>
      </c>
      <c r="G34" s="10">
        <v>94</v>
      </c>
      <c r="H34" s="10">
        <v>91</v>
      </c>
      <c r="I34" s="10">
        <v>185</v>
      </c>
      <c r="J34" s="3"/>
      <c r="K34" s="7">
        <v>85</v>
      </c>
      <c r="L34" s="10">
        <v>103</v>
      </c>
      <c r="M34" s="10">
        <v>183</v>
      </c>
      <c r="N34" s="10">
        <v>286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21.103318329320633</v>
      </c>
      <c r="W34" s="19">
        <f t="shared" si="5"/>
        <v>32.818853974122</v>
      </c>
      <c r="X34" s="19">
        <f t="shared" si="6"/>
        <v>27.325381632552887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54</v>
      </c>
      <c r="C35" s="10">
        <v>50</v>
      </c>
      <c r="D35" s="10">
        <v>104</v>
      </c>
      <c r="E35" s="3"/>
      <c r="F35" s="7">
        <v>56</v>
      </c>
      <c r="G35" s="10">
        <v>101</v>
      </c>
      <c r="H35" s="10">
        <v>80</v>
      </c>
      <c r="I35" s="10">
        <v>181</v>
      </c>
      <c r="J35" s="3"/>
      <c r="K35" s="7">
        <v>86</v>
      </c>
      <c r="L35" s="10">
        <v>119</v>
      </c>
      <c r="M35" s="10">
        <v>205</v>
      </c>
      <c r="N35" s="10">
        <v>324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14.738825499842982</v>
      </c>
      <c r="W35" s="19">
        <f t="shared" si="5"/>
        <v>25.545286506469502</v>
      </c>
      <c r="X35" s="19">
        <f t="shared" si="6"/>
        <v>20.478083738281057</v>
      </c>
      <c r="Z35" s="4" t="s">
        <v>25</v>
      </c>
      <c r="AA35" s="10">
        <f>SUM(AA5,AA12,AA19,AA26)</f>
        <v>908</v>
      </c>
      <c r="AB35" s="10">
        <f t="shared" ref="AA35:AB38" si="8">SUM(AB5,AB12,AB19,AB26)</f>
        <v>825</v>
      </c>
      <c r="AC35" s="10">
        <f>SUM(AA35:AB35)</f>
        <v>1733</v>
      </c>
    </row>
    <row r="36" spans="1:29" ht="15" customHeight="1" x14ac:dyDescent="0.15">
      <c r="A36" s="7">
        <v>27</v>
      </c>
      <c r="B36" s="10">
        <v>63</v>
      </c>
      <c r="C36" s="10">
        <v>54</v>
      </c>
      <c r="D36" s="10">
        <v>117</v>
      </c>
      <c r="E36" s="3"/>
      <c r="F36" s="7">
        <v>57</v>
      </c>
      <c r="G36" s="10">
        <v>99</v>
      </c>
      <c r="H36" s="10">
        <v>134</v>
      </c>
      <c r="I36" s="10">
        <v>233</v>
      </c>
      <c r="J36" s="3"/>
      <c r="K36" s="7">
        <v>87</v>
      </c>
      <c r="L36" s="10">
        <v>96</v>
      </c>
      <c r="M36" s="10">
        <v>180</v>
      </c>
      <c r="N36" s="10">
        <v>276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8.5418193237726374</v>
      </c>
      <c r="W36" s="19">
        <f t="shared" si="5"/>
        <v>16.728280961182996</v>
      </c>
      <c r="X36" s="19">
        <f t="shared" si="6"/>
        <v>12.889608795955432</v>
      </c>
      <c r="Z36" s="25" t="s">
        <v>26</v>
      </c>
      <c r="AA36" s="10">
        <f t="shared" si="8"/>
        <v>4475</v>
      </c>
      <c r="AB36" s="10">
        <f t="shared" si="8"/>
        <v>4370</v>
      </c>
      <c r="AC36" s="13">
        <f>SUM(AA36:AB36)</f>
        <v>8845</v>
      </c>
    </row>
    <row r="37" spans="1:29" ht="15" customHeight="1" x14ac:dyDescent="0.15">
      <c r="A37" s="7">
        <v>28</v>
      </c>
      <c r="B37" s="10">
        <v>81</v>
      </c>
      <c r="C37" s="10">
        <v>53</v>
      </c>
      <c r="D37" s="10">
        <v>134</v>
      </c>
      <c r="E37" s="3"/>
      <c r="F37" s="7">
        <v>58</v>
      </c>
      <c r="G37" s="10">
        <v>119</v>
      </c>
      <c r="H37" s="10">
        <v>122</v>
      </c>
      <c r="I37" s="10">
        <v>241</v>
      </c>
      <c r="J37" s="3"/>
      <c r="K37" s="7">
        <v>88</v>
      </c>
      <c r="L37" s="10">
        <v>97</v>
      </c>
      <c r="M37" s="10">
        <v>169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3.3392651523081756</v>
      </c>
      <c r="W37" s="19">
        <f t="shared" si="5"/>
        <v>8.4935304990757849</v>
      </c>
      <c r="X37" s="19">
        <f t="shared" si="6"/>
        <v>6.0766701025867569</v>
      </c>
      <c r="Z37" s="4" t="s">
        <v>31</v>
      </c>
      <c r="AA37" s="10">
        <f t="shared" si="8"/>
        <v>2154</v>
      </c>
      <c r="AB37" s="10">
        <f t="shared" si="8"/>
        <v>2074</v>
      </c>
      <c r="AC37" s="13">
        <f>SUM(AA37:AB37)</f>
        <v>4228</v>
      </c>
    </row>
    <row r="38" spans="1:29" ht="15" customHeight="1" x14ac:dyDescent="0.15">
      <c r="A38" s="7">
        <v>29</v>
      </c>
      <c r="B38" s="10">
        <v>51</v>
      </c>
      <c r="C38" s="10">
        <v>45</v>
      </c>
      <c r="D38" s="10">
        <v>96</v>
      </c>
      <c r="E38" s="3"/>
      <c r="F38" s="7">
        <v>59</v>
      </c>
      <c r="G38" s="10">
        <v>117</v>
      </c>
      <c r="H38" s="10">
        <v>102</v>
      </c>
      <c r="I38" s="10">
        <v>219</v>
      </c>
      <c r="J38" s="3"/>
      <c r="K38" s="7">
        <v>89</v>
      </c>
      <c r="L38" s="10">
        <v>82</v>
      </c>
      <c r="M38" s="10">
        <v>154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0.72228619281900974</v>
      </c>
      <c r="W38" s="19">
        <f t="shared" si="5"/>
        <v>2.4953789279112755</v>
      </c>
      <c r="X38" s="19">
        <f t="shared" si="6"/>
        <v>1.6639670151671331</v>
      </c>
      <c r="Z38" s="4" t="s">
        <v>7</v>
      </c>
      <c r="AA38" s="10">
        <f t="shared" si="8"/>
        <v>2016</v>
      </c>
      <c r="AB38" s="10">
        <f t="shared" si="8"/>
        <v>3551</v>
      </c>
      <c r="AC38" s="13">
        <f>SUM(AA38:AB38)</f>
        <v>5567</v>
      </c>
    </row>
    <row r="39" spans="1:29" ht="15" customHeight="1" x14ac:dyDescent="0.15">
      <c r="A39" s="7"/>
      <c r="B39" s="11">
        <v>308</v>
      </c>
      <c r="C39" s="11">
        <v>254</v>
      </c>
      <c r="D39" s="11">
        <v>562</v>
      </c>
      <c r="E39" s="3"/>
      <c r="F39" s="7"/>
      <c r="G39" s="11">
        <v>530</v>
      </c>
      <c r="H39" s="11">
        <v>529</v>
      </c>
      <c r="I39" s="11">
        <v>1059</v>
      </c>
      <c r="J39" s="3"/>
      <c r="K39" s="7"/>
      <c r="L39" s="11">
        <v>497</v>
      </c>
      <c r="M39" s="11">
        <v>891</v>
      </c>
      <c r="N39" s="11">
        <v>1388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3.1403747513869991E-2</v>
      </c>
      <c r="W39" s="19">
        <f t="shared" si="5"/>
        <v>0.45286506469500931</v>
      </c>
      <c r="X39" s="19">
        <f t="shared" si="6"/>
        <v>0.2552397781377313</v>
      </c>
      <c r="Z39" s="9" t="s">
        <v>24</v>
      </c>
      <c r="AA39" s="11">
        <f>SUM(AA35:AA38)</f>
        <v>9553</v>
      </c>
      <c r="AB39" s="11">
        <f>SUM(AB35:AB38)</f>
        <v>10820</v>
      </c>
      <c r="AC39" s="11">
        <f>SUM(AC35:AC38)</f>
        <v>20373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44620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33</v>
      </c>
      <c r="C4" s="10">
        <v>33</v>
      </c>
      <c r="D4" s="10">
        <v>66</v>
      </c>
      <c r="E4" s="3"/>
      <c r="F4" s="7">
        <v>30</v>
      </c>
      <c r="G4" s="10">
        <v>59</v>
      </c>
      <c r="H4" s="10">
        <v>38</v>
      </c>
      <c r="I4" s="10">
        <v>97</v>
      </c>
      <c r="J4" s="3"/>
      <c r="K4" s="7">
        <v>60</v>
      </c>
      <c r="L4" s="10">
        <v>135</v>
      </c>
      <c r="M4" s="10">
        <v>154</v>
      </c>
      <c r="N4" s="10">
        <v>289</v>
      </c>
      <c r="O4" s="3"/>
      <c r="P4" s="7">
        <v>90</v>
      </c>
      <c r="Q4" s="10">
        <v>72</v>
      </c>
      <c r="R4" s="10">
        <v>151</v>
      </c>
      <c r="S4" s="10">
        <v>223</v>
      </c>
      <c r="U4" s="4" t="s">
        <v>4</v>
      </c>
      <c r="V4" s="15">
        <f>SUM(B9,B15,B21)</f>
        <v>904</v>
      </c>
      <c r="W4" s="15">
        <f>SUM(C9,C15,C21)</f>
        <v>825</v>
      </c>
      <c r="X4" s="15">
        <f>SUM(V4:W4)</f>
        <v>1729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60</v>
      </c>
      <c r="C5" s="10">
        <v>43</v>
      </c>
      <c r="D5" s="10">
        <v>103</v>
      </c>
      <c r="E5" s="3"/>
      <c r="F5" s="7">
        <v>31</v>
      </c>
      <c r="G5" s="10">
        <v>53</v>
      </c>
      <c r="H5" s="10">
        <v>47</v>
      </c>
      <c r="I5" s="10">
        <v>100</v>
      </c>
      <c r="J5" s="3"/>
      <c r="K5" s="7">
        <v>61</v>
      </c>
      <c r="L5" s="10">
        <v>141</v>
      </c>
      <c r="M5" s="10">
        <v>143</v>
      </c>
      <c r="N5" s="10">
        <v>284</v>
      </c>
      <c r="O5" s="3"/>
      <c r="P5" s="7">
        <v>91</v>
      </c>
      <c r="Q5" s="10">
        <v>72</v>
      </c>
      <c r="R5" s="10">
        <v>176</v>
      </c>
      <c r="S5" s="10">
        <v>248</v>
      </c>
      <c r="U5" s="4" t="s">
        <v>5</v>
      </c>
      <c r="V5" s="15">
        <f>SUM(B27,B33,B39,G9,G15,G21,G27,G33,G39,L9)</f>
        <v>4476</v>
      </c>
      <c r="W5" s="15">
        <f>SUM(C27,C33,C39,H9,H15,H21,H27,H33,H39,M9)</f>
        <v>4359</v>
      </c>
      <c r="X5" s="15">
        <f>SUM(V5:W5)</f>
        <v>8835</v>
      </c>
      <c r="Y5" s="2"/>
      <c r="Z5" s="4" t="s">
        <v>25</v>
      </c>
      <c r="AA5" s="10">
        <v>514</v>
      </c>
      <c r="AB5" s="10">
        <v>511</v>
      </c>
      <c r="AC5" s="10">
        <v>1025</v>
      </c>
    </row>
    <row r="6" spans="1:29" ht="15" customHeight="1" x14ac:dyDescent="0.15">
      <c r="A6" s="7">
        <v>2</v>
      </c>
      <c r="B6" s="10">
        <v>37</v>
      </c>
      <c r="C6" s="10">
        <v>39</v>
      </c>
      <c r="D6" s="10">
        <v>76</v>
      </c>
      <c r="E6" s="3"/>
      <c r="F6" s="7">
        <v>32</v>
      </c>
      <c r="G6" s="10">
        <v>47</v>
      </c>
      <c r="H6" s="10">
        <v>45</v>
      </c>
      <c r="I6" s="10">
        <v>92</v>
      </c>
      <c r="J6" s="3"/>
      <c r="K6" s="7">
        <v>62</v>
      </c>
      <c r="L6" s="10">
        <v>158</v>
      </c>
      <c r="M6" s="10">
        <v>148</v>
      </c>
      <c r="N6" s="10">
        <v>306</v>
      </c>
      <c r="O6" s="3"/>
      <c r="P6" s="7">
        <v>92</v>
      </c>
      <c r="Q6" s="10">
        <v>45</v>
      </c>
      <c r="R6" s="10">
        <v>125</v>
      </c>
      <c r="S6" s="10">
        <v>170</v>
      </c>
      <c r="U6" s="8" t="s">
        <v>6</v>
      </c>
      <c r="V6" s="15">
        <f>SUM(L15,L21)</f>
        <v>2149</v>
      </c>
      <c r="W6" s="15">
        <f>SUM(M15,M21)</f>
        <v>2071</v>
      </c>
      <c r="X6" s="15">
        <f>SUM(V6:W6)</f>
        <v>4220</v>
      </c>
      <c r="Z6" s="25" t="s">
        <v>26</v>
      </c>
      <c r="AA6" s="10">
        <v>2620</v>
      </c>
      <c r="AB6" s="10">
        <v>2581</v>
      </c>
      <c r="AC6" s="10">
        <v>5201</v>
      </c>
    </row>
    <row r="7" spans="1:29" ht="15" customHeight="1" x14ac:dyDescent="0.15">
      <c r="A7" s="7">
        <v>3</v>
      </c>
      <c r="B7" s="10">
        <v>47</v>
      </c>
      <c r="C7" s="10">
        <v>29</v>
      </c>
      <c r="D7" s="10">
        <v>76</v>
      </c>
      <c r="E7" s="3"/>
      <c r="F7" s="7">
        <v>33</v>
      </c>
      <c r="G7" s="10">
        <v>77</v>
      </c>
      <c r="H7" s="10">
        <v>55</v>
      </c>
      <c r="I7" s="10">
        <v>132</v>
      </c>
      <c r="J7" s="3"/>
      <c r="K7" s="7">
        <v>63</v>
      </c>
      <c r="L7" s="10">
        <v>161</v>
      </c>
      <c r="M7" s="10">
        <v>173</v>
      </c>
      <c r="N7" s="10">
        <v>334</v>
      </c>
      <c r="O7" s="3"/>
      <c r="P7" s="7">
        <v>93</v>
      </c>
      <c r="Q7" s="10">
        <v>31</v>
      </c>
      <c r="R7" s="10">
        <v>114</v>
      </c>
      <c r="S7" s="10">
        <v>145</v>
      </c>
      <c r="U7" s="4" t="s">
        <v>7</v>
      </c>
      <c r="V7" s="15">
        <f>SUM(L27,L33,L39,Q9,Q15,Q21,Q27,Q33,Q39)</f>
        <v>2012</v>
      </c>
      <c r="W7" s="15">
        <f>SUM(M27,M33,M39,R9,R15,R21,R27,R33,R39)</f>
        <v>3548</v>
      </c>
      <c r="X7" s="15">
        <f>SUM(V7:W7)</f>
        <v>5560</v>
      </c>
      <c r="Z7" s="4" t="s">
        <v>31</v>
      </c>
      <c r="AA7" s="10">
        <v>1213</v>
      </c>
      <c r="AB7" s="10">
        <v>1241</v>
      </c>
      <c r="AC7" s="10">
        <v>2454</v>
      </c>
    </row>
    <row r="8" spans="1:29" ht="15" customHeight="1" x14ac:dyDescent="0.15">
      <c r="A8" s="7">
        <v>4</v>
      </c>
      <c r="B8" s="10">
        <v>61</v>
      </c>
      <c r="C8" s="10">
        <v>52</v>
      </c>
      <c r="D8" s="10">
        <v>113</v>
      </c>
      <c r="E8" s="3"/>
      <c r="F8" s="7">
        <v>34</v>
      </c>
      <c r="G8" s="10">
        <v>75</v>
      </c>
      <c r="H8" s="10">
        <v>92</v>
      </c>
      <c r="I8" s="10">
        <v>167</v>
      </c>
      <c r="J8" s="3"/>
      <c r="K8" s="7">
        <v>64</v>
      </c>
      <c r="L8" s="10">
        <v>152</v>
      </c>
      <c r="M8" s="10">
        <v>166</v>
      </c>
      <c r="N8" s="10">
        <v>318</v>
      </c>
      <c r="O8" s="3"/>
      <c r="P8" s="7">
        <v>94</v>
      </c>
      <c r="Q8" s="10">
        <v>27</v>
      </c>
      <c r="R8" s="10">
        <v>83</v>
      </c>
      <c r="S8" s="10">
        <v>110</v>
      </c>
      <c r="U8" s="17" t="s">
        <v>3</v>
      </c>
      <c r="V8" s="12">
        <f>SUM(V4:V7)</f>
        <v>9541</v>
      </c>
      <c r="W8" s="12">
        <f>SUM(W4:W7)</f>
        <v>10803</v>
      </c>
      <c r="X8" s="12">
        <f>SUM(X4:X7)</f>
        <v>20344</v>
      </c>
      <c r="Z8" s="4" t="s">
        <v>7</v>
      </c>
      <c r="AA8" s="10">
        <v>1214</v>
      </c>
      <c r="AB8" s="10">
        <v>2111</v>
      </c>
      <c r="AC8" s="10">
        <v>3325</v>
      </c>
    </row>
    <row r="9" spans="1:29" ht="15" customHeight="1" x14ac:dyDescent="0.15">
      <c r="A9" s="7"/>
      <c r="B9" s="11">
        <v>238</v>
      </c>
      <c r="C9" s="11">
        <v>196</v>
      </c>
      <c r="D9" s="11">
        <v>434</v>
      </c>
      <c r="E9" s="3"/>
      <c r="F9" s="7"/>
      <c r="G9" s="11">
        <v>311</v>
      </c>
      <c r="H9" s="11">
        <v>277</v>
      </c>
      <c r="I9" s="11">
        <v>588</v>
      </c>
      <c r="J9" s="3"/>
      <c r="K9" s="7"/>
      <c r="L9" s="12">
        <v>747</v>
      </c>
      <c r="M9" s="12">
        <v>784</v>
      </c>
      <c r="N9" s="12">
        <v>1531</v>
      </c>
      <c r="O9" s="3"/>
      <c r="P9" s="7"/>
      <c r="Q9" s="11">
        <v>247</v>
      </c>
      <c r="R9" s="11">
        <v>649</v>
      </c>
      <c r="S9" s="11">
        <v>896</v>
      </c>
      <c r="U9" s="4" t="s">
        <v>8</v>
      </c>
      <c r="V9" s="15">
        <f>SUM(G21,G27,G33,G39,L9)</f>
        <v>2749</v>
      </c>
      <c r="W9" s="15">
        <f>SUM(H21,H27,H33,H39,M9)</f>
        <v>2731</v>
      </c>
      <c r="X9" s="18">
        <f t="shared" ref="X9:X20" si="0">SUM(V9:W9)</f>
        <v>5480</v>
      </c>
      <c r="Z9" s="9" t="s">
        <v>24</v>
      </c>
      <c r="AA9" s="11">
        <f t="shared" ref="AA9:AB9" si="1">SUM(AA5:AA8)</f>
        <v>5561</v>
      </c>
      <c r="AB9" s="11">
        <f t="shared" si="1"/>
        <v>6444</v>
      </c>
      <c r="AC9" s="11">
        <f>SUM(AC5:AC8)</f>
        <v>12005</v>
      </c>
    </row>
    <row r="10" spans="1:29" ht="15" customHeight="1" x14ac:dyDescent="0.15">
      <c r="A10" s="7">
        <v>5</v>
      </c>
      <c r="B10" s="10">
        <v>54</v>
      </c>
      <c r="C10" s="10">
        <v>57</v>
      </c>
      <c r="D10" s="10">
        <v>111</v>
      </c>
      <c r="E10" s="3"/>
      <c r="F10" s="7">
        <v>35</v>
      </c>
      <c r="G10" s="10">
        <v>79</v>
      </c>
      <c r="H10" s="10">
        <v>76</v>
      </c>
      <c r="I10" s="10">
        <v>155</v>
      </c>
      <c r="J10" s="3"/>
      <c r="K10" s="7">
        <v>65</v>
      </c>
      <c r="L10" s="10">
        <v>189</v>
      </c>
      <c r="M10" s="10">
        <v>169</v>
      </c>
      <c r="N10" s="10">
        <v>358</v>
      </c>
      <c r="O10" s="3"/>
      <c r="P10" s="7">
        <v>95</v>
      </c>
      <c r="Q10" s="10">
        <v>24</v>
      </c>
      <c r="R10" s="10">
        <v>73</v>
      </c>
      <c r="S10" s="10">
        <v>97</v>
      </c>
      <c r="U10" s="4" t="s">
        <v>9</v>
      </c>
      <c r="V10" s="15">
        <f>SUM(G21,G27,G33,G39,L9,L15,L21,L27,L33,L39,Q9,Q15,Q21,Q27,Q33,Q39)</f>
        <v>6910</v>
      </c>
      <c r="W10" s="15">
        <f>SUM(H21,H27,H33,H39,M9,M15,M21,M27,M33,M39,R9,R15,R21,R27,R33,R39)</f>
        <v>8350</v>
      </c>
      <c r="X10" s="18">
        <f t="shared" si="0"/>
        <v>15260</v>
      </c>
      <c r="Z10" s="6" t="s">
        <v>28</v>
      </c>
    </row>
    <row r="11" spans="1:29" ht="15" customHeight="1" x14ac:dyDescent="0.15">
      <c r="A11" s="7">
        <v>6</v>
      </c>
      <c r="B11" s="10">
        <v>62</v>
      </c>
      <c r="C11" s="10">
        <v>48</v>
      </c>
      <c r="D11" s="10">
        <v>110</v>
      </c>
      <c r="E11" s="3"/>
      <c r="F11" s="7">
        <v>36</v>
      </c>
      <c r="G11" s="10">
        <v>80</v>
      </c>
      <c r="H11" s="10">
        <v>86</v>
      </c>
      <c r="I11" s="10">
        <v>166</v>
      </c>
      <c r="J11" s="3"/>
      <c r="K11" s="7">
        <v>66</v>
      </c>
      <c r="L11" s="10">
        <v>162</v>
      </c>
      <c r="M11" s="10">
        <v>187</v>
      </c>
      <c r="N11" s="10">
        <v>349</v>
      </c>
      <c r="O11" s="3"/>
      <c r="P11" s="7">
        <v>96</v>
      </c>
      <c r="Q11" s="10">
        <v>23</v>
      </c>
      <c r="R11" s="10">
        <v>60</v>
      </c>
      <c r="S11" s="10">
        <v>83</v>
      </c>
      <c r="U11" s="4" t="s">
        <v>10</v>
      </c>
      <c r="V11" s="15">
        <f>SUM(,G33,G39,L9,L15,L21,L27,L33,L39,Q9,Q15,Q21,Q27,Q33,Q39)</f>
        <v>5906</v>
      </c>
      <c r="W11" s="15">
        <f>SUM(,H33,H39,M9,M15,M21,M27,M33,M39,R9,R15,R21,R27,R33,R39)</f>
        <v>7421</v>
      </c>
      <c r="X11" s="18">
        <f t="shared" si="0"/>
        <v>13327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57</v>
      </c>
      <c r="D12" s="10">
        <v>128</v>
      </c>
      <c r="E12" s="3"/>
      <c r="F12" s="7">
        <v>37</v>
      </c>
      <c r="G12" s="10">
        <v>104</v>
      </c>
      <c r="H12" s="10">
        <v>76</v>
      </c>
      <c r="I12" s="10">
        <v>180</v>
      </c>
      <c r="J12" s="3"/>
      <c r="K12" s="7">
        <v>67</v>
      </c>
      <c r="L12" s="10">
        <v>196</v>
      </c>
      <c r="M12" s="10">
        <v>189</v>
      </c>
      <c r="N12" s="10">
        <v>385</v>
      </c>
      <c r="O12" s="3"/>
      <c r="P12" s="7">
        <v>97</v>
      </c>
      <c r="Q12" s="10">
        <v>9</v>
      </c>
      <c r="R12" s="10">
        <v>45</v>
      </c>
      <c r="S12" s="10">
        <v>54</v>
      </c>
      <c r="U12" s="4" t="s">
        <v>11</v>
      </c>
      <c r="V12" s="15">
        <f>SUM(L9,L15,L21,L27,L33,L39,Q9,Q15,Q21,Q27,Q33,Q39)</f>
        <v>4908</v>
      </c>
      <c r="W12" s="15">
        <f>SUM(M9,M15,M21,M27,M33,M39,R9,R15,R21,R27,R33,R39)</f>
        <v>6403</v>
      </c>
      <c r="X12" s="18">
        <f t="shared" si="0"/>
        <v>11311</v>
      </c>
      <c r="Z12" s="4" t="s">
        <v>25</v>
      </c>
      <c r="AA12" s="10">
        <v>149</v>
      </c>
      <c r="AB12" s="10">
        <v>100</v>
      </c>
      <c r="AC12" s="10">
        <v>249</v>
      </c>
    </row>
    <row r="13" spans="1:29" ht="15" customHeight="1" x14ac:dyDescent="0.15">
      <c r="A13" s="7">
        <v>8</v>
      </c>
      <c r="B13" s="10">
        <v>54</v>
      </c>
      <c r="C13" s="10">
        <v>70</v>
      </c>
      <c r="D13" s="10">
        <v>124</v>
      </c>
      <c r="E13" s="3"/>
      <c r="F13" s="7">
        <v>38</v>
      </c>
      <c r="G13" s="10">
        <v>84</v>
      </c>
      <c r="H13" s="10">
        <v>101</v>
      </c>
      <c r="I13" s="10">
        <v>185</v>
      </c>
      <c r="J13" s="3"/>
      <c r="K13" s="7">
        <v>68</v>
      </c>
      <c r="L13" s="10">
        <v>218</v>
      </c>
      <c r="M13" s="10">
        <v>171</v>
      </c>
      <c r="N13" s="10">
        <v>389</v>
      </c>
      <c r="O13" s="3"/>
      <c r="P13" s="7">
        <v>98</v>
      </c>
      <c r="Q13" s="10">
        <v>9</v>
      </c>
      <c r="R13" s="10">
        <v>28</v>
      </c>
      <c r="S13" s="10">
        <v>37</v>
      </c>
      <c r="U13" s="9" t="s">
        <v>12</v>
      </c>
      <c r="V13" s="12">
        <f>SUM(L15,L21,L27,L33,L39,Q9,Q15,Q21,Q27,Q33,Q39)</f>
        <v>4161</v>
      </c>
      <c r="W13" s="12">
        <f>SUM(M15,M21,M27,M33,M39,R9,R15,R21,R27,R33,R39)</f>
        <v>5619</v>
      </c>
      <c r="X13" s="12">
        <f t="shared" si="0"/>
        <v>9780</v>
      </c>
      <c r="Z13" s="25" t="s">
        <v>26</v>
      </c>
      <c r="AA13" s="10">
        <v>550</v>
      </c>
      <c r="AB13" s="10">
        <v>595</v>
      </c>
      <c r="AC13" s="10">
        <v>1145</v>
      </c>
    </row>
    <row r="14" spans="1:29" ht="15" customHeight="1" x14ac:dyDescent="0.15">
      <c r="A14" s="7">
        <v>9</v>
      </c>
      <c r="B14" s="10">
        <v>68</v>
      </c>
      <c r="C14" s="10">
        <v>56</v>
      </c>
      <c r="D14" s="10">
        <v>124</v>
      </c>
      <c r="E14" s="3"/>
      <c r="F14" s="7">
        <v>39</v>
      </c>
      <c r="G14" s="10">
        <v>83</v>
      </c>
      <c r="H14" s="10">
        <v>74</v>
      </c>
      <c r="I14" s="10">
        <v>157</v>
      </c>
      <c r="J14" s="3"/>
      <c r="K14" s="7">
        <v>69</v>
      </c>
      <c r="L14" s="10">
        <v>199</v>
      </c>
      <c r="M14" s="10">
        <v>208</v>
      </c>
      <c r="N14" s="10">
        <v>407</v>
      </c>
      <c r="O14" s="3"/>
      <c r="P14" s="7">
        <v>99</v>
      </c>
      <c r="Q14" s="10">
        <v>1</v>
      </c>
      <c r="R14" s="10">
        <v>21</v>
      </c>
      <c r="S14" s="10">
        <v>22</v>
      </c>
      <c r="U14" s="4" t="s">
        <v>13</v>
      </c>
      <c r="V14" s="15">
        <f>SUM(L21,L27,L33,L39,Q9,Q15,Q21,Q27,Q33,Q39)</f>
        <v>3197</v>
      </c>
      <c r="W14" s="15">
        <f>SUM(M21,M27,M33,M39,R9,R15,R21,R27,R33,R39)</f>
        <v>4695</v>
      </c>
      <c r="X14" s="18">
        <f t="shared" si="0"/>
        <v>7892</v>
      </c>
      <c r="Z14" s="4" t="s">
        <v>31</v>
      </c>
      <c r="AA14" s="10">
        <v>303</v>
      </c>
      <c r="AB14" s="10">
        <v>274</v>
      </c>
      <c r="AC14" s="10">
        <v>577</v>
      </c>
    </row>
    <row r="15" spans="1:29" ht="15" customHeight="1" x14ac:dyDescent="0.15">
      <c r="A15" s="7"/>
      <c r="B15" s="11">
        <v>309</v>
      </c>
      <c r="C15" s="11">
        <v>288</v>
      </c>
      <c r="D15" s="11">
        <v>597</v>
      </c>
      <c r="E15" s="3"/>
      <c r="F15" s="7"/>
      <c r="G15" s="11">
        <v>430</v>
      </c>
      <c r="H15" s="11">
        <v>413</v>
      </c>
      <c r="I15" s="11">
        <v>843</v>
      </c>
      <c r="J15" s="3"/>
      <c r="K15" s="7"/>
      <c r="L15" s="11">
        <v>964</v>
      </c>
      <c r="M15" s="11">
        <v>924</v>
      </c>
      <c r="N15" s="11">
        <v>1888</v>
      </c>
      <c r="O15" s="3"/>
      <c r="P15" s="7"/>
      <c r="Q15" s="11">
        <v>66</v>
      </c>
      <c r="R15" s="11">
        <v>227</v>
      </c>
      <c r="S15" s="11">
        <v>293</v>
      </c>
      <c r="U15" s="4" t="s">
        <v>14</v>
      </c>
      <c r="V15" s="15">
        <f>SUM(L27,L33,L39,Q9,Q15,Q21,Q27,Q33,Q39)</f>
        <v>2012</v>
      </c>
      <c r="W15" s="15">
        <f>SUM(M27,M33,M39,R9,R15,R21,R27,R33,R39)</f>
        <v>3548</v>
      </c>
      <c r="X15" s="18">
        <f t="shared" si="0"/>
        <v>5560</v>
      </c>
      <c r="Z15" s="4" t="s">
        <v>7</v>
      </c>
      <c r="AA15" s="10">
        <v>249</v>
      </c>
      <c r="AB15" s="10">
        <v>423</v>
      </c>
      <c r="AC15" s="10">
        <v>672</v>
      </c>
    </row>
    <row r="16" spans="1:29" ht="15" customHeight="1" x14ac:dyDescent="0.15">
      <c r="A16" s="7">
        <v>10</v>
      </c>
      <c r="B16" s="10">
        <v>62</v>
      </c>
      <c r="C16" s="10">
        <v>55</v>
      </c>
      <c r="D16" s="10">
        <v>117</v>
      </c>
      <c r="E16" s="3"/>
      <c r="F16" s="7">
        <v>40</v>
      </c>
      <c r="G16" s="10">
        <v>87</v>
      </c>
      <c r="H16" s="10">
        <v>78</v>
      </c>
      <c r="I16" s="10">
        <v>165</v>
      </c>
      <c r="J16" s="3"/>
      <c r="K16" s="7">
        <v>70</v>
      </c>
      <c r="L16" s="10">
        <v>218</v>
      </c>
      <c r="M16" s="10">
        <v>198</v>
      </c>
      <c r="N16" s="10">
        <v>416</v>
      </c>
      <c r="O16" s="3"/>
      <c r="P16" s="7">
        <v>100</v>
      </c>
      <c r="Q16" s="10">
        <v>1</v>
      </c>
      <c r="R16" s="10">
        <v>20</v>
      </c>
      <c r="S16" s="10">
        <v>21</v>
      </c>
      <c r="U16" s="4" t="s">
        <v>15</v>
      </c>
      <c r="V16" s="15">
        <f>SUM(L33,L39,Q9,Q15,Q21,Q27,Q33,Q39)</f>
        <v>1397</v>
      </c>
      <c r="W16" s="15">
        <f>SUM(M33,M39,R9,R15,R21,R27,R33,R39)</f>
        <v>2772</v>
      </c>
      <c r="X16" s="18">
        <f t="shared" si="0"/>
        <v>4169</v>
      </c>
      <c r="Z16" s="9" t="s">
        <v>24</v>
      </c>
      <c r="AA16" s="11">
        <f t="shared" ref="AA16:AB16" si="2">SUM(AA12:AA15)</f>
        <v>1251</v>
      </c>
      <c r="AB16" s="11">
        <f t="shared" si="2"/>
        <v>1392</v>
      </c>
      <c r="AC16" s="11">
        <f>SUM(AC12:AC15)</f>
        <v>2643</v>
      </c>
    </row>
    <row r="17" spans="1:29" ht="15" customHeight="1" x14ac:dyDescent="0.15">
      <c r="A17" s="7">
        <v>11</v>
      </c>
      <c r="B17" s="10">
        <v>78</v>
      </c>
      <c r="C17" s="10">
        <v>69</v>
      </c>
      <c r="D17" s="10">
        <v>147</v>
      </c>
      <c r="E17" s="3"/>
      <c r="F17" s="7">
        <v>41</v>
      </c>
      <c r="G17" s="10">
        <v>81</v>
      </c>
      <c r="H17" s="10">
        <v>109</v>
      </c>
      <c r="I17" s="10">
        <v>190</v>
      </c>
      <c r="J17" s="3"/>
      <c r="K17" s="7">
        <v>71</v>
      </c>
      <c r="L17" s="10">
        <v>225</v>
      </c>
      <c r="M17" s="10">
        <v>208</v>
      </c>
      <c r="N17" s="10">
        <v>433</v>
      </c>
      <c r="O17" s="3"/>
      <c r="P17" s="7">
        <v>101</v>
      </c>
      <c r="Q17" s="10">
        <v>0</v>
      </c>
      <c r="R17" s="10">
        <v>11</v>
      </c>
      <c r="S17" s="10">
        <v>11</v>
      </c>
      <c r="U17" s="4" t="s">
        <v>16</v>
      </c>
      <c r="V17" s="15">
        <f>SUM(L39,Q9,Q15,Q21,Q27,Q33,Q39)</f>
        <v>817</v>
      </c>
      <c r="W17" s="15">
        <f>SUM(M39,R9,R15,R21,R27,R33,R39)</f>
        <v>1820</v>
      </c>
      <c r="X17" s="18">
        <f t="shared" si="0"/>
        <v>2637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67</v>
      </c>
      <c r="D18" s="10">
        <v>150</v>
      </c>
      <c r="E18" s="3"/>
      <c r="F18" s="7">
        <v>42</v>
      </c>
      <c r="G18" s="10">
        <v>87</v>
      </c>
      <c r="H18" s="10">
        <v>77</v>
      </c>
      <c r="I18" s="10">
        <v>164</v>
      </c>
      <c r="J18" s="3"/>
      <c r="K18" s="7">
        <v>72</v>
      </c>
      <c r="L18" s="10">
        <v>250</v>
      </c>
      <c r="M18" s="10">
        <v>272</v>
      </c>
      <c r="N18" s="13">
        <v>522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316</v>
      </c>
      <c r="W18" s="15">
        <f>SUM(R9,R15,R21,R27,R33,R39)</f>
        <v>924</v>
      </c>
      <c r="X18" s="18">
        <f t="shared" si="0"/>
        <v>1240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63</v>
      </c>
      <c r="C19" s="10">
        <v>70</v>
      </c>
      <c r="D19" s="10">
        <v>133</v>
      </c>
      <c r="E19" s="3"/>
      <c r="F19" s="7">
        <v>43</v>
      </c>
      <c r="G19" s="10">
        <v>102</v>
      </c>
      <c r="H19" s="10">
        <v>98</v>
      </c>
      <c r="I19" s="10">
        <v>200</v>
      </c>
      <c r="J19" s="3"/>
      <c r="K19" s="7">
        <v>73</v>
      </c>
      <c r="L19" s="10">
        <v>250</v>
      </c>
      <c r="M19" s="10">
        <v>219</v>
      </c>
      <c r="N19" s="10">
        <v>469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69</v>
      </c>
      <c r="W19" s="15">
        <f>SUM(R15,R21,R27,R33,R39)</f>
        <v>275</v>
      </c>
      <c r="X19" s="18">
        <f t="shared" si="0"/>
        <v>344</v>
      </c>
      <c r="Z19" s="4" t="s">
        <v>25</v>
      </c>
      <c r="AA19" s="10">
        <v>148</v>
      </c>
      <c r="AB19" s="10">
        <v>134</v>
      </c>
      <c r="AC19" s="10">
        <v>282</v>
      </c>
    </row>
    <row r="20" spans="1:29" ht="15" customHeight="1" x14ac:dyDescent="0.15">
      <c r="A20" s="7">
        <v>14</v>
      </c>
      <c r="B20" s="10">
        <v>71</v>
      </c>
      <c r="C20" s="10">
        <v>80</v>
      </c>
      <c r="D20" s="10">
        <v>151</v>
      </c>
      <c r="E20" s="3"/>
      <c r="F20" s="7">
        <v>44</v>
      </c>
      <c r="G20" s="10">
        <v>117</v>
      </c>
      <c r="H20" s="10">
        <v>80</v>
      </c>
      <c r="I20" s="10">
        <v>197</v>
      </c>
      <c r="J20" s="3"/>
      <c r="K20" s="7">
        <v>74</v>
      </c>
      <c r="L20" s="10">
        <v>242</v>
      </c>
      <c r="M20" s="10">
        <v>250</v>
      </c>
      <c r="N20" s="10">
        <v>492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48</v>
      </c>
      <c r="X20" s="18">
        <f t="shared" si="0"/>
        <v>51</v>
      </c>
      <c r="Z20" s="25" t="s">
        <v>26</v>
      </c>
      <c r="AA20" s="10">
        <v>886</v>
      </c>
      <c r="AB20" s="10">
        <v>764</v>
      </c>
      <c r="AC20" s="10">
        <v>1650</v>
      </c>
    </row>
    <row r="21" spans="1:29" ht="15" customHeight="1" x14ac:dyDescent="0.15">
      <c r="A21" s="7"/>
      <c r="B21" s="11">
        <v>357</v>
      </c>
      <c r="C21" s="11">
        <v>341</v>
      </c>
      <c r="D21" s="11">
        <v>698</v>
      </c>
      <c r="E21" s="3"/>
      <c r="F21" s="7"/>
      <c r="G21" s="11">
        <v>474</v>
      </c>
      <c r="H21" s="11">
        <v>442</v>
      </c>
      <c r="I21" s="11">
        <v>916</v>
      </c>
      <c r="J21" s="3"/>
      <c r="K21" s="7"/>
      <c r="L21" s="12">
        <v>1185</v>
      </c>
      <c r="M21" s="12">
        <v>1147</v>
      </c>
      <c r="N21" s="12">
        <v>2332</v>
      </c>
      <c r="O21" s="23"/>
      <c r="P21" s="7"/>
      <c r="Q21" s="11">
        <v>3</v>
      </c>
      <c r="R21" s="11">
        <v>44</v>
      </c>
      <c r="S21" s="11">
        <v>47</v>
      </c>
      <c r="Z21" s="4" t="s">
        <v>31</v>
      </c>
      <c r="AA21" s="10">
        <v>403</v>
      </c>
      <c r="AB21" s="10">
        <v>350</v>
      </c>
      <c r="AC21" s="10">
        <v>753</v>
      </c>
    </row>
    <row r="22" spans="1:29" ht="15" customHeight="1" x14ac:dyDescent="0.15">
      <c r="A22" s="7">
        <v>15</v>
      </c>
      <c r="B22" s="10">
        <v>73</v>
      </c>
      <c r="C22" s="10">
        <v>71</v>
      </c>
      <c r="D22" s="10">
        <v>144</v>
      </c>
      <c r="E22" s="3"/>
      <c r="F22" s="7">
        <v>45</v>
      </c>
      <c r="G22" s="10">
        <v>123</v>
      </c>
      <c r="H22" s="10">
        <v>93</v>
      </c>
      <c r="I22" s="10">
        <v>216</v>
      </c>
      <c r="J22" s="3"/>
      <c r="K22" s="7">
        <v>75</v>
      </c>
      <c r="L22" s="10">
        <v>150</v>
      </c>
      <c r="M22" s="10">
        <v>131</v>
      </c>
      <c r="N22" s="10">
        <v>281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328</v>
      </c>
      <c r="AB22" s="10">
        <v>642</v>
      </c>
      <c r="AC22" s="10">
        <v>970</v>
      </c>
    </row>
    <row r="23" spans="1:29" ht="15" customHeight="1" x14ac:dyDescent="0.15">
      <c r="A23" s="7">
        <v>16</v>
      </c>
      <c r="B23" s="10">
        <v>86</v>
      </c>
      <c r="C23" s="10">
        <v>72</v>
      </c>
      <c r="D23" s="10">
        <v>158</v>
      </c>
      <c r="E23" s="3"/>
      <c r="F23" s="7">
        <v>46</v>
      </c>
      <c r="G23" s="10">
        <v>98</v>
      </c>
      <c r="H23" s="10">
        <v>92</v>
      </c>
      <c r="I23" s="10">
        <v>190</v>
      </c>
      <c r="J23" s="3"/>
      <c r="K23" s="7">
        <v>76</v>
      </c>
      <c r="L23" s="10">
        <v>79</v>
      </c>
      <c r="M23" s="10">
        <v>135</v>
      </c>
      <c r="N23" s="10">
        <v>214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9.4748978094539353</v>
      </c>
      <c r="W23" s="19">
        <f>W4/$W$8*100</f>
        <v>7.6367675645653987</v>
      </c>
      <c r="X23" s="19">
        <f>X4/$X$8*100</f>
        <v>8.4988202909948871</v>
      </c>
      <c r="Z23" s="9" t="s">
        <v>24</v>
      </c>
      <c r="AA23" s="11">
        <f t="shared" ref="AA23:AB23" si="3">SUM(AA19:AA22)</f>
        <v>1765</v>
      </c>
      <c r="AB23" s="11">
        <f t="shared" si="3"/>
        <v>1890</v>
      </c>
      <c r="AC23" s="11">
        <f>SUM(AC19:AC22)</f>
        <v>3655</v>
      </c>
    </row>
    <row r="24" spans="1:29" ht="15" customHeight="1" x14ac:dyDescent="0.15">
      <c r="A24" s="7">
        <v>17</v>
      </c>
      <c r="B24" s="10">
        <v>95</v>
      </c>
      <c r="C24" s="10">
        <v>71</v>
      </c>
      <c r="D24" s="10">
        <v>166</v>
      </c>
      <c r="E24" s="3"/>
      <c r="F24" s="7">
        <v>47</v>
      </c>
      <c r="G24" s="10">
        <v>114</v>
      </c>
      <c r="H24" s="10">
        <v>101</v>
      </c>
      <c r="I24" s="10">
        <v>215</v>
      </c>
      <c r="J24" s="3"/>
      <c r="K24" s="7">
        <v>77</v>
      </c>
      <c r="L24" s="10">
        <v>120</v>
      </c>
      <c r="M24" s="10">
        <v>163</v>
      </c>
      <c r="N24" s="10">
        <v>283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46.913321454774135</v>
      </c>
      <c r="W24" s="19">
        <f>W5/$W$8*100</f>
        <v>40.349902804776448</v>
      </c>
      <c r="X24" s="19">
        <f>X5/$X$8*100</f>
        <v>43.428037750688162</v>
      </c>
      <c r="Z24" s="6" t="s">
        <v>30</v>
      </c>
    </row>
    <row r="25" spans="1:29" ht="15" customHeight="1" x14ac:dyDescent="0.15">
      <c r="A25" s="7">
        <v>18</v>
      </c>
      <c r="B25" s="10">
        <v>73</v>
      </c>
      <c r="C25" s="10">
        <v>72</v>
      </c>
      <c r="D25" s="10">
        <v>145</v>
      </c>
      <c r="E25" s="3"/>
      <c r="F25" s="7">
        <v>48</v>
      </c>
      <c r="G25" s="10">
        <v>92</v>
      </c>
      <c r="H25" s="10">
        <v>98</v>
      </c>
      <c r="I25" s="10">
        <v>190</v>
      </c>
      <c r="J25" s="3"/>
      <c r="K25" s="7">
        <v>78</v>
      </c>
      <c r="L25" s="10">
        <v>138</v>
      </c>
      <c r="M25" s="10">
        <v>185</v>
      </c>
      <c r="N25" s="10">
        <v>323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22.52384446074835</v>
      </c>
      <c r="W25" s="19">
        <f>W6/$W$8*100</f>
        <v>19.170600759048412</v>
      </c>
      <c r="X25" s="19">
        <f>X6/$X$8*100</f>
        <v>20.743216673220605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52</v>
      </c>
      <c r="C26" s="10">
        <v>68</v>
      </c>
      <c r="D26" s="10">
        <v>120</v>
      </c>
      <c r="E26" s="3"/>
      <c r="F26" s="7">
        <v>49</v>
      </c>
      <c r="G26" s="10">
        <v>103</v>
      </c>
      <c r="H26" s="10">
        <v>103</v>
      </c>
      <c r="I26" s="10">
        <v>206</v>
      </c>
      <c r="J26" s="3"/>
      <c r="K26" s="7">
        <v>79</v>
      </c>
      <c r="L26" s="10">
        <v>128</v>
      </c>
      <c r="M26" s="10">
        <v>162</v>
      </c>
      <c r="N26" s="10">
        <v>290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21.087936275023583</v>
      </c>
      <c r="W26" s="19">
        <f>W7/$W$8*100</f>
        <v>32.842728871609737</v>
      </c>
      <c r="X26" s="19">
        <f>X7/$X$8*100</f>
        <v>27.329925285096341</v>
      </c>
      <c r="Z26" s="4" t="s">
        <v>25</v>
      </c>
      <c r="AA26" s="10">
        <v>93</v>
      </c>
      <c r="AB26" s="10">
        <v>80</v>
      </c>
      <c r="AC26" s="10">
        <v>173</v>
      </c>
    </row>
    <row r="27" spans="1:29" ht="15" customHeight="1" x14ac:dyDescent="0.15">
      <c r="A27" s="7"/>
      <c r="B27" s="11">
        <v>379</v>
      </c>
      <c r="C27" s="11">
        <v>354</v>
      </c>
      <c r="D27" s="11">
        <v>733</v>
      </c>
      <c r="E27" s="3"/>
      <c r="F27" s="7"/>
      <c r="G27" s="11">
        <v>530</v>
      </c>
      <c r="H27" s="11">
        <v>487</v>
      </c>
      <c r="I27" s="11">
        <v>1017</v>
      </c>
      <c r="J27" s="3"/>
      <c r="K27" s="7"/>
      <c r="L27" s="11">
        <v>615</v>
      </c>
      <c r="M27" s="11">
        <v>776</v>
      </c>
      <c r="N27" s="11">
        <v>1391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99.999999999999986</v>
      </c>
      <c r="Z27" s="25" t="s">
        <v>26</v>
      </c>
      <c r="AA27" s="10">
        <v>420</v>
      </c>
      <c r="AB27" s="10">
        <v>419</v>
      </c>
      <c r="AC27" s="10">
        <v>839</v>
      </c>
    </row>
    <row r="28" spans="1:29" ht="15" customHeight="1" x14ac:dyDescent="0.15">
      <c r="A28" s="7">
        <v>20</v>
      </c>
      <c r="B28" s="10">
        <v>67</v>
      </c>
      <c r="C28" s="10">
        <v>71</v>
      </c>
      <c r="D28" s="10">
        <v>138</v>
      </c>
      <c r="E28" s="3"/>
      <c r="F28" s="7">
        <v>50</v>
      </c>
      <c r="G28" s="10">
        <v>101</v>
      </c>
      <c r="H28" s="10">
        <v>87</v>
      </c>
      <c r="I28" s="10">
        <v>188</v>
      </c>
      <c r="J28" s="3"/>
      <c r="K28" s="7">
        <v>80</v>
      </c>
      <c r="L28" s="10">
        <v>114</v>
      </c>
      <c r="M28" s="10">
        <v>201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28.812493449323973</v>
      </c>
      <c r="W28" s="19">
        <f t="shared" ref="W28:W39" si="5">W9/$W$8*100</f>
        <v>25.280014810700731</v>
      </c>
      <c r="X28" s="19">
        <f t="shared" ref="X28:X39" si="6">X9/$X$8*100</f>
        <v>26.936688950058986</v>
      </c>
      <c r="Z28" s="4" t="s">
        <v>31</v>
      </c>
      <c r="AA28" s="10">
        <v>230</v>
      </c>
      <c r="AB28" s="10">
        <v>206</v>
      </c>
      <c r="AC28" s="10">
        <v>436</v>
      </c>
    </row>
    <row r="29" spans="1:29" ht="15" customHeight="1" x14ac:dyDescent="0.15">
      <c r="A29" s="7">
        <v>21</v>
      </c>
      <c r="B29" s="10">
        <v>66</v>
      </c>
      <c r="C29" s="10">
        <v>74</v>
      </c>
      <c r="D29" s="10">
        <v>140</v>
      </c>
      <c r="E29" s="3"/>
      <c r="F29" s="7">
        <v>51</v>
      </c>
      <c r="G29" s="10">
        <v>97</v>
      </c>
      <c r="H29" s="10">
        <v>93</v>
      </c>
      <c r="I29" s="10">
        <v>190</v>
      </c>
      <c r="J29" s="3"/>
      <c r="K29" s="7">
        <v>81</v>
      </c>
      <c r="L29" s="10">
        <v>116</v>
      </c>
      <c r="M29" s="10">
        <v>199</v>
      </c>
      <c r="N29" s="10">
        <v>315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72.424274185095911</v>
      </c>
      <c r="W29" s="19">
        <f t="shared" si="5"/>
        <v>77.293344441358883</v>
      </c>
      <c r="X29" s="19">
        <f t="shared" si="6"/>
        <v>75.009830908375932</v>
      </c>
      <c r="Z29" s="4" t="s">
        <v>7</v>
      </c>
      <c r="AA29" s="10">
        <v>221</v>
      </c>
      <c r="AB29" s="10">
        <v>372</v>
      </c>
      <c r="AC29" s="10">
        <v>593</v>
      </c>
    </row>
    <row r="30" spans="1:29" ht="15" customHeight="1" x14ac:dyDescent="0.15">
      <c r="A30" s="7">
        <v>22</v>
      </c>
      <c r="B30" s="10">
        <v>51</v>
      </c>
      <c r="C30" s="10">
        <v>64</v>
      </c>
      <c r="D30" s="10">
        <v>115</v>
      </c>
      <c r="E30" s="3"/>
      <c r="F30" s="7">
        <v>52</v>
      </c>
      <c r="G30" s="10">
        <v>94</v>
      </c>
      <c r="H30" s="10">
        <v>93</v>
      </c>
      <c r="I30" s="10">
        <v>187</v>
      </c>
      <c r="J30" s="3"/>
      <c r="K30" s="7">
        <v>82</v>
      </c>
      <c r="L30" s="10">
        <v>116</v>
      </c>
      <c r="M30" s="10">
        <v>177</v>
      </c>
      <c r="N30" s="10">
        <v>293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61.901268210879365</v>
      </c>
      <c r="W30" s="19">
        <f t="shared" si="5"/>
        <v>68.693881329260392</v>
      </c>
      <c r="X30" s="19">
        <f t="shared" si="6"/>
        <v>65.508257963035788</v>
      </c>
      <c r="Z30" s="9" t="s">
        <v>24</v>
      </c>
      <c r="AA30" s="11">
        <f t="shared" ref="AA30:AB30" si="7">SUM(AA26:AA29)</f>
        <v>964</v>
      </c>
      <c r="AB30" s="11">
        <f t="shared" si="7"/>
        <v>1077</v>
      </c>
      <c r="AC30" s="11">
        <f>SUM(AC26:AC29)</f>
        <v>2041</v>
      </c>
    </row>
    <row r="31" spans="1:29" ht="15" customHeight="1" x14ac:dyDescent="0.15">
      <c r="A31" s="7">
        <v>23</v>
      </c>
      <c r="B31" s="10">
        <v>56</v>
      </c>
      <c r="C31" s="10">
        <v>58</v>
      </c>
      <c r="D31" s="10">
        <v>114</v>
      </c>
      <c r="E31" s="3"/>
      <c r="F31" s="7">
        <v>53</v>
      </c>
      <c r="G31" s="10">
        <v>90</v>
      </c>
      <c r="H31" s="10">
        <v>98</v>
      </c>
      <c r="I31" s="10">
        <v>188</v>
      </c>
      <c r="J31" s="3"/>
      <c r="K31" s="7">
        <v>83</v>
      </c>
      <c r="L31" s="10">
        <v>103</v>
      </c>
      <c r="M31" s="10">
        <v>183</v>
      </c>
      <c r="N31" s="10">
        <v>286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51.441148726548583</v>
      </c>
      <c r="W31" s="19">
        <f t="shared" si="5"/>
        <v>59.27057298898454</v>
      </c>
      <c r="X31" s="19">
        <f t="shared" si="6"/>
        <v>55.598702320094375</v>
      </c>
      <c r="Z31" s="6"/>
    </row>
    <row r="32" spans="1:29" ht="15" customHeight="1" x14ac:dyDescent="0.15">
      <c r="A32" s="7">
        <v>24</v>
      </c>
      <c r="B32" s="10">
        <v>54</v>
      </c>
      <c r="C32" s="10">
        <v>60</v>
      </c>
      <c r="D32" s="10">
        <v>114</v>
      </c>
      <c r="E32" s="3"/>
      <c r="F32" s="7">
        <v>54</v>
      </c>
      <c r="G32" s="10">
        <v>88</v>
      </c>
      <c r="H32" s="10">
        <v>118</v>
      </c>
      <c r="I32" s="10">
        <v>206</v>
      </c>
      <c r="J32" s="3"/>
      <c r="K32" s="7">
        <v>84</v>
      </c>
      <c r="L32" s="10">
        <v>131</v>
      </c>
      <c r="M32" s="10">
        <v>192</v>
      </c>
      <c r="N32" s="10">
        <v>323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43.61178073577193</v>
      </c>
      <c r="W32" s="20">
        <f t="shared" si="5"/>
        <v>52.013329630658149</v>
      </c>
      <c r="X32" s="20">
        <f t="shared" si="6"/>
        <v>48.073141958316953</v>
      </c>
      <c r="Z32" s="6"/>
      <c r="AA32" s="27"/>
      <c r="AB32" s="26"/>
      <c r="AC32" s="26"/>
    </row>
    <row r="33" spans="1:29" ht="15" customHeight="1" x14ac:dyDescent="0.15">
      <c r="A33" s="7"/>
      <c r="B33" s="11">
        <v>294</v>
      </c>
      <c r="C33" s="11">
        <v>327</v>
      </c>
      <c r="D33" s="11">
        <v>621</v>
      </c>
      <c r="E33" s="3"/>
      <c r="F33" s="7"/>
      <c r="G33" s="11">
        <v>470</v>
      </c>
      <c r="H33" s="11">
        <v>489</v>
      </c>
      <c r="I33" s="11">
        <v>959</v>
      </c>
      <c r="J33" s="3"/>
      <c r="K33" s="7"/>
      <c r="L33" s="11">
        <v>580</v>
      </c>
      <c r="M33" s="11">
        <v>952</v>
      </c>
      <c r="N33" s="11">
        <v>1532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33.508018027460437</v>
      </c>
      <c r="W33" s="19">
        <f t="shared" si="5"/>
        <v>43.460149958344907</v>
      </c>
      <c r="X33" s="19">
        <f t="shared" si="6"/>
        <v>38.79276445143531</v>
      </c>
      <c r="Z33" s="6" t="s">
        <v>3</v>
      </c>
    </row>
    <row r="34" spans="1:29" ht="15" customHeight="1" x14ac:dyDescent="0.15">
      <c r="A34" s="7">
        <v>25</v>
      </c>
      <c r="B34" s="10">
        <v>61</v>
      </c>
      <c r="C34" s="10">
        <v>53</v>
      </c>
      <c r="D34" s="10">
        <v>114</v>
      </c>
      <c r="E34" s="3"/>
      <c r="F34" s="7">
        <v>55</v>
      </c>
      <c r="G34" s="10">
        <v>96</v>
      </c>
      <c r="H34" s="10">
        <v>94</v>
      </c>
      <c r="I34" s="10">
        <v>190</v>
      </c>
      <c r="J34" s="3"/>
      <c r="K34" s="7">
        <v>85</v>
      </c>
      <c r="L34" s="10">
        <v>105</v>
      </c>
      <c r="M34" s="10">
        <v>192</v>
      </c>
      <c r="N34" s="10">
        <v>297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21.087936275023583</v>
      </c>
      <c r="W34" s="19">
        <f t="shared" si="5"/>
        <v>32.842728871609737</v>
      </c>
      <c r="X34" s="19">
        <f t="shared" si="6"/>
        <v>27.329925285096341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51</v>
      </c>
      <c r="C35" s="10">
        <v>51</v>
      </c>
      <c r="D35" s="10">
        <v>102</v>
      </c>
      <c r="E35" s="3"/>
      <c r="F35" s="7">
        <v>56</v>
      </c>
      <c r="G35" s="10">
        <v>97</v>
      </c>
      <c r="H35" s="10">
        <v>75</v>
      </c>
      <c r="I35" s="10">
        <v>172</v>
      </c>
      <c r="J35" s="3"/>
      <c r="K35" s="7">
        <v>86</v>
      </c>
      <c r="L35" s="10">
        <v>123</v>
      </c>
      <c r="M35" s="10">
        <v>199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14.642071061733573</v>
      </c>
      <c r="W35" s="19">
        <f t="shared" si="5"/>
        <v>25.659539016939735</v>
      </c>
      <c r="X35" s="19">
        <f t="shared" si="6"/>
        <v>20.49252850963429</v>
      </c>
      <c r="Z35" s="4" t="s">
        <v>25</v>
      </c>
      <c r="AA35" s="10">
        <f>SUM(AA5,AA12,AA19,AA26)</f>
        <v>904</v>
      </c>
      <c r="AB35" s="10">
        <f t="shared" ref="AA35:AB38" si="8">SUM(AB5,AB12,AB19,AB26)</f>
        <v>825</v>
      </c>
      <c r="AC35" s="10">
        <f>SUM(AA35:AB35)</f>
        <v>1729</v>
      </c>
    </row>
    <row r="36" spans="1:29" ht="15" customHeight="1" x14ac:dyDescent="0.15">
      <c r="A36" s="7">
        <v>27</v>
      </c>
      <c r="B36" s="10">
        <v>62</v>
      </c>
      <c r="C36" s="10">
        <v>53</v>
      </c>
      <c r="D36" s="10">
        <v>115</v>
      </c>
      <c r="E36" s="3"/>
      <c r="F36" s="7">
        <v>57</v>
      </c>
      <c r="G36" s="10">
        <v>101</v>
      </c>
      <c r="H36" s="10">
        <v>129</v>
      </c>
      <c r="I36" s="10">
        <v>230</v>
      </c>
      <c r="J36" s="3"/>
      <c r="K36" s="7">
        <v>87</v>
      </c>
      <c r="L36" s="10">
        <v>95</v>
      </c>
      <c r="M36" s="10">
        <v>184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8.5630437061104701</v>
      </c>
      <c r="W36" s="19">
        <f t="shared" si="5"/>
        <v>16.847172081829122</v>
      </c>
      <c r="X36" s="19">
        <f t="shared" si="6"/>
        <v>12.962052693668896</v>
      </c>
      <c r="Z36" s="25" t="s">
        <v>26</v>
      </c>
      <c r="AA36" s="10">
        <f t="shared" si="8"/>
        <v>4476</v>
      </c>
      <c r="AB36" s="10">
        <f t="shared" si="8"/>
        <v>4359</v>
      </c>
      <c r="AC36" s="13">
        <f>SUM(AA36:AB36)</f>
        <v>8835</v>
      </c>
    </row>
    <row r="37" spans="1:29" ht="15" customHeight="1" x14ac:dyDescent="0.15">
      <c r="A37" s="7">
        <v>28</v>
      </c>
      <c r="B37" s="10">
        <v>86</v>
      </c>
      <c r="C37" s="10">
        <v>55</v>
      </c>
      <c r="D37" s="10">
        <v>141</v>
      </c>
      <c r="E37" s="3"/>
      <c r="F37" s="7">
        <v>58</v>
      </c>
      <c r="G37" s="10">
        <v>112</v>
      </c>
      <c r="H37" s="10">
        <v>132</v>
      </c>
      <c r="I37" s="10">
        <v>244</v>
      </c>
      <c r="J37" s="3"/>
      <c r="K37" s="7">
        <v>88</v>
      </c>
      <c r="L37" s="10">
        <v>92</v>
      </c>
      <c r="M37" s="10">
        <v>165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3.3120218006498274</v>
      </c>
      <c r="W37" s="19">
        <f t="shared" si="5"/>
        <v>8.5531796723132469</v>
      </c>
      <c r="X37" s="19">
        <f t="shared" si="6"/>
        <v>6.0951631930790402</v>
      </c>
      <c r="Z37" s="4" t="s">
        <v>31</v>
      </c>
      <c r="AA37" s="10">
        <f t="shared" si="8"/>
        <v>2149</v>
      </c>
      <c r="AB37" s="10">
        <f t="shared" si="8"/>
        <v>2071</v>
      </c>
      <c r="AC37" s="13">
        <f>SUM(AA37:AB37)</f>
        <v>4220</v>
      </c>
    </row>
    <row r="38" spans="1:29" ht="15" customHeight="1" x14ac:dyDescent="0.15">
      <c r="A38" s="7">
        <v>29</v>
      </c>
      <c r="B38" s="10">
        <v>53</v>
      </c>
      <c r="C38" s="10">
        <v>45</v>
      </c>
      <c r="D38" s="10">
        <v>98</v>
      </c>
      <c r="E38" s="3"/>
      <c r="F38" s="7">
        <v>59</v>
      </c>
      <c r="G38" s="10">
        <v>122</v>
      </c>
      <c r="H38" s="10">
        <v>99</v>
      </c>
      <c r="I38" s="10">
        <v>221</v>
      </c>
      <c r="J38" s="3"/>
      <c r="K38" s="7">
        <v>89</v>
      </c>
      <c r="L38" s="10">
        <v>86</v>
      </c>
      <c r="M38" s="10">
        <v>156</v>
      </c>
      <c r="N38" s="10">
        <v>242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0.72319463368619641</v>
      </c>
      <c r="W38" s="19">
        <f t="shared" si="5"/>
        <v>2.5455891881884662</v>
      </c>
      <c r="X38" s="19">
        <f t="shared" si="6"/>
        <v>1.6909162406606373</v>
      </c>
      <c r="Z38" s="4" t="s">
        <v>7</v>
      </c>
      <c r="AA38" s="10">
        <f t="shared" si="8"/>
        <v>2012</v>
      </c>
      <c r="AB38" s="10">
        <f t="shared" si="8"/>
        <v>3548</v>
      </c>
      <c r="AC38" s="13">
        <f>SUM(AA38:AB38)</f>
        <v>5560</v>
      </c>
    </row>
    <row r="39" spans="1:29" ht="15" customHeight="1" x14ac:dyDescent="0.15">
      <c r="A39" s="7"/>
      <c r="B39" s="11">
        <v>313</v>
      </c>
      <c r="C39" s="11">
        <v>257</v>
      </c>
      <c r="D39" s="11">
        <v>570</v>
      </c>
      <c r="E39" s="3"/>
      <c r="F39" s="7"/>
      <c r="G39" s="11">
        <v>528</v>
      </c>
      <c r="H39" s="11">
        <v>529</v>
      </c>
      <c r="I39" s="11">
        <v>1057</v>
      </c>
      <c r="J39" s="3"/>
      <c r="K39" s="7"/>
      <c r="L39" s="11">
        <v>501</v>
      </c>
      <c r="M39" s="11">
        <v>896</v>
      </c>
      <c r="N39" s="11">
        <v>1397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3.1443244942878104E-2</v>
      </c>
      <c r="W39" s="19">
        <f t="shared" si="5"/>
        <v>0.44432102193835049</v>
      </c>
      <c r="X39" s="19">
        <f t="shared" si="6"/>
        <v>0.25068816358631535</v>
      </c>
      <c r="Z39" s="9" t="s">
        <v>24</v>
      </c>
      <c r="AA39" s="11">
        <f>SUM(AA35:AA38)</f>
        <v>9541</v>
      </c>
      <c r="AB39" s="11">
        <f>SUM(AB35:AB38)</f>
        <v>10803</v>
      </c>
      <c r="AC39" s="11">
        <f>SUM(AC35:AC38)</f>
        <v>20344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1"/>
  <sheetViews>
    <sheetView showZeros="0" tabSelected="1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44651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30</v>
      </c>
      <c r="C4" s="10">
        <v>32</v>
      </c>
      <c r="D4" s="10">
        <v>62</v>
      </c>
      <c r="E4" s="3"/>
      <c r="F4" s="7">
        <v>30</v>
      </c>
      <c r="G4" s="10">
        <v>61</v>
      </c>
      <c r="H4" s="10">
        <v>36</v>
      </c>
      <c r="I4" s="10">
        <v>97</v>
      </c>
      <c r="J4" s="3"/>
      <c r="K4" s="7">
        <v>60</v>
      </c>
      <c r="L4" s="10">
        <v>134</v>
      </c>
      <c r="M4" s="10">
        <v>146</v>
      </c>
      <c r="N4" s="10">
        <v>280</v>
      </c>
      <c r="O4" s="3"/>
      <c r="P4" s="7">
        <v>90</v>
      </c>
      <c r="Q4" s="10">
        <v>73</v>
      </c>
      <c r="R4" s="10">
        <v>147</v>
      </c>
      <c r="S4" s="10">
        <v>220</v>
      </c>
      <c r="U4" s="4" t="s">
        <v>4</v>
      </c>
      <c r="V4" s="15">
        <f>SUM(B9,B15,B21)</f>
        <v>896</v>
      </c>
      <c r="W4" s="15">
        <f>SUM(C9,C15,C21)</f>
        <v>829</v>
      </c>
      <c r="X4" s="15">
        <f>SUM(V4:W4)</f>
        <v>1725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36</v>
      </c>
      <c r="D5" s="10">
        <v>97</v>
      </c>
      <c r="E5" s="3"/>
      <c r="F5" s="7">
        <v>31</v>
      </c>
      <c r="G5" s="10">
        <v>50</v>
      </c>
      <c r="H5" s="10">
        <v>50</v>
      </c>
      <c r="I5" s="10">
        <v>100</v>
      </c>
      <c r="J5" s="3"/>
      <c r="K5" s="7">
        <v>61</v>
      </c>
      <c r="L5" s="10">
        <v>148</v>
      </c>
      <c r="M5" s="10">
        <v>147</v>
      </c>
      <c r="N5" s="10">
        <v>295</v>
      </c>
      <c r="O5" s="3"/>
      <c r="P5" s="7">
        <v>91</v>
      </c>
      <c r="Q5" s="10">
        <v>72</v>
      </c>
      <c r="R5" s="10">
        <v>178</v>
      </c>
      <c r="S5" s="10">
        <v>250</v>
      </c>
      <c r="U5" s="4" t="s">
        <v>5</v>
      </c>
      <c r="V5" s="15">
        <f>SUM(B27,B33,B39,G9,G15,G21,G27,G33,G39,L9)</f>
        <v>4455</v>
      </c>
      <c r="W5" s="15">
        <f>SUM(C27,C33,C39,H9,H15,H21,H27,H33,H39,M9)</f>
        <v>4313</v>
      </c>
      <c r="X5" s="15">
        <f>SUM(V5:W5)</f>
        <v>8768</v>
      </c>
      <c r="Y5" s="2"/>
      <c r="Z5" s="4" t="s">
        <v>25</v>
      </c>
      <c r="AA5" s="10">
        <v>514</v>
      </c>
      <c r="AB5" s="10">
        <v>513</v>
      </c>
      <c r="AC5" s="10">
        <v>1027</v>
      </c>
    </row>
    <row r="6" spans="1:29" ht="15" customHeight="1" x14ac:dyDescent="0.15">
      <c r="A6" s="7">
        <v>2</v>
      </c>
      <c r="B6" s="10">
        <v>41</v>
      </c>
      <c r="C6" s="10">
        <v>47</v>
      </c>
      <c r="D6" s="10">
        <v>88</v>
      </c>
      <c r="E6" s="3"/>
      <c r="F6" s="7">
        <v>32</v>
      </c>
      <c r="G6" s="10">
        <v>51</v>
      </c>
      <c r="H6" s="10">
        <v>39</v>
      </c>
      <c r="I6" s="10">
        <v>90</v>
      </c>
      <c r="J6" s="3"/>
      <c r="K6" s="7">
        <v>62</v>
      </c>
      <c r="L6" s="10">
        <v>144</v>
      </c>
      <c r="M6" s="10">
        <v>144</v>
      </c>
      <c r="N6" s="10">
        <v>288</v>
      </c>
      <c r="O6" s="3"/>
      <c r="P6" s="7">
        <v>92</v>
      </c>
      <c r="Q6" s="10">
        <v>46</v>
      </c>
      <c r="R6" s="10">
        <v>127</v>
      </c>
      <c r="S6" s="10">
        <v>173</v>
      </c>
      <c r="U6" s="8" t="s">
        <v>6</v>
      </c>
      <c r="V6" s="15">
        <f>SUM(L15,L21)</f>
        <v>2132</v>
      </c>
      <c r="W6" s="15">
        <f>SUM(M15,M21)</f>
        <v>2065</v>
      </c>
      <c r="X6" s="15">
        <f>SUM(V6:W6)</f>
        <v>4197</v>
      </c>
      <c r="Z6" s="25" t="s">
        <v>26</v>
      </c>
      <c r="AA6" s="10">
        <v>2611</v>
      </c>
      <c r="AB6" s="10">
        <v>2562</v>
      </c>
      <c r="AC6" s="10">
        <v>5173</v>
      </c>
    </row>
    <row r="7" spans="1:29" ht="15" customHeight="1" x14ac:dyDescent="0.15">
      <c r="A7" s="7">
        <v>3</v>
      </c>
      <c r="B7" s="10">
        <v>45</v>
      </c>
      <c r="C7" s="10">
        <v>31</v>
      </c>
      <c r="D7" s="10">
        <v>76</v>
      </c>
      <c r="E7" s="3"/>
      <c r="F7" s="7">
        <v>33</v>
      </c>
      <c r="G7" s="10">
        <v>73</v>
      </c>
      <c r="H7" s="10">
        <v>54</v>
      </c>
      <c r="I7" s="10">
        <v>127</v>
      </c>
      <c r="J7" s="3"/>
      <c r="K7" s="7">
        <v>63</v>
      </c>
      <c r="L7" s="10">
        <v>167</v>
      </c>
      <c r="M7" s="10">
        <v>166</v>
      </c>
      <c r="N7" s="10">
        <v>333</v>
      </c>
      <c r="O7" s="3"/>
      <c r="P7" s="7">
        <v>93</v>
      </c>
      <c r="Q7" s="10">
        <v>34</v>
      </c>
      <c r="R7" s="10">
        <v>118</v>
      </c>
      <c r="S7" s="10">
        <v>152</v>
      </c>
      <c r="U7" s="4" t="s">
        <v>7</v>
      </c>
      <c r="V7" s="15">
        <f>SUM(L27,L33,L39,Q9,Q15,Q21,Q27,Q33,Q39)</f>
        <v>2028</v>
      </c>
      <c r="W7" s="15">
        <f>SUM(M27,M33,M39,R9,R15,R21,R27,R33,R39)</f>
        <v>3558</v>
      </c>
      <c r="X7" s="15">
        <f>SUM(V7:W7)</f>
        <v>5586</v>
      </c>
      <c r="Z7" s="4" t="s">
        <v>31</v>
      </c>
      <c r="AA7" s="10">
        <v>1201</v>
      </c>
      <c r="AB7" s="10">
        <v>1235</v>
      </c>
      <c r="AC7" s="10">
        <v>2436</v>
      </c>
    </row>
    <row r="8" spans="1:29" ht="15" customHeight="1" x14ac:dyDescent="0.15">
      <c r="A8" s="7">
        <v>4</v>
      </c>
      <c r="B8" s="10">
        <v>60</v>
      </c>
      <c r="C8" s="10">
        <v>51</v>
      </c>
      <c r="D8" s="10">
        <v>111</v>
      </c>
      <c r="E8" s="3"/>
      <c r="F8" s="7">
        <v>34</v>
      </c>
      <c r="G8" s="10">
        <v>78</v>
      </c>
      <c r="H8" s="10">
        <v>93</v>
      </c>
      <c r="I8" s="10">
        <v>171</v>
      </c>
      <c r="J8" s="3"/>
      <c r="K8" s="7">
        <v>64</v>
      </c>
      <c r="L8" s="10">
        <v>154</v>
      </c>
      <c r="M8" s="10">
        <v>169</v>
      </c>
      <c r="N8" s="10">
        <v>323</v>
      </c>
      <c r="O8" s="3"/>
      <c r="P8" s="7">
        <v>94</v>
      </c>
      <c r="Q8" s="10">
        <v>27</v>
      </c>
      <c r="R8" s="10">
        <v>84</v>
      </c>
      <c r="S8" s="10">
        <v>111</v>
      </c>
      <c r="U8" s="17" t="s">
        <v>3</v>
      </c>
      <c r="V8" s="12">
        <f>SUM(V4:V7)</f>
        <v>9511</v>
      </c>
      <c r="W8" s="12">
        <f>SUM(W4:W7)</f>
        <v>10765</v>
      </c>
      <c r="X8" s="12">
        <f>SUM(X4:X7)</f>
        <v>20276</v>
      </c>
      <c r="Z8" s="4" t="s">
        <v>7</v>
      </c>
      <c r="AA8" s="10">
        <v>1229</v>
      </c>
      <c r="AB8" s="10">
        <v>2120</v>
      </c>
      <c r="AC8" s="10">
        <v>3349</v>
      </c>
    </row>
    <row r="9" spans="1:29" ht="15" customHeight="1" x14ac:dyDescent="0.15">
      <c r="A9" s="7"/>
      <c r="B9" s="11">
        <v>237</v>
      </c>
      <c r="C9" s="11">
        <v>197</v>
      </c>
      <c r="D9" s="11">
        <v>434</v>
      </c>
      <c r="E9" s="3"/>
      <c r="F9" s="7"/>
      <c r="G9" s="11">
        <v>313</v>
      </c>
      <c r="H9" s="11">
        <v>272</v>
      </c>
      <c r="I9" s="11">
        <v>585</v>
      </c>
      <c r="J9" s="3"/>
      <c r="K9" s="7"/>
      <c r="L9" s="12">
        <v>747</v>
      </c>
      <c r="M9" s="12">
        <v>772</v>
      </c>
      <c r="N9" s="12">
        <v>1519</v>
      </c>
      <c r="O9" s="3"/>
      <c r="P9" s="7"/>
      <c r="Q9" s="11">
        <v>252</v>
      </c>
      <c r="R9" s="11">
        <v>654</v>
      </c>
      <c r="S9" s="11">
        <v>906</v>
      </c>
      <c r="U9" s="4" t="s">
        <v>8</v>
      </c>
      <c r="V9" s="15">
        <f>SUM(G21,G27,G33,G39,L9)</f>
        <v>2740</v>
      </c>
      <c r="W9" s="15">
        <f>SUM(H21,H27,H33,H39,M9)</f>
        <v>2716</v>
      </c>
      <c r="X9" s="18">
        <f t="shared" ref="X9:X20" si="0">SUM(V9:W9)</f>
        <v>5456</v>
      </c>
      <c r="Z9" s="9" t="s">
        <v>24</v>
      </c>
      <c r="AA9" s="11">
        <f t="shared" ref="AA9:AB9" si="1">SUM(AA5:AA8)</f>
        <v>5555</v>
      </c>
      <c r="AB9" s="11">
        <f t="shared" si="1"/>
        <v>6430</v>
      </c>
      <c r="AC9" s="11">
        <f>SUM(AC5:AC8)</f>
        <v>11985</v>
      </c>
    </row>
    <row r="10" spans="1:29" ht="15" customHeight="1" x14ac:dyDescent="0.15">
      <c r="A10" s="7">
        <v>5</v>
      </c>
      <c r="B10" s="10">
        <v>54</v>
      </c>
      <c r="C10" s="10">
        <v>54</v>
      </c>
      <c r="D10" s="10">
        <v>108</v>
      </c>
      <c r="E10" s="3"/>
      <c r="F10" s="7">
        <v>35</v>
      </c>
      <c r="G10" s="10">
        <v>77</v>
      </c>
      <c r="H10" s="10">
        <v>73</v>
      </c>
      <c r="I10" s="10">
        <v>150</v>
      </c>
      <c r="J10" s="3"/>
      <c r="K10" s="7">
        <v>65</v>
      </c>
      <c r="L10" s="10">
        <v>187</v>
      </c>
      <c r="M10" s="10">
        <v>169</v>
      </c>
      <c r="N10" s="10">
        <v>356</v>
      </c>
      <c r="O10" s="3"/>
      <c r="P10" s="7">
        <v>95</v>
      </c>
      <c r="Q10" s="10">
        <v>21</v>
      </c>
      <c r="R10" s="10">
        <v>76</v>
      </c>
      <c r="S10" s="10">
        <v>97</v>
      </c>
      <c r="U10" s="4" t="s">
        <v>9</v>
      </c>
      <c r="V10" s="15">
        <f>SUM(G21,G27,G33,G39,L9,L15,L21,L27,L33,L39,Q9,Q15,Q21,Q27,Q33,Q39)</f>
        <v>6900</v>
      </c>
      <c r="W10" s="15">
        <f>SUM(H21,H27,H33,H39,M9,M15,M21,M27,M33,M39,R9,R15,R21,R27,R33,R39)</f>
        <v>8339</v>
      </c>
      <c r="X10" s="18">
        <f t="shared" si="0"/>
        <v>15239</v>
      </c>
      <c r="Z10" s="6" t="s">
        <v>28</v>
      </c>
    </row>
    <row r="11" spans="1:29" ht="15" customHeight="1" x14ac:dyDescent="0.15">
      <c r="A11" s="7">
        <v>6</v>
      </c>
      <c r="B11" s="10">
        <v>63</v>
      </c>
      <c r="C11" s="10">
        <v>49</v>
      </c>
      <c r="D11" s="10">
        <v>112</v>
      </c>
      <c r="E11" s="3"/>
      <c r="F11" s="7">
        <v>36</v>
      </c>
      <c r="G11" s="10">
        <v>86</v>
      </c>
      <c r="H11" s="10">
        <v>87</v>
      </c>
      <c r="I11" s="10">
        <v>173</v>
      </c>
      <c r="J11" s="3"/>
      <c r="K11" s="7">
        <v>66</v>
      </c>
      <c r="L11" s="10">
        <v>159</v>
      </c>
      <c r="M11" s="10">
        <v>189</v>
      </c>
      <c r="N11" s="10">
        <v>348</v>
      </c>
      <c r="O11" s="3"/>
      <c r="P11" s="7">
        <v>96</v>
      </c>
      <c r="Q11" s="10">
        <v>24</v>
      </c>
      <c r="R11" s="10">
        <v>60</v>
      </c>
      <c r="S11" s="10">
        <v>84</v>
      </c>
      <c r="U11" s="4" t="s">
        <v>10</v>
      </c>
      <c r="V11" s="15">
        <f>SUM(,G33,G39,L9,L15,L21,L27,L33,L39,Q9,Q15,Q21,Q27,Q33,Q39)</f>
        <v>5903</v>
      </c>
      <c r="W11" s="15">
        <f>SUM(,H33,H39,M9,M15,M21,M27,M33,M39,R9,R15,R21,R27,R33,R39)</f>
        <v>7417</v>
      </c>
      <c r="X11" s="18">
        <f t="shared" si="0"/>
        <v>13320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60</v>
      </c>
      <c r="D12" s="10">
        <v>126</v>
      </c>
      <c r="E12" s="3"/>
      <c r="F12" s="7">
        <v>37</v>
      </c>
      <c r="G12" s="10">
        <v>105</v>
      </c>
      <c r="H12" s="10">
        <v>72</v>
      </c>
      <c r="I12" s="10">
        <v>177</v>
      </c>
      <c r="J12" s="3"/>
      <c r="K12" s="7">
        <v>67</v>
      </c>
      <c r="L12" s="10">
        <v>193</v>
      </c>
      <c r="M12" s="10">
        <v>192</v>
      </c>
      <c r="N12" s="10">
        <v>385</v>
      </c>
      <c r="O12" s="3"/>
      <c r="P12" s="7">
        <v>97</v>
      </c>
      <c r="Q12" s="10">
        <v>9</v>
      </c>
      <c r="R12" s="10">
        <v>46</v>
      </c>
      <c r="S12" s="10">
        <v>55</v>
      </c>
      <c r="U12" s="4" t="s">
        <v>11</v>
      </c>
      <c r="V12" s="15">
        <f>SUM(L9,L15,L21,L27,L33,L39,Q9,Q15,Q21,Q27,Q33,Q39)</f>
        <v>4907</v>
      </c>
      <c r="W12" s="15">
        <f>SUM(M9,M15,M21,M27,M33,M39,R9,R15,R21,R27,R33,R39)</f>
        <v>6395</v>
      </c>
      <c r="X12" s="18">
        <f t="shared" si="0"/>
        <v>11302</v>
      </c>
      <c r="Z12" s="4" t="s">
        <v>25</v>
      </c>
      <c r="AA12" s="10">
        <v>147</v>
      </c>
      <c r="AB12" s="10">
        <v>100</v>
      </c>
      <c r="AC12" s="10">
        <v>247</v>
      </c>
    </row>
    <row r="13" spans="1:29" ht="15" customHeight="1" x14ac:dyDescent="0.15">
      <c r="A13" s="7">
        <v>8</v>
      </c>
      <c r="B13" s="10">
        <v>53</v>
      </c>
      <c r="C13" s="10">
        <v>70</v>
      </c>
      <c r="D13" s="10">
        <v>123</v>
      </c>
      <c r="E13" s="3"/>
      <c r="F13" s="7">
        <v>38</v>
      </c>
      <c r="G13" s="10">
        <v>84</v>
      </c>
      <c r="H13" s="10">
        <v>96</v>
      </c>
      <c r="I13" s="10">
        <v>180</v>
      </c>
      <c r="J13" s="3"/>
      <c r="K13" s="7">
        <v>68</v>
      </c>
      <c r="L13" s="10">
        <v>222</v>
      </c>
      <c r="M13" s="10">
        <v>163</v>
      </c>
      <c r="N13" s="10">
        <v>385</v>
      </c>
      <c r="O13" s="3"/>
      <c r="P13" s="7">
        <v>98</v>
      </c>
      <c r="Q13" s="10">
        <v>10</v>
      </c>
      <c r="R13" s="10">
        <v>28</v>
      </c>
      <c r="S13" s="10">
        <v>38</v>
      </c>
      <c r="U13" s="9" t="s">
        <v>12</v>
      </c>
      <c r="V13" s="12">
        <f>SUM(L15,L21,L27,L33,L39,Q9,Q15,Q21,Q27,Q33,Q39)</f>
        <v>4160</v>
      </c>
      <c r="W13" s="12">
        <f>SUM(M15,M21,M27,M33,M39,R9,R15,R21,R27,R33,R39)</f>
        <v>5623</v>
      </c>
      <c r="X13" s="12">
        <f t="shared" si="0"/>
        <v>9783</v>
      </c>
      <c r="Z13" s="25" t="s">
        <v>26</v>
      </c>
      <c r="AA13" s="10">
        <v>546</v>
      </c>
      <c r="AB13" s="10">
        <v>586</v>
      </c>
      <c r="AC13" s="10">
        <v>1132</v>
      </c>
    </row>
    <row r="14" spans="1:29" ht="15" customHeight="1" x14ac:dyDescent="0.15">
      <c r="A14" s="7">
        <v>9</v>
      </c>
      <c r="B14" s="10">
        <v>68</v>
      </c>
      <c r="C14" s="10">
        <v>60</v>
      </c>
      <c r="D14" s="10">
        <v>128</v>
      </c>
      <c r="E14" s="3"/>
      <c r="F14" s="7">
        <v>39</v>
      </c>
      <c r="G14" s="10">
        <v>85</v>
      </c>
      <c r="H14" s="10">
        <v>81</v>
      </c>
      <c r="I14" s="10">
        <v>166</v>
      </c>
      <c r="J14" s="3"/>
      <c r="K14" s="7">
        <v>69</v>
      </c>
      <c r="L14" s="10">
        <v>194</v>
      </c>
      <c r="M14" s="10">
        <v>210</v>
      </c>
      <c r="N14" s="10">
        <v>404</v>
      </c>
      <c r="O14" s="3"/>
      <c r="P14" s="7">
        <v>99</v>
      </c>
      <c r="Q14" s="10">
        <v>1</v>
      </c>
      <c r="R14" s="10">
        <v>23</v>
      </c>
      <c r="S14" s="10">
        <v>24</v>
      </c>
      <c r="U14" s="4" t="s">
        <v>13</v>
      </c>
      <c r="V14" s="15">
        <f>SUM(L21,L27,L33,L39,Q9,Q15,Q21,Q27,Q33,Q39)</f>
        <v>3205</v>
      </c>
      <c r="W14" s="15">
        <f>SUM(M21,M27,M33,M39,R9,R15,R21,R27,R33,R39)</f>
        <v>4700</v>
      </c>
      <c r="X14" s="18">
        <f t="shared" si="0"/>
        <v>7905</v>
      </c>
      <c r="Z14" s="4" t="s">
        <v>31</v>
      </c>
      <c r="AA14" s="10">
        <v>300</v>
      </c>
      <c r="AB14" s="10">
        <v>277</v>
      </c>
      <c r="AC14" s="10">
        <v>577</v>
      </c>
    </row>
    <row r="15" spans="1:29" ht="15" customHeight="1" x14ac:dyDescent="0.15">
      <c r="A15" s="7"/>
      <c r="B15" s="11">
        <v>304</v>
      </c>
      <c r="C15" s="11">
        <v>293</v>
      </c>
      <c r="D15" s="11">
        <v>597</v>
      </c>
      <c r="E15" s="3"/>
      <c r="F15" s="7"/>
      <c r="G15" s="11">
        <v>437</v>
      </c>
      <c r="H15" s="11">
        <v>409</v>
      </c>
      <c r="I15" s="11">
        <v>846</v>
      </c>
      <c r="J15" s="3"/>
      <c r="K15" s="7"/>
      <c r="L15" s="11">
        <v>955</v>
      </c>
      <c r="M15" s="11">
        <v>923</v>
      </c>
      <c r="N15" s="11">
        <v>1878</v>
      </c>
      <c r="O15" s="3"/>
      <c r="P15" s="7"/>
      <c r="Q15" s="11">
        <v>65</v>
      </c>
      <c r="R15" s="11">
        <v>233</v>
      </c>
      <c r="S15" s="11">
        <v>298</v>
      </c>
      <c r="U15" s="4" t="s">
        <v>14</v>
      </c>
      <c r="V15" s="15">
        <f>SUM(L27,L33,L39,Q9,Q15,Q21,Q27,Q33,Q39)</f>
        <v>2028</v>
      </c>
      <c r="W15" s="15">
        <f>SUM(M27,M33,M39,R9,R15,R21,R27,R33,R39)</f>
        <v>3558</v>
      </c>
      <c r="X15" s="18">
        <f t="shared" si="0"/>
        <v>5586</v>
      </c>
      <c r="Z15" s="4" t="s">
        <v>7</v>
      </c>
      <c r="AA15" s="10">
        <v>250</v>
      </c>
      <c r="AB15" s="10">
        <v>418</v>
      </c>
      <c r="AC15" s="10">
        <v>668</v>
      </c>
    </row>
    <row r="16" spans="1:29" ht="15" customHeight="1" x14ac:dyDescent="0.15">
      <c r="A16" s="7">
        <v>10</v>
      </c>
      <c r="B16" s="10">
        <v>65</v>
      </c>
      <c r="C16" s="10">
        <v>52</v>
      </c>
      <c r="D16" s="10">
        <v>117</v>
      </c>
      <c r="E16" s="3"/>
      <c r="F16" s="7">
        <v>40</v>
      </c>
      <c r="G16" s="10">
        <v>91</v>
      </c>
      <c r="H16" s="10">
        <v>84</v>
      </c>
      <c r="I16" s="10">
        <v>175</v>
      </c>
      <c r="J16" s="3"/>
      <c r="K16" s="7">
        <v>70</v>
      </c>
      <c r="L16" s="10">
        <v>219</v>
      </c>
      <c r="M16" s="10">
        <v>205</v>
      </c>
      <c r="N16" s="10">
        <v>424</v>
      </c>
      <c r="O16" s="3"/>
      <c r="P16" s="7">
        <v>100</v>
      </c>
      <c r="Q16" s="10">
        <v>1</v>
      </c>
      <c r="R16" s="10">
        <v>21</v>
      </c>
      <c r="S16" s="10">
        <v>22</v>
      </c>
      <c r="U16" s="4" t="s">
        <v>15</v>
      </c>
      <c r="V16" s="15">
        <f>SUM(L33,L39,Q9,Q15,Q21,Q27,Q33,Q39)</f>
        <v>1409</v>
      </c>
      <c r="W16" s="15">
        <f>SUM(M33,M39,R9,R15,R21,R27,R33,R39)</f>
        <v>2777</v>
      </c>
      <c r="X16" s="18">
        <f t="shared" si="0"/>
        <v>4186</v>
      </c>
      <c r="Z16" s="9" t="s">
        <v>24</v>
      </c>
      <c r="AA16" s="11">
        <f t="shared" ref="AA16:AB16" si="2">SUM(AA12:AA15)</f>
        <v>1243</v>
      </c>
      <c r="AB16" s="11">
        <f t="shared" si="2"/>
        <v>1381</v>
      </c>
      <c r="AC16" s="11">
        <f>SUM(AC12:AC15)</f>
        <v>2624</v>
      </c>
    </row>
    <row r="17" spans="1:29" ht="15" customHeight="1" x14ac:dyDescent="0.15">
      <c r="A17" s="7">
        <v>11</v>
      </c>
      <c r="B17" s="10">
        <v>78</v>
      </c>
      <c r="C17" s="10">
        <v>68</v>
      </c>
      <c r="D17" s="10">
        <v>146</v>
      </c>
      <c r="E17" s="3"/>
      <c r="F17" s="7">
        <v>41</v>
      </c>
      <c r="G17" s="10">
        <v>75</v>
      </c>
      <c r="H17" s="10">
        <v>109</v>
      </c>
      <c r="I17" s="10">
        <v>184</v>
      </c>
      <c r="J17" s="3"/>
      <c r="K17" s="7">
        <v>71</v>
      </c>
      <c r="L17" s="10">
        <v>222</v>
      </c>
      <c r="M17" s="10">
        <v>194</v>
      </c>
      <c r="N17" s="10">
        <v>416</v>
      </c>
      <c r="O17" s="3"/>
      <c r="P17" s="7">
        <v>101</v>
      </c>
      <c r="Q17" s="10">
        <v>0</v>
      </c>
      <c r="R17" s="10">
        <v>12</v>
      </c>
      <c r="S17" s="10">
        <v>12</v>
      </c>
      <c r="U17" s="4" t="s">
        <v>16</v>
      </c>
      <c r="V17" s="15">
        <f>SUM(L39,Q9,Q15,Q21,Q27,Q33,Q39)</f>
        <v>821</v>
      </c>
      <c r="W17" s="15">
        <f>SUM(M39,R9,R15,R21,R27,R33,R39)</f>
        <v>1832</v>
      </c>
      <c r="X17" s="18">
        <f t="shared" si="0"/>
        <v>2653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66</v>
      </c>
      <c r="D18" s="10">
        <v>142</v>
      </c>
      <c r="E18" s="3"/>
      <c r="F18" s="7">
        <v>42</v>
      </c>
      <c r="G18" s="10">
        <v>90</v>
      </c>
      <c r="H18" s="10">
        <v>69</v>
      </c>
      <c r="I18" s="10">
        <v>159</v>
      </c>
      <c r="J18" s="3"/>
      <c r="K18" s="7">
        <v>72</v>
      </c>
      <c r="L18" s="10">
        <v>250</v>
      </c>
      <c r="M18" s="10">
        <v>261</v>
      </c>
      <c r="N18" s="13">
        <v>511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320</v>
      </c>
      <c r="W18" s="15">
        <f>SUM(R9,R15,R21,R27,R33,R39)</f>
        <v>937</v>
      </c>
      <c r="X18" s="18">
        <f t="shared" si="0"/>
        <v>1257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70</v>
      </c>
      <c r="D19" s="10">
        <v>137</v>
      </c>
      <c r="E19" s="3"/>
      <c r="F19" s="7">
        <v>43</v>
      </c>
      <c r="G19" s="10">
        <v>99</v>
      </c>
      <c r="H19" s="10">
        <v>98</v>
      </c>
      <c r="I19" s="10">
        <v>197</v>
      </c>
      <c r="J19" s="3"/>
      <c r="K19" s="7">
        <v>73</v>
      </c>
      <c r="L19" s="10">
        <v>251</v>
      </c>
      <c r="M19" s="10">
        <v>231</v>
      </c>
      <c r="N19" s="10">
        <v>482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68</v>
      </c>
      <c r="W19" s="15">
        <f>SUM(R15,R21,R27,R33,R39)</f>
        <v>283</v>
      </c>
      <c r="X19" s="18">
        <f t="shared" si="0"/>
        <v>351</v>
      </c>
      <c r="Z19" s="4" t="s">
        <v>25</v>
      </c>
      <c r="AA19" s="10">
        <v>144</v>
      </c>
      <c r="AB19" s="10">
        <v>131</v>
      </c>
      <c r="AC19" s="10">
        <v>275</v>
      </c>
    </row>
    <row r="20" spans="1:29" ht="15" customHeight="1" x14ac:dyDescent="0.15">
      <c r="A20" s="7">
        <v>14</v>
      </c>
      <c r="B20" s="10">
        <v>69</v>
      </c>
      <c r="C20" s="10">
        <v>83</v>
      </c>
      <c r="D20" s="10">
        <v>152</v>
      </c>
      <c r="E20" s="3"/>
      <c r="F20" s="7">
        <v>44</v>
      </c>
      <c r="G20" s="10">
        <v>118</v>
      </c>
      <c r="H20" s="10">
        <v>88</v>
      </c>
      <c r="I20" s="10">
        <v>206</v>
      </c>
      <c r="J20" s="3"/>
      <c r="K20" s="7">
        <v>74</v>
      </c>
      <c r="L20" s="10">
        <v>235</v>
      </c>
      <c r="M20" s="10">
        <v>251</v>
      </c>
      <c r="N20" s="10">
        <v>486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50</v>
      </c>
      <c r="X20" s="18">
        <f t="shared" si="0"/>
        <v>53</v>
      </c>
      <c r="Z20" s="25" t="s">
        <v>26</v>
      </c>
      <c r="AA20" s="10">
        <v>878</v>
      </c>
      <c r="AB20" s="10">
        <v>752</v>
      </c>
      <c r="AC20" s="10">
        <v>1630</v>
      </c>
    </row>
    <row r="21" spans="1:29" ht="15" customHeight="1" x14ac:dyDescent="0.15">
      <c r="A21" s="7"/>
      <c r="B21" s="11">
        <v>355</v>
      </c>
      <c r="C21" s="11">
        <v>339</v>
      </c>
      <c r="D21" s="11">
        <v>694</v>
      </c>
      <c r="E21" s="3"/>
      <c r="F21" s="7"/>
      <c r="G21" s="11">
        <v>473</v>
      </c>
      <c r="H21" s="11">
        <v>448</v>
      </c>
      <c r="I21" s="11">
        <v>921</v>
      </c>
      <c r="J21" s="3"/>
      <c r="K21" s="7"/>
      <c r="L21" s="12">
        <v>1177</v>
      </c>
      <c r="M21" s="12">
        <v>1142</v>
      </c>
      <c r="N21" s="12">
        <v>2319</v>
      </c>
      <c r="O21" s="23"/>
      <c r="P21" s="7"/>
      <c r="Q21" s="11">
        <v>3</v>
      </c>
      <c r="R21" s="11">
        <v>46</v>
      </c>
      <c r="S21" s="11">
        <v>49</v>
      </c>
      <c r="Z21" s="4" t="s">
        <v>31</v>
      </c>
      <c r="AA21" s="10">
        <v>402</v>
      </c>
      <c r="AB21" s="10">
        <v>348</v>
      </c>
      <c r="AC21" s="10">
        <v>750</v>
      </c>
    </row>
    <row r="22" spans="1:29" ht="15" customHeight="1" x14ac:dyDescent="0.15">
      <c r="A22" s="7">
        <v>15</v>
      </c>
      <c r="B22" s="10">
        <v>72</v>
      </c>
      <c r="C22" s="10">
        <v>65</v>
      </c>
      <c r="D22" s="10">
        <v>137</v>
      </c>
      <c r="E22" s="3"/>
      <c r="F22" s="7">
        <v>45</v>
      </c>
      <c r="G22" s="10">
        <v>119</v>
      </c>
      <c r="H22" s="10">
        <v>83</v>
      </c>
      <c r="I22" s="10">
        <v>202</v>
      </c>
      <c r="J22" s="3"/>
      <c r="K22" s="7">
        <v>75</v>
      </c>
      <c r="L22" s="10">
        <v>174</v>
      </c>
      <c r="M22" s="10">
        <v>151</v>
      </c>
      <c r="N22" s="10">
        <v>325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326</v>
      </c>
      <c r="AB22" s="10">
        <v>647</v>
      </c>
      <c r="AC22" s="10">
        <v>973</v>
      </c>
    </row>
    <row r="23" spans="1:29" ht="15" customHeight="1" x14ac:dyDescent="0.15">
      <c r="A23" s="7">
        <v>16</v>
      </c>
      <c r="B23" s="10">
        <v>88</v>
      </c>
      <c r="C23" s="10">
        <v>79</v>
      </c>
      <c r="D23" s="10">
        <v>167</v>
      </c>
      <c r="E23" s="3"/>
      <c r="F23" s="7">
        <v>46</v>
      </c>
      <c r="G23" s="10">
        <v>97</v>
      </c>
      <c r="H23" s="10">
        <v>94</v>
      </c>
      <c r="I23" s="10">
        <v>191</v>
      </c>
      <c r="J23" s="3"/>
      <c r="K23" s="7">
        <v>76</v>
      </c>
      <c r="L23" s="10">
        <v>75</v>
      </c>
      <c r="M23" s="10">
        <v>124</v>
      </c>
      <c r="N23" s="10">
        <v>199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9.4206708022289973</v>
      </c>
      <c r="W23" s="19">
        <f>W4/$W$8*100</f>
        <v>7.7008824895494659</v>
      </c>
      <c r="X23" s="19">
        <f>X4/$X$8*100</f>
        <v>8.5075951864273041</v>
      </c>
      <c r="Z23" s="9" t="s">
        <v>24</v>
      </c>
      <c r="AA23" s="11">
        <f t="shared" ref="AA23:AB23" si="3">SUM(AA19:AA22)</f>
        <v>1750</v>
      </c>
      <c r="AB23" s="11">
        <f t="shared" si="3"/>
        <v>1878</v>
      </c>
      <c r="AC23" s="11">
        <f>SUM(AC19:AC22)</f>
        <v>3628</v>
      </c>
    </row>
    <row r="24" spans="1:29" ht="15" customHeight="1" x14ac:dyDescent="0.15">
      <c r="A24" s="7">
        <v>17</v>
      </c>
      <c r="B24" s="10">
        <v>88</v>
      </c>
      <c r="C24" s="10">
        <v>64</v>
      </c>
      <c r="D24" s="10">
        <v>152</v>
      </c>
      <c r="E24" s="3"/>
      <c r="F24" s="7">
        <v>47</v>
      </c>
      <c r="G24" s="10">
        <v>111</v>
      </c>
      <c r="H24" s="10">
        <v>91</v>
      </c>
      <c r="I24" s="10">
        <v>202</v>
      </c>
      <c r="J24" s="3"/>
      <c r="K24" s="7">
        <v>77</v>
      </c>
      <c r="L24" s="10">
        <v>114</v>
      </c>
      <c r="M24" s="10">
        <v>158</v>
      </c>
      <c r="N24" s="10">
        <v>272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46.840500473136373</v>
      </c>
      <c r="W24" s="19">
        <f>W5/$W$8*100</f>
        <v>40.065025545750117</v>
      </c>
      <c r="X24" s="19">
        <f>X5/$X$8*100</f>
        <v>43.243243243243242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71</v>
      </c>
      <c r="D25" s="10">
        <v>141</v>
      </c>
      <c r="E25" s="3"/>
      <c r="F25" s="7">
        <v>48</v>
      </c>
      <c r="G25" s="10">
        <v>98</v>
      </c>
      <c r="H25" s="10">
        <v>101</v>
      </c>
      <c r="I25" s="10">
        <v>199</v>
      </c>
      <c r="J25" s="3"/>
      <c r="K25" s="7">
        <v>78</v>
      </c>
      <c r="L25" s="10">
        <v>136</v>
      </c>
      <c r="M25" s="10">
        <v>184</v>
      </c>
      <c r="N25" s="10">
        <v>320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22.416149721375252</v>
      </c>
      <c r="W25" s="19">
        <f>W6/$W$8*100</f>
        <v>19.182535996284255</v>
      </c>
      <c r="X25" s="19">
        <f>X6/$X$8*100</f>
        <v>20.699348984020517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51</v>
      </c>
      <c r="C26" s="10">
        <v>67</v>
      </c>
      <c r="D26" s="10">
        <v>118</v>
      </c>
      <c r="E26" s="3"/>
      <c r="F26" s="7">
        <v>49</v>
      </c>
      <c r="G26" s="10">
        <v>99</v>
      </c>
      <c r="H26" s="10">
        <v>105</v>
      </c>
      <c r="I26" s="10">
        <v>204</v>
      </c>
      <c r="J26" s="3"/>
      <c r="K26" s="7">
        <v>79</v>
      </c>
      <c r="L26" s="10">
        <v>120</v>
      </c>
      <c r="M26" s="10">
        <v>164</v>
      </c>
      <c r="N26" s="10">
        <v>284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21.322679003259385</v>
      </c>
      <c r="W26" s="19">
        <f>W7/$W$8*100</f>
        <v>33.05155596841616</v>
      </c>
      <c r="X26" s="19">
        <f>X7/$X$8*100</f>
        <v>27.549812586308935</v>
      </c>
      <c r="Z26" s="4" t="s">
        <v>25</v>
      </c>
      <c r="AA26" s="10">
        <v>91</v>
      </c>
      <c r="AB26" s="10">
        <v>85</v>
      </c>
      <c r="AC26" s="10">
        <v>176</v>
      </c>
    </row>
    <row r="27" spans="1:29" ht="15" customHeight="1" x14ac:dyDescent="0.15">
      <c r="A27" s="7"/>
      <c r="B27" s="11">
        <v>369</v>
      </c>
      <c r="C27" s="11">
        <v>346</v>
      </c>
      <c r="D27" s="11">
        <v>715</v>
      </c>
      <c r="E27" s="3"/>
      <c r="F27" s="7"/>
      <c r="G27" s="11">
        <v>524</v>
      </c>
      <c r="H27" s="11">
        <v>474</v>
      </c>
      <c r="I27" s="11">
        <v>998</v>
      </c>
      <c r="J27" s="3"/>
      <c r="K27" s="7"/>
      <c r="L27" s="11">
        <v>619</v>
      </c>
      <c r="M27" s="11">
        <v>781</v>
      </c>
      <c r="N27" s="11">
        <v>1400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5" t="s">
        <v>26</v>
      </c>
      <c r="AA27" s="10">
        <v>420</v>
      </c>
      <c r="AB27" s="10">
        <v>413</v>
      </c>
      <c r="AC27" s="10">
        <v>833</v>
      </c>
    </row>
    <row r="28" spans="1:29" ht="15" customHeight="1" x14ac:dyDescent="0.15">
      <c r="A28" s="7">
        <v>20</v>
      </c>
      <c r="B28" s="10">
        <v>65</v>
      </c>
      <c r="C28" s="10">
        <v>67</v>
      </c>
      <c r="D28" s="10">
        <v>132</v>
      </c>
      <c r="E28" s="3"/>
      <c r="F28" s="7">
        <v>50</v>
      </c>
      <c r="G28" s="10">
        <v>101</v>
      </c>
      <c r="H28" s="10">
        <v>86</v>
      </c>
      <c r="I28" s="10">
        <v>187</v>
      </c>
      <c r="J28" s="3"/>
      <c r="K28" s="7">
        <v>80</v>
      </c>
      <c r="L28" s="10">
        <v>124</v>
      </c>
      <c r="M28" s="10">
        <v>195</v>
      </c>
      <c r="N28" s="10">
        <v>319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28.808747765744926</v>
      </c>
      <c r="W28" s="19">
        <f t="shared" ref="W28:W39" si="5">W9/$W$8*100</f>
        <v>25.229911751045051</v>
      </c>
      <c r="X28" s="19">
        <f t="shared" ref="X28:X39" si="6">X9/$X$8*100</f>
        <v>26.908660485302821</v>
      </c>
      <c r="Z28" s="4" t="s">
        <v>31</v>
      </c>
      <c r="AA28" s="10">
        <v>229</v>
      </c>
      <c r="AB28" s="10">
        <v>205</v>
      </c>
      <c r="AC28" s="10">
        <v>434</v>
      </c>
    </row>
    <row r="29" spans="1:29" ht="15" customHeight="1" x14ac:dyDescent="0.15">
      <c r="A29" s="7">
        <v>21</v>
      </c>
      <c r="B29" s="10">
        <v>57</v>
      </c>
      <c r="C29" s="10">
        <v>77</v>
      </c>
      <c r="D29" s="10">
        <v>134</v>
      </c>
      <c r="E29" s="3"/>
      <c r="F29" s="7">
        <v>51</v>
      </c>
      <c r="G29" s="10">
        <v>98</v>
      </c>
      <c r="H29" s="10">
        <v>96</v>
      </c>
      <c r="I29" s="10">
        <v>194</v>
      </c>
      <c r="J29" s="3"/>
      <c r="K29" s="7">
        <v>81</v>
      </c>
      <c r="L29" s="10">
        <v>120</v>
      </c>
      <c r="M29" s="10">
        <v>198</v>
      </c>
      <c r="N29" s="10">
        <v>318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72.547576490379555</v>
      </c>
      <c r="W29" s="19">
        <f t="shared" si="5"/>
        <v>77.464003715745463</v>
      </c>
      <c r="X29" s="19">
        <f t="shared" si="6"/>
        <v>75.157822055632266</v>
      </c>
      <c r="Z29" s="4" t="s">
        <v>7</v>
      </c>
      <c r="AA29" s="10">
        <v>223</v>
      </c>
      <c r="AB29" s="10">
        <v>373</v>
      </c>
      <c r="AC29" s="10">
        <v>596</v>
      </c>
    </row>
    <row r="30" spans="1:29" ht="15" customHeight="1" x14ac:dyDescent="0.15">
      <c r="A30" s="7">
        <v>22</v>
      </c>
      <c r="B30" s="10">
        <v>64</v>
      </c>
      <c r="C30" s="10">
        <v>56</v>
      </c>
      <c r="D30" s="10">
        <v>120</v>
      </c>
      <c r="E30" s="3"/>
      <c r="F30" s="7">
        <v>52</v>
      </c>
      <c r="G30" s="10">
        <v>91</v>
      </c>
      <c r="H30" s="10">
        <v>94</v>
      </c>
      <c r="I30" s="10">
        <v>185</v>
      </c>
      <c r="J30" s="3"/>
      <c r="K30" s="7">
        <v>82</v>
      </c>
      <c r="L30" s="10">
        <v>113</v>
      </c>
      <c r="M30" s="10">
        <v>180</v>
      </c>
      <c r="N30" s="10">
        <v>293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62.064977394595729</v>
      </c>
      <c r="W30" s="19">
        <f t="shared" si="5"/>
        <v>68.899210404087313</v>
      </c>
      <c r="X30" s="19">
        <f t="shared" si="6"/>
        <v>65.693430656934311</v>
      </c>
      <c r="Z30" s="9" t="s">
        <v>24</v>
      </c>
      <c r="AA30" s="11">
        <f t="shared" ref="AA30:AB30" si="7">SUM(AA26:AA29)</f>
        <v>963</v>
      </c>
      <c r="AB30" s="11">
        <f t="shared" si="7"/>
        <v>1076</v>
      </c>
      <c r="AC30" s="11">
        <f>SUM(AC26:AC29)</f>
        <v>2039</v>
      </c>
    </row>
    <row r="31" spans="1:29" ht="15" customHeight="1" x14ac:dyDescent="0.15">
      <c r="A31" s="7">
        <v>23</v>
      </c>
      <c r="B31" s="10">
        <v>49</v>
      </c>
      <c r="C31" s="10">
        <v>52</v>
      </c>
      <c r="D31" s="10">
        <v>101</v>
      </c>
      <c r="E31" s="3"/>
      <c r="F31" s="7">
        <v>53</v>
      </c>
      <c r="G31" s="10">
        <v>91</v>
      </c>
      <c r="H31" s="10">
        <v>93</v>
      </c>
      <c r="I31" s="10">
        <v>184</v>
      </c>
      <c r="J31" s="3"/>
      <c r="K31" s="7">
        <v>83</v>
      </c>
      <c r="L31" s="10">
        <v>100</v>
      </c>
      <c r="M31" s="10">
        <v>183</v>
      </c>
      <c r="N31" s="10">
        <v>283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51.59289244033225</v>
      </c>
      <c r="W31" s="19">
        <f t="shared" si="5"/>
        <v>59.405480724570367</v>
      </c>
      <c r="X31" s="19">
        <f t="shared" si="6"/>
        <v>55.740777273623991</v>
      </c>
      <c r="Z31" s="6"/>
    </row>
    <row r="32" spans="1:29" ht="15" customHeight="1" x14ac:dyDescent="0.15">
      <c r="A32" s="7">
        <v>24</v>
      </c>
      <c r="B32" s="10">
        <v>53</v>
      </c>
      <c r="C32" s="10">
        <v>60</v>
      </c>
      <c r="D32" s="10">
        <v>113</v>
      </c>
      <c r="E32" s="3"/>
      <c r="F32" s="7">
        <v>54</v>
      </c>
      <c r="G32" s="10">
        <v>88</v>
      </c>
      <c r="H32" s="10">
        <v>119</v>
      </c>
      <c r="I32" s="10">
        <v>207</v>
      </c>
      <c r="J32" s="3"/>
      <c r="K32" s="7">
        <v>84</v>
      </c>
      <c r="L32" s="10">
        <v>131</v>
      </c>
      <c r="M32" s="10">
        <v>189</v>
      </c>
      <c r="N32" s="10">
        <v>320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43.738828724634629</v>
      </c>
      <c r="W32" s="20">
        <f t="shared" si="5"/>
        <v>52.234091964700411</v>
      </c>
      <c r="X32" s="20">
        <f t="shared" si="6"/>
        <v>48.249161570329449</v>
      </c>
      <c r="Z32" s="6"/>
      <c r="AA32" s="27"/>
      <c r="AB32" s="26"/>
      <c r="AC32" s="26"/>
    </row>
    <row r="33" spans="1:30" ht="15" customHeight="1" x14ac:dyDescent="0.15">
      <c r="A33" s="7"/>
      <c r="B33" s="11">
        <v>288</v>
      </c>
      <c r="C33" s="11">
        <v>312</v>
      </c>
      <c r="D33" s="11">
        <v>600</v>
      </c>
      <c r="E33" s="3"/>
      <c r="F33" s="7"/>
      <c r="G33" s="11">
        <v>469</v>
      </c>
      <c r="H33" s="11">
        <v>488</v>
      </c>
      <c r="I33" s="11">
        <v>957</v>
      </c>
      <c r="J33" s="3"/>
      <c r="K33" s="7"/>
      <c r="L33" s="11">
        <v>588</v>
      </c>
      <c r="M33" s="11">
        <v>945</v>
      </c>
      <c r="N33" s="11">
        <v>1533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33.697823572705289</v>
      </c>
      <c r="W33" s="19">
        <f t="shared" si="5"/>
        <v>43.660009289363678</v>
      </c>
      <c r="X33" s="19">
        <f t="shared" si="6"/>
        <v>38.986979680410336</v>
      </c>
      <c r="Z33" s="6" t="s">
        <v>3</v>
      </c>
    </row>
    <row r="34" spans="1:30" ht="15" customHeight="1" x14ac:dyDescent="0.15">
      <c r="A34" s="7">
        <v>25</v>
      </c>
      <c r="B34" s="10">
        <v>62</v>
      </c>
      <c r="C34" s="10">
        <v>52</v>
      </c>
      <c r="D34" s="10">
        <v>114</v>
      </c>
      <c r="E34" s="3"/>
      <c r="F34" s="7">
        <v>55</v>
      </c>
      <c r="G34" s="10">
        <v>95</v>
      </c>
      <c r="H34" s="10">
        <v>96</v>
      </c>
      <c r="I34" s="10">
        <v>191</v>
      </c>
      <c r="J34" s="3"/>
      <c r="K34" s="7">
        <v>85</v>
      </c>
      <c r="L34" s="10">
        <v>107</v>
      </c>
      <c r="M34" s="10">
        <v>191</v>
      </c>
      <c r="N34" s="10">
        <v>298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21.322679003259385</v>
      </c>
      <c r="W34" s="19">
        <f t="shared" si="5"/>
        <v>33.05155596841616</v>
      </c>
      <c r="X34" s="19">
        <f t="shared" si="6"/>
        <v>27.549812586308935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0" ht="15" customHeight="1" x14ac:dyDescent="0.15">
      <c r="A35" s="7">
        <v>26</v>
      </c>
      <c r="B35" s="10">
        <v>50</v>
      </c>
      <c r="C35" s="10">
        <v>47</v>
      </c>
      <c r="D35" s="10">
        <v>97</v>
      </c>
      <c r="E35" s="3"/>
      <c r="F35" s="7">
        <v>56</v>
      </c>
      <c r="G35" s="10">
        <v>94</v>
      </c>
      <c r="H35" s="10">
        <v>78</v>
      </c>
      <c r="I35" s="10">
        <v>172</v>
      </c>
      <c r="J35" s="3"/>
      <c r="K35" s="7">
        <v>86</v>
      </c>
      <c r="L35" s="10">
        <v>121</v>
      </c>
      <c r="M35" s="10">
        <v>189</v>
      </c>
      <c r="N35" s="10">
        <v>310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14.814425402165913</v>
      </c>
      <c r="W35" s="19">
        <f t="shared" si="5"/>
        <v>25.796562935438921</v>
      </c>
      <c r="X35" s="19">
        <f t="shared" si="6"/>
        <v>20.645097652396924</v>
      </c>
      <c r="Z35" s="4" t="s">
        <v>25</v>
      </c>
      <c r="AA35" s="10">
        <f>SUM(AA5,AA12,AA19,AA26)</f>
        <v>896</v>
      </c>
      <c r="AB35" s="10">
        <f t="shared" ref="AA35:AB38" si="8">SUM(AB5,AB12,AB19,AB26)</f>
        <v>829</v>
      </c>
      <c r="AC35" s="10">
        <f>SUM(AA35:AB35)</f>
        <v>1725</v>
      </c>
    </row>
    <row r="36" spans="1:30" ht="15" customHeight="1" x14ac:dyDescent="0.15">
      <c r="A36" s="7">
        <v>27</v>
      </c>
      <c r="B36" s="10">
        <v>56</v>
      </c>
      <c r="C36" s="10">
        <v>58</v>
      </c>
      <c r="D36" s="10">
        <v>114</v>
      </c>
      <c r="E36" s="3"/>
      <c r="F36" s="7">
        <v>57</v>
      </c>
      <c r="G36" s="10">
        <v>105</v>
      </c>
      <c r="H36" s="10">
        <v>126</v>
      </c>
      <c r="I36" s="10">
        <v>231</v>
      </c>
      <c r="J36" s="3"/>
      <c r="K36" s="7">
        <v>87</v>
      </c>
      <c r="L36" s="10">
        <v>96</v>
      </c>
      <c r="M36" s="10">
        <v>188</v>
      </c>
      <c r="N36" s="10">
        <v>284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8.6321101882031339</v>
      </c>
      <c r="W36" s="19">
        <f t="shared" si="5"/>
        <v>17.018114259173249</v>
      </c>
      <c r="X36" s="19">
        <f t="shared" si="6"/>
        <v>13.084434799763267</v>
      </c>
      <c r="Z36" s="25" t="s">
        <v>26</v>
      </c>
      <c r="AA36" s="10">
        <f t="shared" si="8"/>
        <v>4455</v>
      </c>
      <c r="AB36" s="10">
        <f t="shared" si="8"/>
        <v>4313</v>
      </c>
      <c r="AC36" s="13">
        <f>SUM(AA36:AB36)</f>
        <v>8768</v>
      </c>
      <c r="AD36" s="2"/>
    </row>
    <row r="37" spans="1:30" ht="15" customHeight="1" x14ac:dyDescent="0.15">
      <c r="A37" s="7">
        <v>28</v>
      </c>
      <c r="B37" s="10">
        <v>84</v>
      </c>
      <c r="C37" s="10">
        <v>53</v>
      </c>
      <c r="D37" s="10">
        <v>137</v>
      </c>
      <c r="E37" s="3"/>
      <c r="F37" s="7">
        <v>58</v>
      </c>
      <c r="G37" s="10">
        <v>115</v>
      </c>
      <c r="H37" s="10">
        <v>127</v>
      </c>
      <c r="I37" s="10">
        <v>242</v>
      </c>
      <c r="J37" s="3"/>
      <c r="K37" s="7">
        <v>88</v>
      </c>
      <c r="L37" s="10">
        <v>90</v>
      </c>
      <c r="M37" s="10">
        <v>178</v>
      </c>
      <c r="N37" s="10">
        <v>268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3.3645252865103568</v>
      </c>
      <c r="W37" s="19">
        <f t="shared" si="5"/>
        <v>8.7041337668369714</v>
      </c>
      <c r="X37" s="19">
        <f t="shared" si="6"/>
        <v>6.1994476228052866</v>
      </c>
      <c r="Z37" s="4" t="s">
        <v>31</v>
      </c>
      <c r="AA37" s="10">
        <f t="shared" si="8"/>
        <v>2132</v>
      </c>
      <c r="AB37" s="10">
        <f t="shared" si="8"/>
        <v>2065</v>
      </c>
      <c r="AC37" s="13">
        <f>SUM(AA37:AB37)</f>
        <v>4197</v>
      </c>
      <c r="AD37" s="2"/>
    </row>
    <row r="38" spans="1:30" ht="15" customHeight="1" x14ac:dyDescent="0.15">
      <c r="A38" s="7">
        <v>29</v>
      </c>
      <c r="B38" s="10">
        <v>56</v>
      </c>
      <c r="C38" s="10">
        <v>48</v>
      </c>
      <c r="D38" s="10">
        <v>104</v>
      </c>
      <c r="E38" s="3"/>
      <c r="F38" s="7">
        <v>59</v>
      </c>
      <c r="G38" s="10">
        <v>118</v>
      </c>
      <c r="H38" s="10">
        <v>107</v>
      </c>
      <c r="I38" s="10">
        <v>225</v>
      </c>
      <c r="J38" s="3"/>
      <c r="K38" s="7">
        <v>89</v>
      </c>
      <c r="L38" s="10">
        <v>87</v>
      </c>
      <c r="M38" s="10">
        <v>149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0.71496162338345071</v>
      </c>
      <c r="W38" s="19">
        <f t="shared" si="5"/>
        <v>2.6288899210404089</v>
      </c>
      <c r="X38" s="19">
        <f t="shared" si="6"/>
        <v>1.7311106727165122</v>
      </c>
      <c r="Z38" s="4" t="s">
        <v>7</v>
      </c>
      <c r="AA38" s="10">
        <f t="shared" si="8"/>
        <v>2028</v>
      </c>
      <c r="AB38" s="10">
        <f t="shared" si="8"/>
        <v>3558</v>
      </c>
      <c r="AC38" s="13">
        <f>SUM(AA38:AB38)</f>
        <v>5586</v>
      </c>
    </row>
    <row r="39" spans="1:30" ht="15" customHeight="1" x14ac:dyDescent="0.15">
      <c r="A39" s="7"/>
      <c r="B39" s="11">
        <v>308</v>
      </c>
      <c r="C39" s="11">
        <v>258</v>
      </c>
      <c r="D39" s="11">
        <v>566</v>
      </c>
      <c r="E39" s="3"/>
      <c r="F39" s="7"/>
      <c r="G39" s="11">
        <v>527</v>
      </c>
      <c r="H39" s="11">
        <v>534</v>
      </c>
      <c r="I39" s="11">
        <v>1061</v>
      </c>
      <c r="J39" s="3"/>
      <c r="K39" s="7"/>
      <c r="L39" s="11">
        <v>501</v>
      </c>
      <c r="M39" s="11">
        <v>895</v>
      </c>
      <c r="N39" s="11">
        <v>1396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3.1542424561034593E-2</v>
      </c>
      <c r="W39" s="19">
        <f t="shared" si="5"/>
        <v>0.46446818392940087</v>
      </c>
      <c r="X39" s="19">
        <f t="shared" si="6"/>
        <v>0.26139277964095486</v>
      </c>
      <c r="Z39" s="9" t="s">
        <v>24</v>
      </c>
      <c r="AA39" s="11">
        <f>SUM(AA35:AA38)</f>
        <v>9511</v>
      </c>
      <c r="AB39" s="11">
        <f>SUM(AB35:AB38)</f>
        <v>10765</v>
      </c>
      <c r="AC39" s="11">
        <f>SUM(AC35:AC38)</f>
        <v>20276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44347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36</v>
      </c>
      <c r="D4" s="10">
        <v>99</v>
      </c>
      <c r="E4" s="3"/>
      <c r="F4" s="7">
        <v>30</v>
      </c>
      <c r="G4" s="10">
        <v>54</v>
      </c>
      <c r="H4" s="10">
        <v>48</v>
      </c>
      <c r="I4" s="10">
        <v>102</v>
      </c>
      <c r="J4" s="3"/>
      <c r="K4" s="7">
        <v>60</v>
      </c>
      <c r="L4" s="10">
        <v>140</v>
      </c>
      <c r="M4" s="10">
        <v>150</v>
      </c>
      <c r="N4" s="10">
        <v>290</v>
      </c>
      <c r="O4" s="3"/>
      <c r="P4" s="7">
        <v>90</v>
      </c>
      <c r="Q4" s="10">
        <v>89</v>
      </c>
      <c r="R4" s="10">
        <v>188</v>
      </c>
      <c r="S4" s="10">
        <v>277</v>
      </c>
      <c r="U4" s="4" t="s">
        <v>4</v>
      </c>
      <c r="V4" s="15">
        <f>SUM(B9,B15,B21)</f>
        <v>936</v>
      </c>
      <c r="W4" s="15">
        <f>SUM(C9,C15,C21)</f>
        <v>845</v>
      </c>
      <c r="X4" s="15">
        <f>SUM(V4:W4)</f>
        <v>1781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36</v>
      </c>
      <c r="C5" s="10">
        <v>42</v>
      </c>
      <c r="D5" s="10">
        <v>78</v>
      </c>
      <c r="E5" s="3"/>
      <c r="F5" s="7">
        <v>31</v>
      </c>
      <c r="G5" s="10">
        <v>49</v>
      </c>
      <c r="H5" s="10">
        <v>32</v>
      </c>
      <c r="I5" s="10">
        <v>81</v>
      </c>
      <c r="J5" s="3"/>
      <c r="K5" s="7">
        <v>61</v>
      </c>
      <c r="L5" s="10">
        <v>144</v>
      </c>
      <c r="M5" s="10">
        <v>149</v>
      </c>
      <c r="N5" s="10">
        <v>293</v>
      </c>
      <c r="O5" s="3"/>
      <c r="P5" s="7">
        <v>91</v>
      </c>
      <c r="Q5" s="10">
        <v>54</v>
      </c>
      <c r="R5" s="10">
        <v>138</v>
      </c>
      <c r="S5" s="10">
        <v>192</v>
      </c>
      <c r="U5" s="4" t="s">
        <v>5</v>
      </c>
      <c r="V5" s="15">
        <f>SUM(B27,B33,B39,G9,G15,G21,G27,G33,G39,L9)</f>
        <v>4558</v>
      </c>
      <c r="W5" s="15">
        <f>SUM(C27,C33,C39,H9,H15,H21,H27,H33,H39,M9)</f>
        <v>4466</v>
      </c>
      <c r="X5" s="15">
        <f>SUM(V5:W5)</f>
        <v>9024</v>
      </c>
      <c r="Y5" s="2"/>
      <c r="Z5" s="4" t="s">
        <v>25</v>
      </c>
      <c r="AA5" s="10">
        <v>526</v>
      </c>
      <c r="AB5" s="10">
        <v>510</v>
      </c>
      <c r="AC5" s="10">
        <v>1036</v>
      </c>
    </row>
    <row r="6" spans="1:29" ht="15" customHeight="1" x14ac:dyDescent="0.15">
      <c r="A6" s="7">
        <v>2</v>
      </c>
      <c r="B6" s="10">
        <v>44</v>
      </c>
      <c r="C6" s="10">
        <v>35</v>
      </c>
      <c r="D6" s="10">
        <v>79</v>
      </c>
      <c r="E6" s="3"/>
      <c r="F6" s="7">
        <v>32</v>
      </c>
      <c r="G6" s="10">
        <v>67</v>
      </c>
      <c r="H6" s="10">
        <v>70</v>
      </c>
      <c r="I6" s="10">
        <v>137</v>
      </c>
      <c r="J6" s="3"/>
      <c r="K6" s="7">
        <v>62</v>
      </c>
      <c r="L6" s="10">
        <v>171</v>
      </c>
      <c r="M6" s="10">
        <v>168</v>
      </c>
      <c r="N6" s="10">
        <v>339</v>
      </c>
      <c r="O6" s="3"/>
      <c r="P6" s="7">
        <v>92</v>
      </c>
      <c r="Q6" s="10">
        <v>48</v>
      </c>
      <c r="R6" s="10">
        <v>132</v>
      </c>
      <c r="S6" s="10">
        <v>180</v>
      </c>
      <c r="U6" s="8" t="s">
        <v>6</v>
      </c>
      <c r="V6" s="15">
        <f>SUM(L15,L21)</f>
        <v>2182</v>
      </c>
      <c r="W6" s="15">
        <f>SUM(M15,M21)</f>
        <v>2086</v>
      </c>
      <c r="X6" s="15">
        <f>SUM(V6:W6)</f>
        <v>4268</v>
      </c>
      <c r="Z6" s="25" t="s">
        <v>26</v>
      </c>
      <c r="AA6" s="10">
        <v>2655</v>
      </c>
      <c r="AB6" s="10">
        <v>2629</v>
      </c>
      <c r="AC6" s="10">
        <v>5284</v>
      </c>
    </row>
    <row r="7" spans="1:29" ht="15" customHeight="1" x14ac:dyDescent="0.15">
      <c r="A7" s="7">
        <v>3</v>
      </c>
      <c r="B7" s="10">
        <v>56</v>
      </c>
      <c r="C7" s="10">
        <v>46</v>
      </c>
      <c r="D7" s="10">
        <v>102</v>
      </c>
      <c r="E7" s="3"/>
      <c r="F7" s="7">
        <v>33</v>
      </c>
      <c r="G7" s="10">
        <v>75</v>
      </c>
      <c r="H7" s="10">
        <v>81</v>
      </c>
      <c r="I7" s="10">
        <v>156</v>
      </c>
      <c r="J7" s="3"/>
      <c r="K7" s="7">
        <v>63</v>
      </c>
      <c r="L7" s="10">
        <v>156</v>
      </c>
      <c r="M7" s="10">
        <v>171</v>
      </c>
      <c r="N7" s="10">
        <v>327</v>
      </c>
      <c r="O7" s="3"/>
      <c r="P7" s="7">
        <v>93</v>
      </c>
      <c r="Q7" s="10">
        <v>32</v>
      </c>
      <c r="R7" s="10">
        <v>103</v>
      </c>
      <c r="S7" s="10">
        <v>135</v>
      </c>
      <c r="U7" s="4" t="s">
        <v>7</v>
      </c>
      <c r="V7" s="15">
        <f>SUM(L27,L33,L39,Q9,Q15,Q21,Q27,Q33,Q39)</f>
        <v>2023</v>
      </c>
      <c r="W7" s="15">
        <f>SUM(M27,M33,M39,R9,R15,R21,R27,R33,R39)</f>
        <v>3589</v>
      </c>
      <c r="X7" s="15">
        <f>SUM(V7:W7)</f>
        <v>5612</v>
      </c>
      <c r="Z7" s="4" t="s">
        <v>31</v>
      </c>
      <c r="AA7" s="10">
        <v>1236</v>
      </c>
      <c r="AB7" s="10">
        <v>1263</v>
      </c>
      <c r="AC7" s="10">
        <v>2499</v>
      </c>
    </row>
    <row r="8" spans="1:29" ht="15" customHeight="1" x14ac:dyDescent="0.15">
      <c r="A8" s="7">
        <v>4</v>
      </c>
      <c r="B8" s="10">
        <v>57</v>
      </c>
      <c r="C8" s="10">
        <v>56</v>
      </c>
      <c r="D8" s="10">
        <v>113</v>
      </c>
      <c r="E8" s="3"/>
      <c r="F8" s="7">
        <v>34</v>
      </c>
      <c r="G8" s="10">
        <v>75</v>
      </c>
      <c r="H8" s="10">
        <v>77</v>
      </c>
      <c r="I8" s="10">
        <v>152</v>
      </c>
      <c r="J8" s="3"/>
      <c r="K8" s="7">
        <v>64</v>
      </c>
      <c r="L8" s="10">
        <v>164</v>
      </c>
      <c r="M8" s="10">
        <v>157</v>
      </c>
      <c r="N8" s="10">
        <v>321</v>
      </c>
      <c r="O8" s="3"/>
      <c r="P8" s="7">
        <v>94</v>
      </c>
      <c r="Q8" s="10">
        <v>31</v>
      </c>
      <c r="R8" s="10">
        <v>81</v>
      </c>
      <c r="S8" s="10">
        <v>112</v>
      </c>
      <c r="U8" s="17" t="s">
        <v>3</v>
      </c>
      <c r="V8" s="12">
        <f>SUM(V4:V7)</f>
        <v>9699</v>
      </c>
      <c r="W8" s="12">
        <f>SUM(W4:W7)</f>
        <v>10986</v>
      </c>
      <c r="X8" s="12">
        <f>SUM(X4:X7)</f>
        <v>20685</v>
      </c>
      <c r="Z8" s="4" t="s">
        <v>7</v>
      </c>
      <c r="AA8" s="10">
        <v>1224</v>
      </c>
      <c r="AB8" s="10">
        <v>2134</v>
      </c>
      <c r="AC8" s="10">
        <v>3358</v>
      </c>
    </row>
    <row r="9" spans="1:29" ht="15" customHeight="1" x14ac:dyDescent="0.15">
      <c r="A9" s="7"/>
      <c r="B9" s="11">
        <v>256</v>
      </c>
      <c r="C9" s="11">
        <v>215</v>
      </c>
      <c r="D9" s="11">
        <v>471</v>
      </c>
      <c r="E9" s="3"/>
      <c r="F9" s="7"/>
      <c r="G9" s="11">
        <v>320</v>
      </c>
      <c r="H9" s="11">
        <v>308</v>
      </c>
      <c r="I9" s="11">
        <v>628</v>
      </c>
      <c r="J9" s="3"/>
      <c r="K9" s="7"/>
      <c r="L9" s="12">
        <v>775</v>
      </c>
      <c r="M9" s="12">
        <v>795</v>
      </c>
      <c r="N9" s="12">
        <v>1570</v>
      </c>
      <c r="O9" s="3"/>
      <c r="P9" s="7"/>
      <c r="Q9" s="11">
        <v>254</v>
      </c>
      <c r="R9" s="11">
        <v>642</v>
      </c>
      <c r="S9" s="11">
        <v>896</v>
      </c>
      <c r="U9" s="4" t="s">
        <v>8</v>
      </c>
      <c r="V9" s="15">
        <f>SUM(G21,G27,G33,G39,L9)</f>
        <v>2811</v>
      </c>
      <c r="W9" s="15">
        <f>SUM(H21,H27,H33,H39,M9)</f>
        <v>2786</v>
      </c>
      <c r="X9" s="18">
        <f t="shared" ref="X9:X20" si="0">SUM(V9:W9)</f>
        <v>5597</v>
      </c>
      <c r="Z9" s="9" t="s">
        <v>24</v>
      </c>
      <c r="AA9" s="11">
        <f>SUM(AA5:AA8)</f>
        <v>5641</v>
      </c>
      <c r="AB9" s="11">
        <f>SUM(AB5:AB8)</f>
        <v>6536</v>
      </c>
      <c r="AC9" s="11">
        <f>SUM(AC5:AC8)</f>
        <v>12177</v>
      </c>
    </row>
    <row r="10" spans="1:29" ht="15" customHeight="1" x14ac:dyDescent="0.15">
      <c r="A10" s="7">
        <v>5</v>
      </c>
      <c r="B10" s="10">
        <v>58</v>
      </c>
      <c r="C10" s="10">
        <v>45</v>
      </c>
      <c r="D10" s="10">
        <v>103</v>
      </c>
      <c r="E10" s="3"/>
      <c r="F10" s="7">
        <v>35</v>
      </c>
      <c r="G10" s="10">
        <v>74</v>
      </c>
      <c r="H10" s="10">
        <v>81</v>
      </c>
      <c r="I10" s="10">
        <v>155</v>
      </c>
      <c r="J10" s="3"/>
      <c r="K10" s="7">
        <v>65</v>
      </c>
      <c r="L10" s="10">
        <v>179</v>
      </c>
      <c r="M10" s="10">
        <v>198</v>
      </c>
      <c r="N10" s="10">
        <v>377</v>
      </c>
      <c r="O10" s="3"/>
      <c r="P10" s="7">
        <v>95</v>
      </c>
      <c r="Q10" s="10">
        <v>26</v>
      </c>
      <c r="R10" s="10">
        <v>71</v>
      </c>
      <c r="S10" s="10">
        <v>97</v>
      </c>
      <c r="U10" s="4" t="s">
        <v>9</v>
      </c>
      <c r="V10" s="15">
        <f>SUM(G21,G27,G33,G39,L9,L15,L21,L27,L33,L39,Q9,Q15,Q21,Q27,Q33,Q39)</f>
        <v>7016</v>
      </c>
      <c r="W10" s="15">
        <f>SUM(H21,H27,H33,H39,M9,M15,M21,M27,M33,M39,R9,R15,R21,R27,R33,R39)</f>
        <v>8461</v>
      </c>
      <c r="X10" s="18">
        <f t="shared" si="0"/>
        <v>15477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64</v>
      </c>
      <c r="D11" s="10">
        <v>134</v>
      </c>
      <c r="E11" s="3"/>
      <c r="F11" s="7">
        <v>36</v>
      </c>
      <c r="G11" s="10">
        <v>102</v>
      </c>
      <c r="H11" s="10">
        <v>81</v>
      </c>
      <c r="I11" s="10">
        <v>183</v>
      </c>
      <c r="J11" s="3"/>
      <c r="K11" s="7">
        <v>66</v>
      </c>
      <c r="L11" s="10">
        <v>190</v>
      </c>
      <c r="M11" s="10">
        <v>190</v>
      </c>
      <c r="N11" s="10">
        <v>380</v>
      </c>
      <c r="O11" s="3"/>
      <c r="P11" s="7">
        <v>96</v>
      </c>
      <c r="Q11" s="10">
        <v>15</v>
      </c>
      <c r="R11" s="10">
        <v>66</v>
      </c>
      <c r="S11" s="10">
        <v>81</v>
      </c>
      <c r="U11" s="4" t="s">
        <v>10</v>
      </c>
      <c r="V11" s="15">
        <f>SUM(,G33,G39,L9,L15,L21,L27,L33,L39,Q9,Q15,Q21,Q27,Q33,Q39)</f>
        <v>6003</v>
      </c>
      <c r="W11" s="15">
        <f>SUM(,H33,H39,M9,M15,M21,M27,M33,M39,R9,R15,R21,R27,R33,R39)</f>
        <v>7529</v>
      </c>
      <c r="X11" s="18">
        <f t="shared" si="0"/>
        <v>13532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58</v>
      </c>
      <c r="C12" s="10">
        <v>58</v>
      </c>
      <c r="D12" s="10">
        <v>116</v>
      </c>
      <c r="E12" s="3"/>
      <c r="F12" s="7">
        <v>37</v>
      </c>
      <c r="G12" s="10">
        <v>87</v>
      </c>
      <c r="H12" s="10">
        <v>89</v>
      </c>
      <c r="I12" s="10">
        <v>176</v>
      </c>
      <c r="J12" s="3"/>
      <c r="K12" s="7">
        <v>67</v>
      </c>
      <c r="L12" s="10">
        <v>217</v>
      </c>
      <c r="M12" s="10">
        <v>159</v>
      </c>
      <c r="N12" s="10">
        <v>376</v>
      </c>
      <c r="O12" s="3"/>
      <c r="P12" s="7">
        <v>97</v>
      </c>
      <c r="Q12" s="10">
        <v>11</v>
      </c>
      <c r="R12" s="10">
        <v>29</v>
      </c>
      <c r="S12" s="10">
        <v>40</v>
      </c>
      <c r="U12" s="4" t="s">
        <v>11</v>
      </c>
      <c r="V12" s="15">
        <f>SUM(L9,L15,L21,L27,L33,L39,Q9,Q15,Q21,Q27,Q33,Q39)</f>
        <v>4980</v>
      </c>
      <c r="W12" s="15">
        <f>SUM(M9,M15,M21,M27,M33,M39,R9,R15,R21,R27,R33,R39)</f>
        <v>6470</v>
      </c>
      <c r="X12" s="18">
        <f t="shared" si="0"/>
        <v>11450</v>
      </c>
      <c r="Z12" s="4" t="s">
        <v>25</v>
      </c>
      <c r="AA12" s="10">
        <v>157</v>
      </c>
      <c r="AB12" s="10">
        <v>105</v>
      </c>
      <c r="AC12" s="10">
        <v>262</v>
      </c>
    </row>
    <row r="13" spans="1:29" ht="15" customHeight="1" x14ac:dyDescent="0.15">
      <c r="A13" s="7">
        <v>8</v>
      </c>
      <c r="B13" s="10">
        <v>62</v>
      </c>
      <c r="C13" s="10">
        <v>64</v>
      </c>
      <c r="D13" s="10">
        <v>126</v>
      </c>
      <c r="E13" s="3"/>
      <c r="F13" s="7">
        <v>38</v>
      </c>
      <c r="G13" s="10">
        <v>79</v>
      </c>
      <c r="H13" s="10">
        <v>86</v>
      </c>
      <c r="I13" s="10">
        <v>165</v>
      </c>
      <c r="J13" s="3"/>
      <c r="K13" s="7">
        <v>68</v>
      </c>
      <c r="L13" s="10">
        <v>200</v>
      </c>
      <c r="M13" s="10">
        <v>218</v>
      </c>
      <c r="N13" s="10">
        <v>418</v>
      </c>
      <c r="O13" s="3"/>
      <c r="P13" s="7">
        <v>98</v>
      </c>
      <c r="Q13" s="10">
        <v>2</v>
      </c>
      <c r="R13" s="10">
        <v>36</v>
      </c>
      <c r="S13" s="10">
        <v>38</v>
      </c>
      <c r="U13" s="9" t="s">
        <v>12</v>
      </c>
      <c r="V13" s="12">
        <f>SUM(L15,L21,L27,L33,L39,Q9,Q15,Q21,Q27,Q33,Q39)</f>
        <v>4205</v>
      </c>
      <c r="W13" s="12">
        <f>SUM(M15,M21,M27,M33,M39,R9,R15,R21,R27,R33,R39)</f>
        <v>5675</v>
      </c>
      <c r="X13" s="12">
        <f t="shared" si="0"/>
        <v>9880</v>
      </c>
      <c r="Z13" s="25" t="s">
        <v>26</v>
      </c>
      <c r="AA13" s="10">
        <v>549</v>
      </c>
      <c r="AB13" s="10">
        <v>623</v>
      </c>
      <c r="AC13" s="10">
        <v>1172</v>
      </c>
    </row>
    <row r="14" spans="1:29" ht="15" customHeight="1" x14ac:dyDescent="0.15">
      <c r="A14" s="7">
        <v>9</v>
      </c>
      <c r="B14" s="10">
        <v>67</v>
      </c>
      <c r="C14" s="10">
        <v>46</v>
      </c>
      <c r="D14" s="10">
        <v>113</v>
      </c>
      <c r="E14" s="3"/>
      <c r="F14" s="7">
        <v>39</v>
      </c>
      <c r="G14" s="10">
        <v>98</v>
      </c>
      <c r="H14" s="10">
        <v>85</v>
      </c>
      <c r="I14" s="10">
        <v>183</v>
      </c>
      <c r="J14" s="3"/>
      <c r="K14" s="7">
        <v>69</v>
      </c>
      <c r="L14" s="10">
        <v>215</v>
      </c>
      <c r="M14" s="10">
        <v>199</v>
      </c>
      <c r="N14" s="10">
        <v>414</v>
      </c>
      <c r="O14" s="3"/>
      <c r="P14" s="7">
        <v>99</v>
      </c>
      <c r="Q14" s="10">
        <v>1</v>
      </c>
      <c r="R14" s="10">
        <v>25</v>
      </c>
      <c r="S14" s="10">
        <v>26</v>
      </c>
      <c r="U14" s="4" t="s">
        <v>13</v>
      </c>
      <c r="V14" s="15">
        <f>SUM(L21,L27,L33,L39,Q9,Q15,Q21,Q27,Q33,Q39)</f>
        <v>3204</v>
      </c>
      <c r="W14" s="15">
        <f>SUM(M21,M27,M33,M39,R9,R15,R21,R27,R33,R39)</f>
        <v>4711</v>
      </c>
      <c r="X14" s="18">
        <f t="shared" si="0"/>
        <v>7915</v>
      </c>
      <c r="Z14" s="4" t="s">
        <v>31</v>
      </c>
      <c r="AA14" s="10">
        <v>307</v>
      </c>
      <c r="AB14" s="10">
        <v>275</v>
      </c>
      <c r="AC14" s="10">
        <v>582</v>
      </c>
    </row>
    <row r="15" spans="1:29" ht="15" customHeight="1" x14ac:dyDescent="0.15">
      <c r="A15" s="7"/>
      <c r="B15" s="11">
        <v>315</v>
      </c>
      <c r="C15" s="11">
        <v>277</v>
      </c>
      <c r="D15" s="11">
        <v>592</v>
      </c>
      <c r="E15" s="3"/>
      <c r="F15" s="7"/>
      <c r="G15" s="11">
        <v>440</v>
      </c>
      <c r="H15" s="11">
        <v>422</v>
      </c>
      <c r="I15" s="11">
        <v>862</v>
      </c>
      <c r="J15" s="3"/>
      <c r="K15" s="7"/>
      <c r="L15" s="11">
        <v>1001</v>
      </c>
      <c r="M15" s="11">
        <v>964</v>
      </c>
      <c r="N15" s="11">
        <v>1965</v>
      </c>
      <c r="O15" s="3"/>
      <c r="P15" s="7"/>
      <c r="Q15" s="11">
        <v>55</v>
      </c>
      <c r="R15" s="11">
        <v>227</v>
      </c>
      <c r="S15" s="11">
        <v>282</v>
      </c>
      <c r="U15" s="4" t="s">
        <v>14</v>
      </c>
      <c r="V15" s="15">
        <f>SUM(L27,L33,L39,Q9,Q15,Q21,Q27,Q33,Q39)</f>
        <v>2023</v>
      </c>
      <c r="W15" s="15">
        <f>SUM(M27,M33,M39,R9,R15,R21,R27,R33,R39)</f>
        <v>3589</v>
      </c>
      <c r="X15" s="18">
        <f t="shared" si="0"/>
        <v>5612</v>
      </c>
      <c r="Z15" s="4" t="s">
        <v>7</v>
      </c>
      <c r="AA15" s="10">
        <v>254</v>
      </c>
      <c r="AB15" s="10">
        <v>431</v>
      </c>
      <c r="AC15" s="10">
        <v>685</v>
      </c>
    </row>
    <row r="16" spans="1:29" ht="15" customHeight="1" x14ac:dyDescent="0.15">
      <c r="A16" s="7">
        <v>10</v>
      </c>
      <c r="B16" s="10">
        <v>71</v>
      </c>
      <c r="C16" s="10">
        <v>71</v>
      </c>
      <c r="D16" s="10">
        <v>142</v>
      </c>
      <c r="E16" s="3"/>
      <c r="F16" s="7">
        <v>40</v>
      </c>
      <c r="G16" s="10">
        <v>73</v>
      </c>
      <c r="H16" s="10">
        <v>95</v>
      </c>
      <c r="I16" s="10">
        <v>168</v>
      </c>
      <c r="J16" s="3"/>
      <c r="K16" s="7">
        <v>70</v>
      </c>
      <c r="L16" s="10">
        <v>246</v>
      </c>
      <c r="M16" s="10">
        <v>201</v>
      </c>
      <c r="N16" s="10">
        <v>447</v>
      </c>
      <c r="O16" s="3"/>
      <c r="P16" s="7">
        <v>100</v>
      </c>
      <c r="Q16" s="10">
        <v>0</v>
      </c>
      <c r="R16" s="10">
        <v>16</v>
      </c>
      <c r="S16" s="10">
        <v>16</v>
      </c>
      <c r="U16" s="4" t="s">
        <v>15</v>
      </c>
      <c r="V16" s="15">
        <f>SUM(L33,L39,Q9,Q15,Q21,Q27,Q33,Q39)</f>
        <v>1438</v>
      </c>
      <c r="W16" s="15">
        <f>SUM(M33,M39,R9,R15,R21,R27,R33,R39)</f>
        <v>2764</v>
      </c>
      <c r="X16" s="18">
        <f t="shared" si="0"/>
        <v>4202</v>
      </c>
      <c r="Z16" s="9" t="s">
        <v>24</v>
      </c>
      <c r="AA16" s="11">
        <f>SUM(AA12:AA15)</f>
        <v>1267</v>
      </c>
      <c r="AB16" s="11">
        <f>SUM(AB12:AB15)</f>
        <v>1434</v>
      </c>
      <c r="AC16" s="11">
        <f>SUM(AC12:AC15)</f>
        <v>2701</v>
      </c>
    </row>
    <row r="17" spans="1:29" ht="15" customHeight="1" x14ac:dyDescent="0.15">
      <c r="A17" s="7">
        <v>11</v>
      </c>
      <c r="B17" s="10">
        <v>82</v>
      </c>
      <c r="C17" s="10">
        <v>65</v>
      </c>
      <c r="D17" s="10">
        <v>147</v>
      </c>
      <c r="E17" s="3"/>
      <c r="F17" s="7">
        <v>41</v>
      </c>
      <c r="G17" s="10">
        <v>86</v>
      </c>
      <c r="H17" s="10">
        <v>82</v>
      </c>
      <c r="I17" s="10">
        <v>168</v>
      </c>
      <c r="J17" s="3"/>
      <c r="K17" s="7">
        <v>71</v>
      </c>
      <c r="L17" s="10">
        <v>236</v>
      </c>
      <c r="M17" s="10">
        <v>246</v>
      </c>
      <c r="N17" s="10">
        <v>482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840</v>
      </c>
      <c r="W17" s="15">
        <f>SUM(M39,R9,R15,R21,R27,R33,R39)</f>
        <v>1813</v>
      </c>
      <c r="X17" s="18">
        <f t="shared" si="0"/>
        <v>2653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70</v>
      </c>
      <c r="D18" s="10">
        <v>143</v>
      </c>
      <c r="E18" s="3"/>
      <c r="F18" s="7">
        <v>42</v>
      </c>
      <c r="G18" s="10">
        <v>102</v>
      </c>
      <c r="H18" s="10">
        <v>95</v>
      </c>
      <c r="I18" s="10">
        <v>197</v>
      </c>
      <c r="J18" s="3"/>
      <c r="K18" s="7">
        <v>72</v>
      </c>
      <c r="L18" s="10">
        <v>262</v>
      </c>
      <c r="M18" s="10">
        <v>240</v>
      </c>
      <c r="N18" s="13">
        <v>502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314</v>
      </c>
      <c r="W18" s="15">
        <f>SUM(R9,R15,R21,R27,R33,R39)</f>
        <v>908</v>
      </c>
      <c r="X18" s="18">
        <f t="shared" si="0"/>
        <v>1222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64</v>
      </c>
      <c r="C19" s="10">
        <v>81</v>
      </c>
      <c r="D19" s="10">
        <v>145</v>
      </c>
      <c r="E19" s="3"/>
      <c r="F19" s="7">
        <v>43</v>
      </c>
      <c r="G19" s="10">
        <v>113</v>
      </c>
      <c r="H19" s="10">
        <v>88</v>
      </c>
      <c r="I19" s="10">
        <v>201</v>
      </c>
      <c r="J19" s="3"/>
      <c r="K19" s="7">
        <v>73</v>
      </c>
      <c r="L19" s="10">
        <v>243</v>
      </c>
      <c r="M19" s="10">
        <v>249</v>
      </c>
      <c r="N19" s="10">
        <v>492</v>
      </c>
      <c r="O19" s="3"/>
      <c r="P19" s="7">
        <v>103</v>
      </c>
      <c r="Q19" s="10">
        <v>2</v>
      </c>
      <c r="R19" s="10">
        <v>5</v>
      </c>
      <c r="S19" s="10">
        <v>7</v>
      </c>
      <c r="U19" s="4" t="s">
        <v>18</v>
      </c>
      <c r="V19" s="15">
        <f>SUM(Q15,Q21,Q27,Q33,Q39)</f>
        <v>60</v>
      </c>
      <c r="W19" s="15">
        <f>SUM(R15,R21,R27,R33,R39)</f>
        <v>266</v>
      </c>
      <c r="X19" s="18">
        <f t="shared" si="0"/>
        <v>326</v>
      </c>
      <c r="Z19" s="4" t="s">
        <v>25</v>
      </c>
      <c r="AA19" s="10">
        <v>154</v>
      </c>
      <c r="AB19" s="10">
        <v>146</v>
      </c>
      <c r="AC19" s="10">
        <v>300</v>
      </c>
    </row>
    <row r="20" spans="1:29" ht="15" customHeight="1" x14ac:dyDescent="0.15">
      <c r="A20" s="7">
        <v>14</v>
      </c>
      <c r="B20" s="10">
        <v>75</v>
      </c>
      <c r="C20" s="10">
        <v>66</v>
      </c>
      <c r="D20" s="10">
        <v>141</v>
      </c>
      <c r="E20" s="3"/>
      <c r="F20" s="7">
        <v>44</v>
      </c>
      <c r="G20" s="10">
        <v>108</v>
      </c>
      <c r="H20" s="10">
        <v>93</v>
      </c>
      <c r="I20" s="10">
        <v>201</v>
      </c>
      <c r="J20" s="3"/>
      <c r="K20" s="7">
        <v>74</v>
      </c>
      <c r="L20" s="10">
        <v>194</v>
      </c>
      <c r="M20" s="10">
        <v>186</v>
      </c>
      <c r="N20" s="10">
        <v>380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5" t="s">
        <v>26</v>
      </c>
      <c r="AA20" s="10">
        <v>915</v>
      </c>
      <c r="AB20" s="10">
        <v>779</v>
      </c>
      <c r="AC20" s="10">
        <v>1694</v>
      </c>
    </row>
    <row r="21" spans="1:29" ht="15" customHeight="1" x14ac:dyDescent="0.15">
      <c r="A21" s="7"/>
      <c r="B21" s="11">
        <v>365</v>
      </c>
      <c r="C21" s="11">
        <v>353</v>
      </c>
      <c r="D21" s="11">
        <v>718</v>
      </c>
      <c r="E21" s="3"/>
      <c r="F21" s="7"/>
      <c r="G21" s="11">
        <v>482</v>
      </c>
      <c r="H21" s="11">
        <v>453</v>
      </c>
      <c r="I21" s="11">
        <v>935</v>
      </c>
      <c r="J21" s="3"/>
      <c r="K21" s="7"/>
      <c r="L21" s="12">
        <v>1181</v>
      </c>
      <c r="M21" s="12">
        <v>1122</v>
      </c>
      <c r="N21" s="12">
        <v>2303</v>
      </c>
      <c r="O21" s="23"/>
      <c r="P21" s="7"/>
      <c r="Q21" s="11">
        <v>5</v>
      </c>
      <c r="R21" s="11">
        <v>35</v>
      </c>
      <c r="S21" s="11">
        <v>40</v>
      </c>
      <c r="Z21" s="4" t="s">
        <v>31</v>
      </c>
      <c r="AA21" s="10">
        <v>399</v>
      </c>
      <c r="AB21" s="10">
        <v>344</v>
      </c>
      <c r="AC21" s="10">
        <v>743</v>
      </c>
    </row>
    <row r="22" spans="1:29" ht="15" customHeight="1" x14ac:dyDescent="0.15">
      <c r="A22" s="7">
        <v>15</v>
      </c>
      <c r="B22" s="10">
        <v>85</v>
      </c>
      <c r="C22" s="10">
        <v>85</v>
      </c>
      <c r="D22" s="10">
        <v>170</v>
      </c>
      <c r="E22" s="3"/>
      <c r="F22" s="7">
        <v>45</v>
      </c>
      <c r="G22" s="10">
        <v>119</v>
      </c>
      <c r="H22" s="10">
        <v>89</v>
      </c>
      <c r="I22" s="10">
        <v>208</v>
      </c>
      <c r="J22" s="3"/>
      <c r="K22" s="7">
        <v>75</v>
      </c>
      <c r="L22" s="10">
        <v>78</v>
      </c>
      <c r="M22" s="10">
        <v>100</v>
      </c>
      <c r="N22" s="10">
        <v>178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329</v>
      </c>
      <c r="AB22" s="10">
        <v>655</v>
      </c>
      <c r="AC22" s="10">
        <v>984</v>
      </c>
    </row>
    <row r="23" spans="1:29" ht="15" customHeight="1" x14ac:dyDescent="0.15">
      <c r="A23" s="7">
        <v>16</v>
      </c>
      <c r="B23" s="10">
        <v>87</v>
      </c>
      <c r="C23" s="10">
        <v>66</v>
      </c>
      <c r="D23" s="10">
        <v>153</v>
      </c>
      <c r="E23" s="3"/>
      <c r="F23" s="7">
        <v>46</v>
      </c>
      <c r="G23" s="10">
        <v>108</v>
      </c>
      <c r="H23" s="10">
        <v>93</v>
      </c>
      <c r="I23" s="10">
        <v>201</v>
      </c>
      <c r="J23" s="3"/>
      <c r="K23" s="7">
        <v>76</v>
      </c>
      <c r="L23" s="10">
        <v>113</v>
      </c>
      <c r="M23" s="10">
        <v>156</v>
      </c>
      <c r="N23" s="10">
        <v>269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9.6504794308691615</v>
      </c>
      <c r="W23" s="19">
        <f>W4/$W$8*100</f>
        <v>7.6916075004551248</v>
      </c>
      <c r="X23" s="19">
        <f>X4/$X$8*100</f>
        <v>8.6101039400531789</v>
      </c>
      <c r="Z23" s="9" t="s">
        <v>24</v>
      </c>
      <c r="AA23" s="11">
        <f>SUM(AA19:AA22)</f>
        <v>1797</v>
      </c>
      <c r="AB23" s="11">
        <f>SUM(AB19:AB22)</f>
        <v>1924</v>
      </c>
      <c r="AC23" s="11">
        <f>SUM(AC19:AC22)</f>
        <v>3721</v>
      </c>
    </row>
    <row r="24" spans="1:29" ht="15" customHeight="1" x14ac:dyDescent="0.15">
      <c r="A24" s="7">
        <v>17</v>
      </c>
      <c r="B24" s="10">
        <v>95</v>
      </c>
      <c r="C24" s="10">
        <v>76</v>
      </c>
      <c r="D24" s="10">
        <v>171</v>
      </c>
      <c r="E24" s="3"/>
      <c r="F24" s="7">
        <v>47</v>
      </c>
      <c r="G24" s="10">
        <v>102</v>
      </c>
      <c r="H24" s="10">
        <v>105</v>
      </c>
      <c r="I24" s="10">
        <v>207</v>
      </c>
      <c r="J24" s="3"/>
      <c r="K24" s="7">
        <v>77</v>
      </c>
      <c r="L24" s="10">
        <v>133</v>
      </c>
      <c r="M24" s="10">
        <v>198</v>
      </c>
      <c r="N24" s="10">
        <v>331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46.994535519125684</v>
      </c>
      <c r="W24" s="19">
        <f>W5/$W$8*100</f>
        <v>40.651738576369929</v>
      </c>
      <c r="X24" s="19">
        <f>X5/$X$8*100</f>
        <v>43.625815808556922</v>
      </c>
      <c r="Z24" s="6" t="s">
        <v>30</v>
      </c>
    </row>
    <row r="25" spans="1:29" ht="15" customHeight="1" x14ac:dyDescent="0.15">
      <c r="A25" s="7">
        <v>18</v>
      </c>
      <c r="B25" s="10">
        <v>52</v>
      </c>
      <c r="C25" s="10">
        <v>73</v>
      </c>
      <c r="D25" s="10">
        <v>125</v>
      </c>
      <c r="E25" s="3"/>
      <c r="F25" s="7">
        <v>48</v>
      </c>
      <c r="G25" s="10">
        <v>100</v>
      </c>
      <c r="H25" s="10">
        <v>95</v>
      </c>
      <c r="I25" s="10">
        <v>195</v>
      </c>
      <c r="J25" s="3"/>
      <c r="K25" s="7">
        <v>78</v>
      </c>
      <c r="L25" s="10">
        <v>129</v>
      </c>
      <c r="M25" s="10">
        <v>169</v>
      </c>
      <c r="N25" s="10">
        <v>298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22.497164656150119</v>
      </c>
      <c r="W25" s="19">
        <f>W6/$W$8*100</f>
        <v>18.98780265792827</v>
      </c>
      <c r="X25" s="19">
        <f>X6/$X$8*100</f>
        <v>20.633309161227942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70</v>
      </c>
      <c r="D26" s="10">
        <v>133</v>
      </c>
      <c r="E26" s="3"/>
      <c r="F26" s="7">
        <v>49</v>
      </c>
      <c r="G26" s="10">
        <v>102</v>
      </c>
      <c r="H26" s="10">
        <v>97</v>
      </c>
      <c r="I26" s="10">
        <v>199</v>
      </c>
      <c r="J26" s="3"/>
      <c r="K26" s="7">
        <v>79</v>
      </c>
      <c r="L26" s="10">
        <v>132</v>
      </c>
      <c r="M26" s="10">
        <v>202</v>
      </c>
      <c r="N26" s="10">
        <v>334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20.857820393855036</v>
      </c>
      <c r="W26" s="19">
        <f>W7/$W$8*100</f>
        <v>32.66885126524668</v>
      </c>
      <c r="X26" s="19">
        <f>X7/$X$8*100</f>
        <v>27.130771090161954</v>
      </c>
      <c r="Z26" s="4" t="s">
        <v>25</v>
      </c>
      <c r="AA26" s="10">
        <v>99</v>
      </c>
      <c r="AB26" s="10">
        <v>84</v>
      </c>
      <c r="AC26" s="10">
        <v>183</v>
      </c>
    </row>
    <row r="27" spans="1:29" ht="15" customHeight="1" x14ac:dyDescent="0.15">
      <c r="A27" s="7"/>
      <c r="B27" s="11">
        <v>382</v>
      </c>
      <c r="C27" s="11">
        <v>370</v>
      </c>
      <c r="D27" s="11">
        <v>752</v>
      </c>
      <c r="E27" s="3"/>
      <c r="F27" s="7"/>
      <c r="G27" s="11">
        <v>531</v>
      </c>
      <c r="H27" s="11">
        <v>479</v>
      </c>
      <c r="I27" s="11">
        <v>1010</v>
      </c>
      <c r="J27" s="3"/>
      <c r="K27" s="7"/>
      <c r="L27" s="11">
        <v>585</v>
      </c>
      <c r="M27" s="11">
        <v>825</v>
      </c>
      <c r="N27" s="11">
        <v>1410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439</v>
      </c>
      <c r="AB27" s="10">
        <v>435</v>
      </c>
      <c r="AC27" s="10">
        <v>874</v>
      </c>
    </row>
    <row r="28" spans="1:29" ht="15" customHeight="1" x14ac:dyDescent="0.15">
      <c r="A28" s="7">
        <v>20</v>
      </c>
      <c r="B28" s="10">
        <v>67</v>
      </c>
      <c r="C28" s="10">
        <v>81</v>
      </c>
      <c r="D28" s="10">
        <v>148</v>
      </c>
      <c r="E28" s="3"/>
      <c r="F28" s="7">
        <v>50</v>
      </c>
      <c r="G28" s="10">
        <v>95</v>
      </c>
      <c r="H28" s="10">
        <v>97</v>
      </c>
      <c r="I28" s="10">
        <v>192</v>
      </c>
      <c r="J28" s="3"/>
      <c r="K28" s="7">
        <v>80</v>
      </c>
      <c r="L28" s="10">
        <v>124</v>
      </c>
      <c r="M28" s="10">
        <v>193</v>
      </c>
      <c r="N28" s="10">
        <v>317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28.982369316424371</v>
      </c>
      <c r="W28" s="19">
        <f t="shared" ref="W28:W39" si="2">W9/$W$8*100</f>
        <v>25.359548516293462</v>
      </c>
      <c r="X28" s="19">
        <f t="shared" ref="X28:X39" si="3">X9/$X$8*100</f>
        <v>27.058254773990814</v>
      </c>
      <c r="Z28" s="4" t="s">
        <v>31</v>
      </c>
      <c r="AA28" s="10">
        <v>240</v>
      </c>
      <c r="AB28" s="10">
        <v>204</v>
      </c>
      <c r="AC28" s="10">
        <v>444</v>
      </c>
    </row>
    <row r="29" spans="1:29" ht="15" customHeight="1" x14ac:dyDescent="0.15">
      <c r="A29" s="7">
        <v>21</v>
      </c>
      <c r="B29" s="10">
        <v>57</v>
      </c>
      <c r="C29" s="10">
        <v>69</v>
      </c>
      <c r="D29" s="10">
        <v>126</v>
      </c>
      <c r="E29" s="3"/>
      <c r="F29" s="7">
        <v>51</v>
      </c>
      <c r="G29" s="10">
        <v>98</v>
      </c>
      <c r="H29" s="10">
        <v>95</v>
      </c>
      <c r="I29" s="10">
        <v>193</v>
      </c>
      <c r="J29" s="3"/>
      <c r="K29" s="7">
        <v>81</v>
      </c>
      <c r="L29" s="10">
        <v>113</v>
      </c>
      <c r="M29" s="10">
        <v>192</v>
      </c>
      <c r="N29" s="10">
        <v>305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72.337354366429523</v>
      </c>
      <c r="W29" s="19">
        <f t="shared" si="2"/>
        <v>77.016202439468415</v>
      </c>
      <c r="X29" s="19">
        <f t="shared" si="3"/>
        <v>74.82233502538071</v>
      </c>
      <c r="Z29" s="4" t="s">
        <v>7</v>
      </c>
      <c r="AA29" s="10">
        <v>216</v>
      </c>
      <c r="AB29" s="10">
        <v>369</v>
      </c>
      <c r="AC29" s="10">
        <v>585</v>
      </c>
    </row>
    <row r="30" spans="1:29" ht="15" customHeight="1" x14ac:dyDescent="0.15">
      <c r="A30" s="7">
        <v>22</v>
      </c>
      <c r="B30" s="10">
        <v>55</v>
      </c>
      <c r="C30" s="10">
        <v>52</v>
      </c>
      <c r="D30" s="10">
        <v>107</v>
      </c>
      <c r="E30" s="3"/>
      <c r="F30" s="7">
        <v>52</v>
      </c>
      <c r="G30" s="10">
        <v>90</v>
      </c>
      <c r="H30" s="10">
        <v>85</v>
      </c>
      <c r="I30" s="10">
        <v>175</v>
      </c>
      <c r="J30" s="3"/>
      <c r="K30" s="7">
        <v>82</v>
      </c>
      <c r="L30" s="10">
        <v>106</v>
      </c>
      <c r="M30" s="10">
        <v>173</v>
      </c>
      <c r="N30" s="10">
        <v>279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61.892978657593567</v>
      </c>
      <c r="W30" s="19">
        <f t="shared" si="2"/>
        <v>68.532677953759332</v>
      </c>
      <c r="X30" s="19">
        <f t="shared" si="3"/>
        <v>65.419386028523093</v>
      </c>
      <c r="Z30" s="9" t="s">
        <v>24</v>
      </c>
      <c r="AA30" s="11">
        <f>SUM(AA26:AA29)</f>
        <v>994</v>
      </c>
      <c r="AB30" s="11">
        <f>SUM(AB26:AB29)</f>
        <v>1092</v>
      </c>
      <c r="AC30" s="11">
        <f>SUM(AC26:AC29)</f>
        <v>2086</v>
      </c>
    </row>
    <row r="31" spans="1:29" ht="15" customHeight="1" x14ac:dyDescent="0.15">
      <c r="A31" s="7">
        <v>23</v>
      </c>
      <c r="B31" s="10">
        <v>51</v>
      </c>
      <c r="C31" s="10">
        <v>60</v>
      </c>
      <c r="D31" s="10">
        <v>111</v>
      </c>
      <c r="E31" s="3"/>
      <c r="F31" s="7">
        <v>53</v>
      </c>
      <c r="G31" s="10">
        <v>92</v>
      </c>
      <c r="H31" s="10">
        <v>115</v>
      </c>
      <c r="I31" s="10">
        <v>207</v>
      </c>
      <c r="J31" s="3"/>
      <c r="K31" s="7">
        <v>83</v>
      </c>
      <c r="L31" s="10">
        <v>136</v>
      </c>
      <c r="M31" s="10">
        <v>190</v>
      </c>
      <c r="N31" s="10">
        <v>326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51.345499536034644</v>
      </c>
      <c r="W31" s="19">
        <f t="shared" si="2"/>
        <v>58.89313671946114</v>
      </c>
      <c r="X31" s="19">
        <f t="shared" si="3"/>
        <v>55.354121343969062</v>
      </c>
      <c r="Z31" s="6"/>
    </row>
    <row r="32" spans="1:29" ht="15" customHeight="1" x14ac:dyDescent="0.15">
      <c r="A32" s="7">
        <v>24</v>
      </c>
      <c r="B32" s="10">
        <v>60</v>
      </c>
      <c r="C32" s="10">
        <v>57</v>
      </c>
      <c r="D32" s="10">
        <v>117</v>
      </c>
      <c r="E32" s="3"/>
      <c r="F32" s="7">
        <v>54</v>
      </c>
      <c r="G32" s="10">
        <v>87</v>
      </c>
      <c r="H32" s="10">
        <v>108</v>
      </c>
      <c r="I32" s="10">
        <v>195</v>
      </c>
      <c r="J32" s="3"/>
      <c r="K32" s="7">
        <v>84</v>
      </c>
      <c r="L32" s="10">
        <v>119</v>
      </c>
      <c r="M32" s="10">
        <v>203</v>
      </c>
      <c r="N32" s="10">
        <v>322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43.354985050005155</v>
      </c>
      <c r="W32" s="20">
        <f t="shared" si="2"/>
        <v>51.656653923174943</v>
      </c>
      <c r="X32" s="20">
        <f t="shared" si="3"/>
        <v>47.764080251389899</v>
      </c>
      <c r="Z32" s="6"/>
      <c r="AA32" s="27"/>
      <c r="AB32" s="26"/>
      <c r="AC32" s="26"/>
    </row>
    <row r="33" spans="1:29" ht="15" customHeight="1" x14ac:dyDescent="0.15">
      <c r="A33" s="7"/>
      <c r="B33" s="11">
        <v>290</v>
      </c>
      <c r="C33" s="11">
        <v>319</v>
      </c>
      <c r="D33" s="11">
        <v>609</v>
      </c>
      <c r="E33" s="3"/>
      <c r="F33" s="7"/>
      <c r="G33" s="11">
        <v>462</v>
      </c>
      <c r="H33" s="11">
        <v>500</v>
      </c>
      <c r="I33" s="11">
        <v>962</v>
      </c>
      <c r="J33" s="3"/>
      <c r="K33" s="7"/>
      <c r="L33" s="11">
        <v>598</v>
      </c>
      <c r="M33" s="11">
        <v>951</v>
      </c>
      <c r="N33" s="11">
        <v>1549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33.034333436436746</v>
      </c>
      <c r="W33" s="19">
        <f t="shared" si="2"/>
        <v>42.881849626797738</v>
      </c>
      <c r="X33" s="19">
        <f t="shared" si="3"/>
        <v>38.264442832970751</v>
      </c>
      <c r="Z33" s="6" t="s">
        <v>3</v>
      </c>
    </row>
    <row r="34" spans="1:29" ht="15" customHeight="1" x14ac:dyDescent="0.15">
      <c r="A34" s="7">
        <v>25</v>
      </c>
      <c r="B34" s="10">
        <v>58</v>
      </c>
      <c r="C34" s="10">
        <v>52</v>
      </c>
      <c r="D34" s="10">
        <v>110</v>
      </c>
      <c r="E34" s="3"/>
      <c r="F34" s="7">
        <v>55</v>
      </c>
      <c r="G34" s="10">
        <v>102</v>
      </c>
      <c r="H34" s="10">
        <v>78</v>
      </c>
      <c r="I34" s="10">
        <v>180</v>
      </c>
      <c r="J34" s="3"/>
      <c r="K34" s="7">
        <v>85</v>
      </c>
      <c r="L34" s="10">
        <v>132</v>
      </c>
      <c r="M34" s="10">
        <v>199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20.857820393855036</v>
      </c>
      <c r="W34" s="19">
        <f t="shared" si="2"/>
        <v>32.66885126524668</v>
      </c>
      <c r="X34" s="19">
        <f t="shared" si="3"/>
        <v>27.130771090161954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58</v>
      </c>
      <c r="C35" s="10">
        <v>59</v>
      </c>
      <c r="D35" s="10">
        <v>117</v>
      </c>
      <c r="E35" s="3"/>
      <c r="F35" s="7">
        <v>56</v>
      </c>
      <c r="G35" s="10">
        <v>98</v>
      </c>
      <c r="H35" s="10">
        <v>113</v>
      </c>
      <c r="I35" s="10">
        <v>211</v>
      </c>
      <c r="J35" s="3"/>
      <c r="K35" s="7">
        <v>86</v>
      </c>
      <c r="L35" s="10">
        <v>106</v>
      </c>
      <c r="M35" s="10">
        <v>193</v>
      </c>
      <c r="N35" s="10">
        <v>299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14.826270749561809</v>
      </c>
      <c r="W35" s="19">
        <f t="shared" si="2"/>
        <v>25.15929364645913</v>
      </c>
      <c r="X35" s="19">
        <f t="shared" si="3"/>
        <v>20.314237370074935</v>
      </c>
      <c r="Z35" s="4" t="s">
        <v>25</v>
      </c>
      <c r="AA35" s="10">
        <f>SUM(AA5,AA12,AA19,AA26)</f>
        <v>936</v>
      </c>
      <c r="AB35" s="10">
        <f t="shared" ref="AA35:AB38" si="4">SUM(AB5,AB12,AB19,AB26)</f>
        <v>845</v>
      </c>
      <c r="AC35" s="10">
        <f>SUM(AA35:AB35)</f>
        <v>1781</v>
      </c>
    </row>
    <row r="36" spans="1:29" ht="15" customHeight="1" x14ac:dyDescent="0.15">
      <c r="A36" s="7">
        <v>27</v>
      </c>
      <c r="B36" s="10">
        <v>77</v>
      </c>
      <c r="C36" s="10">
        <v>53</v>
      </c>
      <c r="D36" s="10">
        <v>130</v>
      </c>
      <c r="E36" s="3"/>
      <c r="F36" s="7">
        <v>57</v>
      </c>
      <c r="G36" s="10">
        <v>118</v>
      </c>
      <c r="H36" s="10">
        <v>123</v>
      </c>
      <c r="I36" s="10">
        <v>241</v>
      </c>
      <c r="J36" s="3"/>
      <c r="K36" s="7">
        <v>87</v>
      </c>
      <c r="L36" s="10">
        <v>98</v>
      </c>
      <c r="M36" s="10">
        <v>189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8.6606866687287347</v>
      </c>
      <c r="W36" s="19">
        <f t="shared" si="2"/>
        <v>16.502821773165845</v>
      </c>
      <c r="X36" s="19">
        <f t="shared" si="3"/>
        <v>12.825719120135364</v>
      </c>
      <c r="Z36" s="25" t="s">
        <v>26</v>
      </c>
      <c r="AA36" s="10">
        <f t="shared" si="4"/>
        <v>4558</v>
      </c>
      <c r="AB36" s="10">
        <f t="shared" si="4"/>
        <v>4466</v>
      </c>
      <c r="AC36" s="13">
        <f>SUM(AA36:AB36)</f>
        <v>9024</v>
      </c>
    </row>
    <row r="37" spans="1:29" ht="15" customHeight="1" x14ac:dyDescent="0.15">
      <c r="A37" s="7">
        <v>28</v>
      </c>
      <c r="B37" s="10">
        <v>60</v>
      </c>
      <c r="C37" s="10">
        <v>47</v>
      </c>
      <c r="D37" s="10">
        <v>107</v>
      </c>
      <c r="E37" s="3"/>
      <c r="F37" s="7">
        <v>58</v>
      </c>
      <c r="G37" s="10">
        <v>112</v>
      </c>
      <c r="H37" s="10">
        <v>112</v>
      </c>
      <c r="I37" s="10">
        <v>224</v>
      </c>
      <c r="J37" s="3"/>
      <c r="K37" s="7">
        <v>88</v>
      </c>
      <c r="L37" s="10">
        <v>106</v>
      </c>
      <c r="M37" s="10">
        <v>166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3.2374471595009795</v>
      </c>
      <c r="W37" s="19">
        <f t="shared" si="2"/>
        <v>8.2650646277079929</v>
      </c>
      <c r="X37" s="19">
        <f t="shared" si="3"/>
        <v>5.9076625574087505</v>
      </c>
      <c r="Z37" s="4" t="s">
        <v>31</v>
      </c>
      <c r="AA37" s="10">
        <f t="shared" si="4"/>
        <v>2182</v>
      </c>
      <c r="AB37" s="10">
        <f t="shared" si="4"/>
        <v>2086</v>
      </c>
      <c r="AC37" s="13">
        <f>SUM(AA37:AB37)</f>
        <v>4268</v>
      </c>
    </row>
    <row r="38" spans="1:29" ht="15" customHeight="1" x14ac:dyDescent="0.15">
      <c r="A38" s="7">
        <v>29</v>
      </c>
      <c r="B38" s="10">
        <v>62</v>
      </c>
      <c r="C38" s="10">
        <v>50</v>
      </c>
      <c r="D38" s="10">
        <v>112</v>
      </c>
      <c r="E38" s="3"/>
      <c r="F38" s="7">
        <v>59</v>
      </c>
      <c r="G38" s="10">
        <v>131</v>
      </c>
      <c r="H38" s="10">
        <v>133</v>
      </c>
      <c r="I38" s="10">
        <v>264</v>
      </c>
      <c r="J38" s="3"/>
      <c r="K38" s="7">
        <v>89</v>
      </c>
      <c r="L38" s="10">
        <v>84</v>
      </c>
      <c r="M38" s="10">
        <v>158</v>
      </c>
      <c r="N38" s="10">
        <v>242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0.61862047633776684</v>
      </c>
      <c r="W38" s="19">
        <f t="shared" si="2"/>
        <v>2.4212634261787729</v>
      </c>
      <c r="X38" s="19">
        <f t="shared" si="3"/>
        <v>1.5760212714527437</v>
      </c>
      <c r="Z38" s="4" t="s">
        <v>7</v>
      </c>
      <c r="AA38" s="10">
        <f t="shared" si="4"/>
        <v>2023</v>
      </c>
      <c r="AB38" s="10">
        <f t="shared" si="4"/>
        <v>3589</v>
      </c>
      <c r="AC38" s="13">
        <f>SUM(AA38:AB38)</f>
        <v>5612</v>
      </c>
    </row>
    <row r="39" spans="1:29" ht="15" customHeight="1" x14ac:dyDescent="0.15">
      <c r="A39" s="7"/>
      <c r="B39" s="11">
        <v>315</v>
      </c>
      <c r="C39" s="11">
        <v>261</v>
      </c>
      <c r="D39" s="11">
        <v>576</v>
      </c>
      <c r="E39" s="3"/>
      <c r="F39" s="7"/>
      <c r="G39" s="11">
        <v>561</v>
      </c>
      <c r="H39" s="11">
        <v>559</v>
      </c>
      <c r="I39" s="11">
        <v>1120</v>
      </c>
      <c r="J39" s="3"/>
      <c r="K39" s="7"/>
      <c r="L39" s="11">
        <v>526</v>
      </c>
      <c r="M39" s="11">
        <v>905</v>
      </c>
      <c r="N39" s="11">
        <v>1431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5.1551706361480563E-2</v>
      </c>
      <c r="W39" s="19">
        <f t="shared" si="2"/>
        <v>0.35499726925177499</v>
      </c>
      <c r="X39" s="19">
        <f t="shared" si="3"/>
        <v>0.21271452743533964</v>
      </c>
      <c r="Z39" s="9" t="s">
        <v>24</v>
      </c>
      <c r="AA39" s="11">
        <f>SUM(AA35:AA38)</f>
        <v>9699</v>
      </c>
      <c r="AB39" s="11">
        <f>SUM(AB35:AB38)</f>
        <v>10986</v>
      </c>
      <c r="AC39" s="11">
        <f>SUM(AC35:AC38)</f>
        <v>20685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44377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56</v>
      </c>
      <c r="C4" s="10">
        <v>34</v>
      </c>
      <c r="D4" s="10">
        <v>90</v>
      </c>
      <c r="E4" s="3"/>
      <c r="F4" s="7">
        <v>30</v>
      </c>
      <c r="G4" s="10">
        <v>52</v>
      </c>
      <c r="H4" s="10">
        <v>49</v>
      </c>
      <c r="I4" s="10">
        <v>101</v>
      </c>
      <c r="J4" s="3"/>
      <c r="K4" s="7">
        <v>60</v>
      </c>
      <c r="L4" s="10">
        <v>142</v>
      </c>
      <c r="M4" s="10">
        <v>152</v>
      </c>
      <c r="N4" s="10">
        <v>294</v>
      </c>
      <c r="O4" s="3"/>
      <c r="P4" s="7">
        <v>90</v>
      </c>
      <c r="Q4" s="10">
        <v>81</v>
      </c>
      <c r="R4" s="10">
        <v>182</v>
      </c>
      <c r="S4" s="10">
        <v>263</v>
      </c>
      <c r="U4" s="4" t="s">
        <v>4</v>
      </c>
      <c r="V4" s="15">
        <f>SUM(B9,B15,B21)</f>
        <v>926</v>
      </c>
      <c r="W4" s="15">
        <f>SUM(C9,C15,C21)</f>
        <v>838</v>
      </c>
      <c r="X4" s="15">
        <f>SUM(V4:W4)</f>
        <v>1764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42</v>
      </c>
      <c r="C5" s="10">
        <v>43</v>
      </c>
      <c r="D5" s="10">
        <v>85</v>
      </c>
      <c r="E5" s="3"/>
      <c r="F5" s="7">
        <v>31</v>
      </c>
      <c r="G5" s="10">
        <v>50</v>
      </c>
      <c r="H5" s="10">
        <v>39</v>
      </c>
      <c r="I5" s="10">
        <v>89</v>
      </c>
      <c r="J5" s="3"/>
      <c r="K5" s="7">
        <v>61</v>
      </c>
      <c r="L5" s="10">
        <v>146</v>
      </c>
      <c r="M5" s="10">
        <v>150</v>
      </c>
      <c r="N5" s="10">
        <v>296</v>
      </c>
      <c r="O5" s="3"/>
      <c r="P5" s="7">
        <v>91</v>
      </c>
      <c r="Q5" s="10">
        <v>62</v>
      </c>
      <c r="R5" s="10">
        <v>138</v>
      </c>
      <c r="S5" s="10">
        <v>200</v>
      </c>
      <c r="U5" s="4" t="s">
        <v>5</v>
      </c>
      <c r="V5" s="15">
        <f>SUM(B27,B33,B39,G9,G15,G21,G27,G33,G39,L9)</f>
        <v>4553</v>
      </c>
      <c r="W5" s="15">
        <f>SUM(C27,C33,C39,H9,H15,H21,H27,H33,H39,M9)</f>
        <v>4449</v>
      </c>
      <c r="X5" s="15">
        <f>SUM(V5:W5)</f>
        <v>9002</v>
      </c>
      <c r="Y5" s="2"/>
      <c r="Z5" s="4" t="s">
        <v>25</v>
      </c>
      <c r="AA5" s="10">
        <v>524</v>
      </c>
      <c r="AB5" s="10">
        <v>509</v>
      </c>
      <c r="AC5" s="10">
        <v>1033</v>
      </c>
    </row>
    <row r="6" spans="1:29" ht="15" customHeight="1" x14ac:dyDescent="0.15">
      <c r="A6" s="7">
        <v>2</v>
      </c>
      <c r="B6" s="10">
        <v>42</v>
      </c>
      <c r="C6" s="10">
        <v>35</v>
      </c>
      <c r="D6" s="10">
        <v>77</v>
      </c>
      <c r="E6" s="3"/>
      <c r="F6" s="7">
        <v>32</v>
      </c>
      <c r="G6" s="10">
        <v>62</v>
      </c>
      <c r="H6" s="10">
        <v>68</v>
      </c>
      <c r="I6" s="10">
        <v>130</v>
      </c>
      <c r="J6" s="3"/>
      <c r="K6" s="7">
        <v>62</v>
      </c>
      <c r="L6" s="10">
        <v>173</v>
      </c>
      <c r="M6" s="10">
        <v>170</v>
      </c>
      <c r="N6" s="10">
        <v>343</v>
      </c>
      <c r="O6" s="3"/>
      <c r="P6" s="7">
        <v>92</v>
      </c>
      <c r="Q6" s="10">
        <v>50</v>
      </c>
      <c r="R6" s="10">
        <v>130</v>
      </c>
      <c r="S6" s="10">
        <v>180</v>
      </c>
      <c r="U6" s="8" t="s">
        <v>6</v>
      </c>
      <c r="V6" s="15">
        <f>SUM(L15,L21)</f>
        <v>2176</v>
      </c>
      <c r="W6" s="15">
        <f>SUM(M15,M21)</f>
        <v>2091</v>
      </c>
      <c r="X6" s="15">
        <f>SUM(V6:W6)</f>
        <v>4267</v>
      </c>
      <c r="Z6" s="25" t="s">
        <v>26</v>
      </c>
      <c r="AA6" s="10">
        <v>2649</v>
      </c>
      <c r="AB6" s="10">
        <v>2619</v>
      </c>
      <c r="AC6" s="10">
        <v>5268</v>
      </c>
    </row>
    <row r="7" spans="1:29" ht="15" customHeight="1" x14ac:dyDescent="0.15">
      <c r="A7" s="7">
        <v>3</v>
      </c>
      <c r="B7" s="10">
        <v>51</v>
      </c>
      <c r="C7" s="10">
        <v>45</v>
      </c>
      <c r="D7" s="10">
        <v>96</v>
      </c>
      <c r="E7" s="3"/>
      <c r="F7" s="7">
        <v>33</v>
      </c>
      <c r="G7" s="10">
        <v>73</v>
      </c>
      <c r="H7" s="10">
        <v>76</v>
      </c>
      <c r="I7" s="10">
        <v>149</v>
      </c>
      <c r="J7" s="3"/>
      <c r="K7" s="7">
        <v>63</v>
      </c>
      <c r="L7" s="10">
        <v>151</v>
      </c>
      <c r="M7" s="10">
        <v>167</v>
      </c>
      <c r="N7" s="10">
        <v>318</v>
      </c>
      <c r="O7" s="3"/>
      <c r="P7" s="7">
        <v>93</v>
      </c>
      <c r="Q7" s="10">
        <v>31</v>
      </c>
      <c r="R7" s="10">
        <v>107</v>
      </c>
      <c r="S7" s="10">
        <v>138</v>
      </c>
      <c r="U7" s="4" t="s">
        <v>7</v>
      </c>
      <c r="V7" s="15">
        <f>SUM(L27,L33,L39,Q9,Q15,Q21,Q27,Q33,Q39)</f>
        <v>2024</v>
      </c>
      <c r="W7" s="15">
        <f>SUM(M27,M33,M39,R9,R15,R21,R27,R33,R39)</f>
        <v>3578</v>
      </c>
      <c r="X7" s="15">
        <f>SUM(V7:W7)</f>
        <v>5602</v>
      </c>
      <c r="Z7" s="4" t="s">
        <v>31</v>
      </c>
      <c r="AA7" s="10">
        <v>1232</v>
      </c>
      <c r="AB7" s="10">
        <v>1267</v>
      </c>
      <c r="AC7" s="10">
        <v>2499</v>
      </c>
    </row>
    <row r="8" spans="1:29" ht="15" customHeight="1" x14ac:dyDescent="0.15">
      <c r="A8" s="7">
        <v>4</v>
      </c>
      <c r="B8" s="10">
        <v>62</v>
      </c>
      <c r="C8" s="10">
        <v>55</v>
      </c>
      <c r="D8" s="10">
        <v>117</v>
      </c>
      <c r="E8" s="3"/>
      <c r="F8" s="7">
        <v>34</v>
      </c>
      <c r="G8" s="10">
        <v>76</v>
      </c>
      <c r="H8" s="10">
        <v>80</v>
      </c>
      <c r="I8" s="10">
        <v>156</v>
      </c>
      <c r="J8" s="3"/>
      <c r="K8" s="7">
        <v>64</v>
      </c>
      <c r="L8" s="10">
        <v>166</v>
      </c>
      <c r="M8" s="10">
        <v>160</v>
      </c>
      <c r="N8" s="10">
        <v>326</v>
      </c>
      <c r="O8" s="3"/>
      <c r="P8" s="7">
        <v>94</v>
      </c>
      <c r="Q8" s="10">
        <v>30</v>
      </c>
      <c r="R8" s="10">
        <v>74</v>
      </c>
      <c r="S8" s="10">
        <v>104</v>
      </c>
      <c r="U8" s="17" t="s">
        <v>3</v>
      </c>
      <c r="V8" s="12">
        <f>SUM(V4:V7)</f>
        <v>9679</v>
      </c>
      <c r="W8" s="12">
        <f>SUM(W4:W7)</f>
        <v>10956</v>
      </c>
      <c r="X8" s="12">
        <f>SUM(X4:X7)</f>
        <v>20635</v>
      </c>
      <c r="Z8" s="4" t="s">
        <v>7</v>
      </c>
      <c r="AA8" s="10">
        <v>1226</v>
      </c>
      <c r="AB8" s="10">
        <v>2129</v>
      </c>
      <c r="AC8" s="10">
        <v>3355</v>
      </c>
    </row>
    <row r="9" spans="1:29" ht="15" customHeight="1" x14ac:dyDescent="0.15">
      <c r="A9" s="7"/>
      <c r="B9" s="11">
        <v>253</v>
      </c>
      <c r="C9" s="11">
        <v>212</v>
      </c>
      <c r="D9" s="11">
        <v>465</v>
      </c>
      <c r="E9" s="3"/>
      <c r="F9" s="7"/>
      <c r="G9" s="11">
        <v>313</v>
      </c>
      <c r="H9" s="11">
        <v>312</v>
      </c>
      <c r="I9" s="11">
        <v>625</v>
      </c>
      <c r="J9" s="3"/>
      <c r="K9" s="7"/>
      <c r="L9" s="12">
        <v>778</v>
      </c>
      <c r="M9" s="12">
        <v>799</v>
      </c>
      <c r="N9" s="12">
        <v>1577</v>
      </c>
      <c r="O9" s="3"/>
      <c r="P9" s="7"/>
      <c r="Q9" s="11">
        <v>254</v>
      </c>
      <c r="R9" s="11">
        <v>631</v>
      </c>
      <c r="S9" s="11">
        <v>885</v>
      </c>
      <c r="U9" s="4" t="s">
        <v>8</v>
      </c>
      <c r="V9" s="15">
        <f>SUM(G21,G27,G33,G39,L9)</f>
        <v>2804</v>
      </c>
      <c r="W9" s="15">
        <f>SUM(H21,H27,H33,H39,M9)</f>
        <v>2777</v>
      </c>
      <c r="X9" s="18">
        <f t="shared" ref="X9:X20" si="0">SUM(V9:W9)</f>
        <v>5581</v>
      </c>
      <c r="Z9" s="9" t="s">
        <v>24</v>
      </c>
      <c r="AA9" s="11">
        <f t="shared" ref="AA9:AB9" si="1">SUM(AA5:AA8)</f>
        <v>5631</v>
      </c>
      <c r="AB9" s="11">
        <f t="shared" si="1"/>
        <v>6524</v>
      </c>
      <c r="AC9" s="11">
        <f>SUM(AC5:AC8)</f>
        <v>12155</v>
      </c>
    </row>
    <row r="10" spans="1:29" ht="15" customHeight="1" x14ac:dyDescent="0.15">
      <c r="A10" s="7">
        <v>5</v>
      </c>
      <c r="B10" s="10">
        <v>52</v>
      </c>
      <c r="C10" s="10">
        <v>43</v>
      </c>
      <c r="D10" s="10">
        <v>95</v>
      </c>
      <c r="E10" s="3"/>
      <c r="F10" s="7">
        <v>35</v>
      </c>
      <c r="G10" s="10">
        <v>76</v>
      </c>
      <c r="H10" s="10">
        <v>76</v>
      </c>
      <c r="I10" s="10">
        <v>152</v>
      </c>
      <c r="J10" s="3"/>
      <c r="K10" s="7">
        <v>65</v>
      </c>
      <c r="L10" s="10">
        <v>179</v>
      </c>
      <c r="M10" s="10">
        <v>198</v>
      </c>
      <c r="N10" s="10">
        <v>377</v>
      </c>
      <c r="O10" s="3"/>
      <c r="P10" s="7">
        <v>95</v>
      </c>
      <c r="Q10" s="10">
        <v>24</v>
      </c>
      <c r="R10" s="10">
        <v>77</v>
      </c>
      <c r="S10" s="10">
        <v>101</v>
      </c>
      <c r="U10" s="4" t="s">
        <v>9</v>
      </c>
      <c r="V10" s="15">
        <f>SUM(G21,G27,G33,G39,L9,L15,L21,L27,L33,L39,Q9,Q15,Q21,Q27,Q33,Q39)</f>
        <v>7004</v>
      </c>
      <c r="W10" s="15">
        <f>SUM(H21,H27,H33,H39,M9,M15,M21,M27,M33,M39,R9,R15,R21,R27,R33,R39)</f>
        <v>8446</v>
      </c>
      <c r="X10" s="18">
        <f t="shared" si="0"/>
        <v>15450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65</v>
      </c>
      <c r="D11" s="10">
        <v>132</v>
      </c>
      <c r="E11" s="3"/>
      <c r="F11" s="7">
        <v>36</v>
      </c>
      <c r="G11" s="10">
        <v>100</v>
      </c>
      <c r="H11" s="10">
        <v>81</v>
      </c>
      <c r="I11" s="10">
        <v>181</v>
      </c>
      <c r="J11" s="3"/>
      <c r="K11" s="7">
        <v>66</v>
      </c>
      <c r="L11" s="10">
        <v>186</v>
      </c>
      <c r="M11" s="10">
        <v>192</v>
      </c>
      <c r="N11" s="10">
        <v>378</v>
      </c>
      <c r="O11" s="3"/>
      <c r="P11" s="7">
        <v>96</v>
      </c>
      <c r="Q11" s="10">
        <v>15</v>
      </c>
      <c r="R11" s="10">
        <v>65</v>
      </c>
      <c r="S11" s="10">
        <v>80</v>
      </c>
      <c r="U11" s="4" t="s">
        <v>10</v>
      </c>
      <c r="V11" s="15">
        <f>SUM(,G33,G39,L9,L15,L21,L27,L33,L39,Q9,Q15,Q21,Q27,Q33,Q39)</f>
        <v>5991</v>
      </c>
      <c r="W11" s="15">
        <f>SUM(,H33,H39,M9,M15,M21,M27,M33,M39,R9,R15,R21,R27,R33,R39)</f>
        <v>7517</v>
      </c>
      <c r="X11" s="18">
        <f t="shared" si="0"/>
        <v>13508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58</v>
      </c>
      <c r="D12" s="10">
        <v>118</v>
      </c>
      <c r="E12" s="3"/>
      <c r="F12" s="7">
        <v>37</v>
      </c>
      <c r="G12" s="10">
        <v>90</v>
      </c>
      <c r="H12" s="10">
        <v>89</v>
      </c>
      <c r="I12" s="10">
        <v>179</v>
      </c>
      <c r="J12" s="3"/>
      <c r="K12" s="7">
        <v>67</v>
      </c>
      <c r="L12" s="10">
        <v>208</v>
      </c>
      <c r="M12" s="10">
        <v>157</v>
      </c>
      <c r="N12" s="10">
        <v>365</v>
      </c>
      <c r="O12" s="3"/>
      <c r="P12" s="7">
        <v>97</v>
      </c>
      <c r="Q12" s="10">
        <v>11</v>
      </c>
      <c r="R12" s="10">
        <v>32</v>
      </c>
      <c r="S12" s="10">
        <v>43</v>
      </c>
      <c r="U12" s="4" t="s">
        <v>11</v>
      </c>
      <c r="V12" s="15">
        <f>SUM(L9,L15,L21,L27,L33,L39,Q9,Q15,Q21,Q27,Q33,Q39)</f>
        <v>4978</v>
      </c>
      <c r="W12" s="15">
        <f>SUM(M9,M15,M21,M27,M33,M39,R9,R15,R21,R27,R33,R39)</f>
        <v>6468</v>
      </c>
      <c r="X12" s="18">
        <f t="shared" si="0"/>
        <v>11446</v>
      </c>
      <c r="Z12" s="4" t="s">
        <v>25</v>
      </c>
      <c r="AA12" s="10">
        <v>155</v>
      </c>
      <c r="AB12" s="10">
        <v>103</v>
      </c>
      <c r="AC12" s="10">
        <v>258</v>
      </c>
    </row>
    <row r="13" spans="1:29" ht="15" customHeight="1" x14ac:dyDescent="0.15">
      <c r="A13" s="7">
        <v>8</v>
      </c>
      <c r="B13" s="10">
        <v>63</v>
      </c>
      <c r="C13" s="10">
        <v>60</v>
      </c>
      <c r="D13" s="10">
        <v>123</v>
      </c>
      <c r="E13" s="3"/>
      <c r="F13" s="7">
        <v>38</v>
      </c>
      <c r="G13" s="10">
        <v>82</v>
      </c>
      <c r="H13" s="10">
        <v>85</v>
      </c>
      <c r="I13" s="10">
        <v>167</v>
      </c>
      <c r="J13" s="3"/>
      <c r="K13" s="7">
        <v>68</v>
      </c>
      <c r="L13" s="10">
        <v>206</v>
      </c>
      <c r="M13" s="10">
        <v>220</v>
      </c>
      <c r="N13" s="10">
        <v>426</v>
      </c>
      <c r="O13" s="3"/>
      <c r="P13" s="7">
        <v>98</v>
      </c>
      <c r="Q13" s="10">
        <v>3</v>
      </c>
      <c r="R13" s="10">
        <v>35</v>
      </c>
      <c r="S13" s="10">
        <v>38</v>
      </c>
      <c r="U13" s="9" t="s">
        <v>12</v>
      </c>
      <c r="V13" s="12">
        <f>SUM(L15,L21,L27,L33,L39,Q9,Q15,Q21,Q27,Q33,Q39)</f>
        <v>4200</v>
      </c>
      <c r="W13" s="12">
        <f>SUM(M15,M21,M27,M33,M39,R9,R15,R21,R27,R33,R39)</f>
        <v>5669</v>
      </c>
      <c r="X13" s="12">
        <f t="shared" si="0"/>
        <v>9869</v>
      </c>
      <c r="Z13" s="25" t="s">
        <v>26</v>
      </c>
      <c r="AA13" s="10">
        <v>551</v>
      </c>
      <c r="AB13" s="10">
        <v>620</v>
      </c>
      <c r="AC13" s="10">
        <v>1171</v>
      </c>
    </row>
    <row r="14" spans="1:29" ht="15" customHeight="1" x14ac:dyDescent="0.15">
      <c r="A14" s="7">
        <v>9</v>
      </c>
      <c r="B14" s="10">
        <v>68</v>
      </c>
      <c r="C14" s="10">
        <v>47</v>
      </c>
      <c r="D14" s="10">
        <v>115</v>
      </c>
      <c r="E14" s="3"/>
      <c r="F14" s="7">
        <v>39</v>
      </c>
      <c r="G14" s="10">
        <v>91</v>
      </c>
      <c r="H14" s="10">
        <v>91</v>
      </c>
      <c r="I14" s="10">
        <v>182</v>
      </c>
      <c r="J14" s="3"/>
      <c r="K14" s="7">
        <v>69</v>
      </c>
      <c r="L14" s="10">
        <v>213</v>
      </c>
      <c r="M14" s="10">
        <v>189</v>
      </c>
      <c r="N14" s="10">
        <v>402</v>
      </c>
      <c r="O14" s="3"/>
      <c r="P14" s="7">
        <v>99</v>
      </c>
      <c r="Q14" s="10">
        <v>1</v>
      </c>
      <c r="R14" s="10">
        <v>25</v>
      </c>
      <c r="S14" s="10">
        <v>26</v>
      </c>
      <c r="U14" s="4" t="s">
        <v>13</v>
      </c>
      <c r="V14" s="15">
        <f>SUM(L21,L27,L33,L39,Q9,Q15,Q21,Q27,Q33,Q39)</f>
        <v>3208</v>
      </c>
      <c r="W14" s="15">
        <f>SUM(M21,M27,M33,M39,R9,R15,R21,R27,R33,R39)</f>
        <v>4713</v>
      </c>
      <c r="X14" s="18">
        <f t="shared" si="0"/>
        <v>7921</v>
      </c>
      <c r="Z14" s="4" t="s">
        <v>31</v>
      </c>
      <c r="AA14" s="10">
        <v>306</v>
      </c>
      <c r="AB14" s="10">
        <v>275</v>
      </c>
      <c r="AC14" s="10">
        <v>581</v>
      </c>
    </row>
    <row r="15" spans="1:29" ht="15" customHeight="1" x14ac:dyDescent="0.15">
      <c r="A15" s="7"/>
      <c r="B15" s="11">
        <v>310</v>
      </c>
      <c r="C15" s="11">
        <v>273</v>
      </c>
      <c r="D15" s="11">
        <v>583</v>
      </c>
      <c r="E15" s="3"/>
      <c r="F15" s="7"/>
      <c r="G15" s="11">
        <v>439</v>
      </c>
      <c r="H15" s="11">
        <v>422</v>
      </c>
      <c r="I15" s="11">
        <v>861</v>
      </c>
      <c r="J15" s="3"/>
      <c r="K15" s="7"/>
      <c r="L15" s="11">
        <v>992</v>
      </c>
      <c r="M15" s="11">
        <v>956</v>
      </c>
      <c r="N15" s="11">
        <v>1948</v>
      </c>
      <c r="O15" s="3"/>
      <c r="P15" s="7"/>
      <c r="Q15" s="11">
        <v>54</v>
      </c>
      <c r="R15" s="11">
        <v>234</v>
      </c>
      <c r="S15" s="11">
        <v>288</v>
      </c>
      <c r="U15" s="4" t="s">
        <v>14</v>
      </c>
      <c r="V15" s="15">
        <f>SUM(L27,L33,L39,Q9,Q15,Q21,Q27,Q33,Q39)</f>
        <v>2024</v>
      </c>
      <c r="W15" s="15">
        <f>SUM(M27,M33,M39,R9,R15,R21,R27,R33,R39)</f>
        <v>3578</v>
      </c>
      <c r="X15" s="18">
        <f t="shared" si="0"/>
        <v>5602</v>
      </c>
      <c r="Z15" s="4" t="s">
        <v>7</v>
      </c>
      <c r="AA15" s="10">
        <v>253</v>
      </c>
      <c r="AB15" s="10">
        <v>427</v>
      </c>
      <c r="AC15" s="10">
        <v>680</v>
      </c>
    </row>
    <row r="16" spans="1:29" ht="15" customHeight="1" x14ac:dyDescent="0.15">
      <c r="A16" s="7">
        <v>10</v>
      </c>
      <c r="B16" s="10">
        <v>73</v>
      </c>
      <c r="C16" s="10">
        <v>72</v>
      </c>
      <c r="D16" s="10">
        <v>145</v>
      </c>
      <c r="E16" s="3"/>
      <c r="F16" s="7">
        <v>40</v>
      </c>
      <c r="G16" s="10">
        <v>75</v>
      </c>
      <c r="H16" s="10">
        <v>88</v>
      </c>
      <c r="I16" s="10">
        <v>163</v>
      </c>
      <c r="J16" s="3"/>
      <c r="K16" s="7">
        <v>70</v>
      </c>
      <c r="L16" s="10">
        <v>245</v>
      </c>
      <c r="M16" s="10">
        <v>200</v>
      </c>
      <c r="N16" s="10">
        <v>445</v>
      </c>
      <c r="O16" s="3"/>
      <c r="P16" s="7">
        <v>100</v>
      </c>
      <c r="Q16" s="10">
        <v>0</v>
      </c>
      <c r="R16" s="10">
        <v>17</v>
      </c>
      <c r="S16" s="10">
        <v>17</v>
      </c>
      <c r="U16" s="4" t="s">
        <v>15</v>
      </c>
      <c r="V16" s="15">
        <f>SUM(L33,L39,Q9,Q15,Q21,Q27,Q33,Q39)</f>
        <v>1433</v>
      </c>
      <c r="W16" s="15">
        <f>SUM(M33,M39,R9,R15,R21,R27,R33,R39)</f>
        <v>2767</v>
      </c>
      <c r="X16" s="18">
        <f t="shared" si="0"/>
        <v>4200</v>
      </c>
      <c r="Z16" s="9" t="s">
        <v>24</v>
      </c>
      <c r="AA16" s="11">
        <f t="shared" ref="AA16:AB16" si="2">SUM(AA12:AA15)</f>
        <v>1265</v>
      </c>
      <c r="AB16" s="11">
        <f t="shared" si="2"/>
        <v>1425</v>
      </c>
      <c r="AC16" s="11">
        <f>SUM(AC12:AC15)</f>
        <v>2690</v>
      </c>
    </row>
    <row r="17" spans="1:29" ht="15" customHeight="1" x14ac:dyDescent="0.15">
      <c r="A17" s="7">
        <v>11</v>
      </c>
      <c r="B17" s="10">
        <v>79</v>
      </c>
      <c r="C17" s="10">
        <v>64</v>
      </c>
      <c r="D17" s="10">
        <v>143</v>
      </c>
      <c r="E17" s="3"/>
      <c r="F17" s="7">
        <v>41</v>
      </c>
      <c r="G17" s="10">
        <v>90</v>
      </c>
      <c r="H17" s="10">
        <v>87</v>
      </c>
      <c r="I17" s="10">
        <v>177</v>
      </c>
      <c r="J17" s="3"/>
      <c r="K17" s="7">
        <v>71</v>
      </c>
      <c r="L17" s="10">
        <v>229</v>
      </c>
      <c r="M17" s="10">
        <v>245</v>
      </c>
      <c r="N17" s="10">
        <v>474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837</v>
      </c>
      <c r="W17" s="15">
        <f>SUM(M39,R9,R15,R21,R27,R33,R39)</f>
        <v>1813</v>
      </c>
      <c r="X17" s="18">
        <f t="shared" si="0"/>
        <v>2650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69</v>
      </c>
      <c r="D18" s="10">
        <v>143</v>
      </c>
      <c r="E18" s="3"/>
      <c r="F18" s="7">
        <v>42</v>
      </c>
      <c r="G18" s="10">
        <v>100</v>
      </c>
      <c r="H18" s="10">
        <v>89</v>
      </c>
      <c r="I18" s="10">
        <v>189</v>
      </c>
      <c r="J18" s="3"/>
      <c r="K18" s="7">
        <v>72</v>
      </c>
      <c r="L18" s="10">
        <v>270</v>
      </c>
      <c r="M18" s="10">
        <v>248</v>
      </c>
      <c r="N18" s="13">
        <v>518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312</v>
      </c>
      <c r="W18" s="15">
        <f>SUM(R9,R15,R21,R27,R33,R39)</f>
        <v>905</v>
      </c>
      <c r="X18" s="18">
        <f t="shared" si="0"/>
        <v>1217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62</v>
      </c>
      <c r="C19" s="10">
        <v>81</v>
      </c>
      <c r="D19" s="10">
        <v>143</v>
      </c>
      <c r="E19" s="3"/>
      <c r="F19" s="7">
        <v>43</v>
      </c>
      <c r="G19" s="10">
        <v>107</v>
      </c>
      <c r="H19" s="10">
        <v>89</v>
      </c>
      <c r="I19" s="10">
        <v>196</v>
      </c>
      <c r="J19" s="3"/>
      <c r="K19" s="7">
        <v>73</v>
      </c>
      <c r="L19" s="10">
        <v>238</v>
      </c>
      <c r="M19" s="10">
        <v>246</v>
      </c>
      <c r="N19" s="10">
        <v>484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58</v>
      </c>
      <c r="W19" s="15">
        <f>SUM(R15,R21,R27,R33,R39)</f>
        <v>274</v>
      </c>
      <c r="X19" s="18">
        <f t="shared" si="0"/>
        <v>332</v>
      </c>
      <c r="Z19" s="4" t="s">
        <v>25</v>
      </c>
      <c r="AA19" s="10">
        <v>150</v>
      </c>
      <c r="AB19" s="10">
        <v>145</v>
      </c>
      <c r="AC19" s="10">
        <v>295</v>
      </c>
    </row>
    <row r="20" spans="1:29" ht="15" customHeight="1" x14ac:dyDescent="0.15">
      <c r="A20" s="7">
        <v>14</v>
      </c>
      <c r="B20" s="10">
        <v>75</v>
      </c>
      <c r="C20" s="10">
        <v>67</v>
      </c>
      <c r="D20" s="10">
        <v>142</v>
      </c>
      <c r="E20" s="3"/>
      <c r="F20" s="7">
        <v>44</v>
      </c>
      <c r="G20" s="10">
        <v>110</v>
      </c>
      <c r="H20" s="10">
        <v>93</v>
      </c>
      <c r="I20" s="10">
        <v>203</v>
      </c>
      <c r="J20" s="3"/>
      <c r="K20" s="7">
        <v>74</v>
      </c>
      <c r="L20" s="10">
        <v>202</v>
      </c>
      <c r="M20" s="10">
        <v>196</v>
      </c>
      <c r="N20" s="10">
        <v>398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40</v>
      </c>
      <c r="X20" s="18">
        <f t="shared" si="0"/>
        <v>44</v>
      </c>
      <c r="Z20" s="25" t="s">
        <v>26</v>
      </c>
      <c r="AA20" s="10">
        <v>915</v>
      </c>
      <c r="AB20" s="10">
        <v>777</v>
      </c>
      <c r="AC20" s="10">
        <v>1692</v>
      </c>
    </row>
    <row r="21" spans="1:29" ht="15" customHeight="1" x14ac:dyDescent="0.15">
      <c r="A21" s="7"/>
      <c r="B21" s="11">
        <v>363</v>
      </c>
      <c r="C21" s="11">
        <v>353</v>
      </c>
      <c r="D21" s="11">
        <v>716</v>
      </c>
      <c r="E21" s="3"/>
      <c r="F21" s="7"/>
      <c r="G21" s="11">
        <v>482</v>
      </c>
      <c r="H21" s="11">
        <v>446</v>
      </c>
      <c r="I21" s="11">
        <v>928</v>
      </c>
      <c r="J21" s="3"/>
      <c r="K21" s="7"/>
      <c r="L21" s="12">
        <v>1184</v>
      </c>
      <c r="M21" s="12">
        <v>1135</v>
      </c>
      <c r="N21" s="12">
        <v>2319</v>
      </c>
      <c r="O21" s="23"/>
      <c r="P21" s="7"/>
      <c r="Q21" s="11">
        <v>4</v>
      </c>
      <c r="R21" s="11">
        <v>36</v>
      </c>
      <c r="S21" s="11">
        <v>40</v>
      </c>
      <c r="Z21" s="4" t="s">
        <v>31</v>
      </c>
      <c r="AA21" s="10">
        <v>398</v>
      </c>
      <c r="AB21" s="10">
        <v>344</v>
      </c>
      <c r="AC21" s="10">
        <v>742</v>
      </c>
    </row>
    <row r="22" spans="1:29" ht="15" customHeight="1" x14ac:dyDescent="0.15">
      <c r="A22" s="7">
        <v>15</v>
      </c>
      <c r="B22" s="10">
        <v>89</v>
      </c>
      <c r="C22" s="10">
        <v>85</v>
      </c>
      <c r="D22" s="10">
        <v>174</v>
      </c>
      <c r="E22" s="3"/>
      <c r="F22" s="7">
        <v>45</v>
      </c>
      <c r="G22" s="10">
        <v>115</v>
      </c>
      <c r="H22" s="10">
        <v>90</v>
      </c>
      <c r="I22" s="10">
        <v>205</v>
      </c>
      <c r="J22" s="3"/>
      <c r="K22" s="7">
        <v>75</v>
      </c>
      <c r="L22" s="10">
        <v>83</v>
      </c>
      <c r="M22" s="10">
        <v>91</v>
      </c>
      <c r="N22" s="10">
        <v>174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330</v>
      </c>
      <c r="AB22" s="10">
        <v>653</v>
      </c>
      <c r="AC22" s="10">
        <v>983</v>
      </c>
    </row>
    <row r="23" spans="1:29" ht="15" customHeight="1" x14ac:dyDescent="0.15">
      <c r="A23" s="7">
        <v>16</v>
      </c>
      <c r="B23" s="10">
        <v>85</v>
      </c>
      <c r="C23" s="10">
        <v>62</v>
      </c>
      <c r="D23" s="10">
        <v>147</v>
      </c>
      <c r="E23" s="3"/>
      <c r="F23" s="7">
        <v>46</v>
      </c>
      <c r="G23" s="10">
        <v>115</v>
      </c>
      <c r="H23" s="10">
        <v>89</v>
      </c>
      <c r="I23" s="10">
        <v>204</v>
      </c>
      <c r="J23" s="3"/>
      <c r="K23" s="7">
        <v>76</v>
      </c>
      <c r="L23" s="10">
        <v>117</v>
      </c>
      <c r="M23" s="10">
        <v>155</v>
      </c>
      <c r="N23" s="10">
        <v>272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9.5671040396735201</v>
      </c>
      <c r="W23" s="19">
        <f>W4/$W$8*100</f>
        <v>7.6487769258853602</v>
      </c>
      <c r="X23" s="19">
        <f>X4/$X$8*100</f>
        <v>8.5485825054519022</v>
      </c>
      <c r="Z23" s="9" t="s">
        <v>24</v>
      </c>
      <c r="AA23" s="11">
        <f t="shared" ref="AA23:AB23" si="3">SUM(AA19:AA22)</f>
        <v>1793</v>
      </c>
      <c r="AB23" s="11">
        <f t="shared" si="3"/>
        <v>1919</v>
      </c>
      <c r="AC23" s="11">
        <f>SUM(AC19:AC22)</f>
        <v>3712</v>
      </c>
    </row>
    <row r="24" spans="1:29" ht="15" customHeight="1" x14ac:dyDescent="0.15">
      <c r="A24" s="7">
        <v>17</v>
      </c>
      <c r="B24" s="10">
        <v>95</v>
      </c>
      <c r="C24" s="10">
        <v>73</v>
      </c>
      <c r="D24" s="10">
        <v>168</v>
      </c>
      <c r="E24" s="3"/>
      <c r="F24" s="7">
        <v>47</v>
      </c>
      <c r="G24" s="10">
        <v>95</v>
      </c>
      <c r="H24" s="10">
        <v>111</v>
      </c>
      <c r="I24" s="10">
        <v>206</v>
      </c>
      <c r="J24" s="3"/>
      <c r="K24" s="7">
        <v>77</v>
      </c>
      <c r="L24" s="10">
        <v>126</v>
      </c>
      <c r="M24" s="10">
        <v>206</v>
      </c>
      <c r="N24" s="10">
        <v>332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47.039983469366668</v>
      </c>
      <c r="W24" s="19">
        <f>W5/$W$8*100</f>
        <v>40.607886089813796</v>
      </c>
      <c r="X24" s="19">
        <f>X5/$X$8*100</f>
        <v>43.624909134964867</v>
      </c>
      <c r="Z24" s="6" t="s">
        <v>30</v>
      </c>
    </row>
    <row r="25" spans="1:29" ht="15" customHeight="1" x14ac:dyDescent="0.15">
      <c r="A25" s="7">
        <v>18</v>
      </c>
      <c r="B25" s="10">
        <v>54</v>
      </c>
      <c r="C25" s="10">
        <v>75</v>
      </c>
      <c r="D25" s="10">
        <v>129</v>
      </c>
      <c r="E25" s="3"/>
      <c r="F25" s="7">
        <v>48</v>
      </c>
      <c r="G25" s="10">
        <v>99</v>
      </c>
      <c r="H25" s="10">
        <v>87</v>
      </c>
      <c r="I25" s="10">
        <v>186</v>
      </c>
      <c r="J25" s="3"/>
      <c r="K25" s="7">
        <v>78</v>
      </c>
      <c r="L25" s="10">
        <v>130</v>
      </c>
      <c r="M25" s="10">
        <v>164</v>
      </c>
      <c r="N25" s="10">
        <v>294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22.481661328649654</v>
      </c>
      <c r="W25" s="19">
        <f>W6/$W$8*100</f>
        <v>19.085432639649508</v>
      </c>
      <c r="X25" s="19">
        <f>X6/$X$8*100</f>
        <v>20.678458929004119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72</v>
      </c>
      <c r="D26" s="10">
        <v>130</v>
      </c>
      <c r="E26" s="3"/>
      <c r="F26" s="7">
        <v>49</v>
      </c>
      <c r="G26" s="10">
        <v>107</v>
      </c>
      <c r="H26" s="10">
        <v>106</v>
      </c>
      <c r="I26" s="10">
        <v>213</v>
      </c>
      <c r="J26" s="3"/>
      <c r="K26" s="7">
        <v>79</v>
      </c>
      <c r="L26" s="10">
        <v>135</v>
      </c>
      <c r="M26" s="10">
        <v>195</v>
      </c>
      <c r="N26" s="10">
        <v>330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20.911251162310158</v>
      </c>
      <c r="W26" s="19">
        <f>W7/$W$8*100</f>
        <v>32.657904344651335</v>
      </c>
      <c r="X26" s="19">
        <f>X7/$X$8*100</f>
        <v>27.148049430579114</v>
      </c>
      <c r="Z26" s="4" t="s">
        <v>25</v>
      </c>
      <c r="AA26" s="10">
        <v>97</v>
      </c>
      <c r="AB26" s="10">
        <v>81</v>
      </c>
      <c r="AC26" s="10">
        <v>178</v>
      </c>
    </row>
    <row r="27" spans="1:29" ht="15" customHeight="1" x14ac:dyDescent="0.15">
      <c r="A27" s="7"/>
      <c r="B27" s="11">
        <v>381</v>
      </c>
      <c r="C27" s="11">
        <v>367</v>
      </c>
      <c r="D27" s="11">
        <v>748</v>
      </c>
      <c r="E27" s="3"/>
      <c r="F27" s="7"/>
      <c r="G27" s="11">
        <v>531</v>
      </c>
      <c r="H27" s="11">
        <v>483</v>
      </c>
      <c r="I27" s="11">
        <v>1014</v>
      </c>
      <c r="J27" s="3"/>
      <c r="K27" s="7"/>
      <c r="L27" s="11">
        <v>591</v>
      </c>
      <c r="M27" s="11">
        <v>811</v>
      </c>
      <c r="N27" s="11">
        <v>1402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438</v>
      </c>
      <c r="AB27" s="10">
        <v>433</v>
      </c>
      <c r="AC27" s="10">
        <v>871</v>
      </c>
    </row>
    <row r="28" spans="1:29" ht="15" customHeight="1" x14ac:dyDescent="0.15">
      <c r="A28" s="7">
        <v>20</v>
      </c>
      <c r="B28" s="10">
        <v>67</v>
      </c>
      <c r="C28" s="10">
        <v>76</v>
      </c>
      <c r="D28" s="10">
        <v>143</v>
      </c>
      <c r="E28" s="3"/>
      <c r="F28" s="7">
        <v>50</v>
      </c>
      <c r="G28" s="10">
        <v>92</v>
      </c>
      <c r="H28" s="10">
        <v>97</v>
      </c>
      <c r="I28" s="10">
        <v>189</v>
      </c>
      <c r="J28" s="3"/>
      <c r="K28" s="7">
        <v>80</v>
      </c>
      <c r="L28" s="10">
        <v>124</v>
      </c>
      <c r="M28" s="10">
        <v>200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28.969934910631263</v>
      </c>
      <c r="W28" s="19">
        <f t="shared" ref="W28:W39" si="5">W9/$W$8*100</f>
        <v>25.346841913106971</v>
      </c>
      <c r="X28" s="19">
        <f t="shared" ref="X28:X39" si="6">X9/$X$8*100</f>
        <v>27.046280591228495</v>
      </c>
      <c r="Z28" s="4" t="s">
        <v>31</v>
      </c>
      <c r="AA28" s="10">
        <v>240</v>
      </c>
      <c r="AB28" s="10">
        <v>205</v>
      </c>
      <c r="AC28" s="10">
        <v>445</v>
      </c>
    </row>
    <row r="29" spans="1:29" ht="15" customHeight="1" x14ac:dyDescent="0.15">
      <c r="A29" s="7">
        <v>21</v>
      </c>
      <c r="B29" s="10">
        <v>61</v>
      </c>
      <c r="C29" s="10">
        <v>70</v>
      </c>
      <c r="D29" s="10">
        <v>131</v>
      </c>
      <c r="E29" s="3"/>
      <c r="F29" s="7">
        <v>51</v>
      </c>
      <c r="G29" s="10">
        <v>100</v>
      </c>
      <c r="H29" s="10">
        <v>85</v>
      </c>
      <c r="I29" s="10">
        <v>185</v>
      </c>
      <c r="J29" s="3"/>
      <c r="K29" s="7">
        <v>81</v>
      </c>
      <c r="L29" s="10">
        <v>109</v>
      </c>
      <c r="M29" s="10">
        <v>185</v>
      </c>
      <c r="N29" s="10">
        <v>294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72.362847401591068</v>
      </c>
      <c r="W29" s="19">
        <f t="shared" si="5"/>
        <v>77.09017889740781</v>
      </c>
      <c r="X29" s="19">
        <f t="shared" si="6"/>
        <v>74.872788950811724</v>
      </c>
      <c r="Z29" s="4" t="s">
        <v>7</v>
      </c>
      <c r="AA29" s="10">
        <v>215</v>
      </c>
      <c r="AB29" s="10">
        <v>369</v>
      </c>
      <c r="AC29" s="10">
        <v>584</v>
      </c>
    </row>
    <row r="30" spans="1:29" ht="15" customHeight="1" x14ac:dyDescent="0.15">
      <c r="A30" s="7">
        <v>22</v>
      </c>
      <c r="B30" s="10">
        <v>56</v>
      </c>
      <c r="C30" s="10">
        <v>58</v>
      </c>
      <c r="D30" s="10">
        <v>114</v>
      </c>
      <c r="E30" s="3"/>
      <c r="F30" s="7">
        <v>52</v>
      </c>
      <c r="G30" s="10">
        <v>91</v>
      </c>
      <c r="H30" s="10">
        <v>93</v>
      </c>
      <c r="I30" s="10">
        <v>184</v>
      </c>
      <c r="J30" s="3"/>
      <c r="K30" s="7">
        <v>82</v>
      </c>
      <c r="L30" s="10">
        <v>110</v>
      </c>
      <c r="M30" s="10">
        <v>174</v>
      </c>
      <c r="N30" s="10">
        <v>284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61.896890174604813</v>
      </c>
      <c r="W30" s="19">
        <f t="shared" si="5"/>
        <v>68.610806863818908</v>
      </c>
      <c r="X30" s="19">
        <f t="shared" si="6"/>
        <v>65.461594378483156</v>
      </c>
      <c r="Z30" s="9" t="s">
        <v>24</v>
      </c>
      <c r="AA30" s="11">
        <f t="shared" ref="AA30:AB30" si="7">SUM(AA26:AA29)</f>
        <v>990</v>
      </c>
      <c r="AB30" s="11">
        <f t="shared" si="7"/>
        <v>1088</v>
      </c>
      <c r="AC30" s="11">
        <f>SUM(AC26:AC29)</f>
        <v>2078</v>
      </c>
    </row>
    <row r="31" spans="1:29" ht="15" customHeight="1" x14ac:dyDescent="0.15">
      <c r="A31" s="7">
        <v>23</v>
      </c>
      <c r="B31" s="10">
        <v>51</v>
      </c>
      <c r="C31" s="10">
        <v>58</v>
      </c>
      <c r="D31" s="10">
        <v>109</v>
      </c>
      <c r="E31" s="3"/>
      <c r="F31" s="7">
        <v>53</v>
      </c>
      <c r="G31" s="10">
        <v>89</v>
      </c>
      <c r="H31" s="10">
        <v>109</v>
      </c>
      <c r="I31" s="10">
        <v>198</v>
      </c>
      <c r="J31" s="3"/>
      <c r="K31" s="7">
        <v>83</v>
      </c>
      <c r="L31" s="10">
        <v>133</v>
      </c>
      <c r="M31" s="10">
        <v>191</v>
      </c>
      <c r="N31" s="10">
        <v>324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51.430932947618558</v>
      </c>
      <c r="W31" s="19">
        <f t="shared" si="5"/>
        <v>59.036144578313255</v>
      </c>
      <c r="X31" s="19">
        <f t="shared" si="6"/>
        <v>55.468863581293917</v>
      </c>
      <c r="Z31" s="6"/>
    </row>
    <row r="32" spans="1:29" ht="15" customHeight="1" x14ac:dyDescent="0.15">
      <c r="A32" s="7">
        <v>24</v>
      </c>
      <c r="B32" s="10">
        <v>62</v>
      </c>
      <c r="C32" s="10">
        <v>55</v>
      </c>
      <c r="D32" s="10">
        <v>117</v>
      </c>
      <c r="E32" s="3"/>
      <c r="F32" s="7">
        <v>54</v>
      </c>
      <c r="G32" s="10">
        <v>90</v>
      </c>
      <c r="H32" s="10">
        <v>117</v>
      </c>
      <c r="I32" s="10">
        <v>207</v>
      </c>
      <c r="J32" s="3"/>
      <c r="K32" s="7">
        <v>84</v>
      </c>
      <c r="L32" s="10">
        <v>120</v>
      </c>
      <c r="M32" s="10">
        <v>204</v>
      </c>
      <c r="N32" s="10">
        <v>324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43.392912490959809</v>
      </c>
      <c r="W32" s="20">
        <f t="shared" si="5"/>
        <v>51.743336984300839</v>
      </c>
      <c r="X32" s="20">
        <f t="shared" si="6"/>
        <v>47.826508359583229</v>
      </c>
      <c r="Z32" s="6"/>
      <c r="AA32" s="27"/>
      <c r="AB32" s="26"/>
      <c r="AC32" s="26"/>
    </row>
    <row r="33" spans="1:29" ht="15" customHeight="1" x14ac:dyDescent="0.15">
      <c r="A33" s="7"/>
      <c r="B33" s="11">
        <v>297</v>
      </c>
      <c r="C33" s="11">
        <v>317</v>
      </c>
      <c r="D33" s="11">
        <v>614</v>
      </c>
      <c r="E33" s="3"/>
      <c r="F33" s="7"/>
      <c r="G33" s="11">
        <v>462</v>
      </c>
      <c r="H33" s="11">
        <v>501</v>
      </c>
      <c r="I33" s="11">
        <v>963</v>
      </c>
      <c r="J33" s="3"/>
      <c r="K33" s="7"/>
      <c r="L33" s="11">
        <v>596</v>
      </c>
      <c r="M33" s="11">
        <v>954</v>
      </c>
      <c r="N33" s="11">
        <v>1550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33.143919826428345</v>
      </c>
      <c r="W33" s="19">
        <f t="shared" si="5"/>
        <v>43.017524644030672</v>
      </c>
      <c r="X33" s="19">
        <f t="shared" si="6"/>
        <v>38.386236976011631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51</v>
      </c>
      <c r="D34" s="10">
        <v>110</v>
      </c>
      <c r="E34" s="3"/>
      <c r="F34" s="7">
        <v>55</v>
      </c>
      <c r="G34" s="10">
        <v>98</v>
      </c>
      <c r="H34" s="10">
        <v>69</v>
      </c>
      <c r="I34" s="10">
        <v>167</v>
      </c>
      <c r="J34" s="3"/>
      <c r="K34" s="7">
        <v>85</v>
      </c>
      <c r="L34" s="10">
        <v>133</v>
      </c>
      <c r="M34" s="10">
        <v>199</v>
      </c>
      <c r="N34" s="10">
        <v>332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20.911251162310158</v>
      </c>
      <c r="W34" s="19">
        <f t="shared" si="5"/>
        <v>32.657904344651335</v>
      </c>
      <c r="X34" s="19">
        <f t="shared" si="6"/>
        <v>27.148049430579114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58</v>
      </c>
      <c r="C35" s="10">
        <v>55</v>
      </c>
      <c r="D35" s="10">
        <v>113</v>
      </c>
      <c r="E35" s="3"/>
      <c r="F35" s="7">
        <v>56</v>
      </c>
      <c r="G35" s="10">
        <v>94</v>
      </c>
      <c r="H35" s="10">
        <v>118</v>
      </c>
      <c r="I35" s="10">
        <v>212</v>
      </c>
      <c r="J35" s="3"/>
      <c r="K35" s="7">
        <v>86</v>
      </c>
      <c r="L35" s="10">
        <v>106</v>
      </c>
      <c r="M35" s="10">
        <v>193</v>
      </c>
      <c r="N35" s="10">
        <v>299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14.805248476082239</v>
      </c>
      <c r="W35" s="19">
        <f t="shared" si="5"/>
        <v>25.255567725447243</v>
      </c>
      <c r="X35" s="19">
        <f t="shared" si="6"/>
        <v>20.353767870123576</v>
      </c>
      <c r="Z35" s="4" t="s">
        <v>25</v>
      </c>
      <c r="AA35" s="10">
        <f>SUM(AA5,AA12,AA19,AA26)</f>
        <v>926</v>
      </c>
      <c r="AB35" s="10">
        <f t="shared" ref="AA35:AB38" si="8">SUM(AB5,AB12,AB19,AB26)</f>
        <v>838</v>
      </c>
      <c r="AC35" s="10">
        <f>SUM(AA35:AB35)</f>
        <v>1764</v>
      </c>
    </row>
    <row r="36" spans="1:29" ht="15" customHeight="1" x14ac:dyDescent="0.15">
      <c r="A36" s="7">
        <v>27</v>
      </c>
      <c r="B36" s="10">
        <v>76</v>
      </c>
      <c r="C36" s="10">
        <v>55</v>
      </c>
      <c r="D36" s="10">
        <v>131</v>
      </c>
      <c r="E36" s="3"/>
      <c r="F36" s="7">
        <v>57</v>
      </c>
      <c r="G36" s="10">
        <v>123</v>
      </c>
      <c r="H36" s="10">
        <v>120</v>
      </c>
      <c r="I36" s="10">
        <v>243</v>
      </c>
      <c r="J36" s="3"/>
      <c r="K36" s="7">
        <v>87</v>
      </c>
      <c r="L36" s="10">
        <v>98</v>
      </c>
      <c r="M36" s="10">
        <v>192</v>
      </c>
      <c r="N36" s="10">
        <v>290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8.6475875606984189</v>
      </c>
      <c r="W36" s="19">
        <f t="shared" si="5"/>
        <v>16.548010222709017</v>
      </c>
      <c r="X36" s="19">
        <f t="shared" si="6"/>
        <v>12.842258299006543</v>
      </c>
      <c r="Z36" s="25" t="s">
        <v>26</v>
      </c>
      <c r="AA36" s="10">
        <f t="shared" si="8"/>
        <v>4553</v>
      </c>
      <c r="AB36" s="10">
        <f t="shared" si="8"/>
        <v>4449</v>
      </c>
      <c r="AC36" s="13">
        <f>SUM(AA36:AB36)</f>
        <v>9002</v>
      </c>
    </row>
    <row r="37" spans="1:29" ht="15" customHeight="1" x14ac:dyDescent="0.15">
      <c r="A37" s="7">
        <v>28</v>
      </c>
      <c r="B37" s="10">
        <v>60</v>
      </c>
      <c r="C37" s="10">
        <v>44</v>
      </c>
      <c r="D37" s="10">
        <v>104</v>
      </c>
      <c r="E37" s="3"/>
      <c r="F37" s="7">
        <v>58</v>
      </c>
      <c r="G37" s="10">
        <v>117</v>
      </c>
      <c r="H37" s="10">
        <v>116</v>
      </c>
      <c r="I37" s="10">
        <v>233</v>
      </c>
      <c r="J37" s="3"/>
      <c r="K37" s="7">
        <v>88</v>
      </c>
      <c r="L37" s="10">
        <v>102</v>
      </c>
      <c r="M37" s="10">
        <v>164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3.2234734993284428</v>
      </c>
      <c r="W37" s="19">
        <f t="shared" si="5"/>
        <v>8.2603139832055508</v>
      </c>
      <c r="X37" s="19">
        <f t="shared" si="6"/>
        <v>5.8977465471286648</v>
      </c>
      <c r="Z37" s="4" t="s">
        <v>31</v>
      </c>
      <c r="AA37" s="10">
        <f t="shared" si="8"/>
        <v>2176</v>
      </c>
      <c r="AB37" s="10">
        <f t="shared" si="8"/>
        <v>2091</v>
      </c>
      <c r="AC37" s="13">
        <f>SUM(AA37:AB37)</f>
        <v>4267</v>
      </c>
    </row>
    <row r="38" spans="1:29" ht="15" customHeight="1" x14ac:dyDescent="0.15">
      <c r="A38" s="7">
        <v>29</v>
      </c>
      <c r="B38" s="10">
        <v>66</v>
      </c>
      <c r="C38" s="10">
        <v>49</v>
      </c>
      <c r="D38" s="10">
        <v>115</v>
      </c>
      <c r="E38" s="3"/>
      <c r="F38" s="7">
        <v>59</v>
      </c>
      <c r="G38" s="10">
        <v>119</v>
      </c>
      <c r="H38" s="10">
        <v>125</v>
      </c>
      <c r="I38" s="10">
        <v>244</v>
      </c>
      <c r="J38" s="3"/>
      <c r="K38" s="7">
        <v>89</v>
      </c>
      <c r="L38" s="10">
        <v>86</v>
      </c>
      <c r="M38" s="10">
        <v>160</v>
      </c>
      <c r="N38" s="10">
        <v>246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0.59923545820849267</v>
      </c>
      <c r="W38" s="19">
        <f t="shared" si="5"/>
        <v>2.5009127418765971</v>
      </c>
      <c r="X38" s="19">
        <f t="shared" si="6"/>
        <v>1.6089168887811971</v>
      </c>
      <c r="Z38" s="4" t="s">
        <v>7</v>
      </c>
      <c r="AA38" s="10">
        <f t="shared" si="8"/>
        <v>2024</v>
      </c>
      <c r="AB38" s="10">
        <f t="shared" si="8"/>
        <v>3578</v>
      </c>
      <c r="AC38" s="13">
        <f>SUM(AA38:AB38)</f>
        <v>5602</v>
      </c>
    </row>
    <row r="39" spans="1:29" ht="15" customHeight="1" x14ac:dyDescent="0.15">
      <c r="A39" s="7"/>
      <c r="B39" s="11">
        <v>319</v>
      </c>
      <c r="C39" s="11">
        <v>254</v>
      </c>
      <c r="D39" s="11">
        <v>573</v>
      </c>
      <c r="E39" s="3"/>
      <c r="F39" s="7"/>
      <c r="G39" s="11">
        <v>551</v>
      </c>
      <c r="H39" s="11">
        <v>548</v>
      </c>
      <c r="I39" s="11">
        <v>1099</v>
      </c>
      <c r="J39" s="3"/>
      <c r="K39" s="7"/>
      <c r="L39" s="11">
        <v>525</v>
      </c>
      <c r="M39" s="11">
        <v>908</v>
      </c>
      <c r="N39" s="11">
        <v>1433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4.132658332472363E-2</v>
      </c>
      <c r="W39" s="19">
        <f t="shared" si="5"/>
        <v>0.36509675063891933</v>
      </c>
      <c r="X39" s="19">
        <f t="shared" si="6"/>
        <v>0.21322994911558033</v>
      </c>
      <c r="Z39" s="9" t="s">
        <v>24</v>
      </c>
      <c r="AA39" s="11">
        <f>SUM(AA35:AA38)</f>
        <v>9679</v>
      </c>
      <c r="AB39" s="11">
        <f>SUM(AB35:AB38)</f>
        <v>10956</v>
      </c>
      <c r="AC39" s="11">
        <f>SUM(AC35:AC38)</f>
        <v>20635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44408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55</v>
      </c>
      <c r="C4" s="10">
        <v>30</v>
      </c>
      <c r="D4" s="10">
        <v>85</v>
      </c>
      <c r="E4" s="3"/>
      <c r="F4" s="7">
        <v>30</v>
      </c>
      <c r="G4" s="10">
        <v>58</v>
      </c>
      <c r="H4" s="10">
        <v>52</v>
      </c>
      <c r="I4" s="10">
        <v>110</v>
      </c>
      <c r="J4" s="3"/>
      <c r="K4" s="7">
        <v>60</v>
      </c>
      <c r="L4" s="10">
        <v>144</v>
      </c>
      <c r="M4" s="10">
        <v>148</v>
      </c>
      <c r="N4" s="10">
        <v>292</v>
      </c>
      <c r="O4" s="3"/>
      <c r="P4" s="7">
        <v>90</v>
      </c>
      <c r="Q4" s="10">
        <v>79</v>
      </c>
      <c r="R4" s="10">
        <v>172</v>
      </c>
      <c r="S4" s="10">
        <v>251</v>
      </c>
      <c r="U4" s="4" t="s">
        <v>4</v>
      </c>
      <c r="V4" s="15">
        <f>SUM(B9,B15,B21)</f>
        <v>923</v>
      </c>
      <c r="W4" s="15">
        <f>SUM(C9,C15,C21)</f>
        <v>832</v>
      </c>
      <c r="X4" s="15">
        <f>SUM(V4:W4)</f>
        <v>1755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44</v>
      </c>
      <c r="C5" s="10">
        <v>45</v>
      </c>
      <c r="D5" s="10">
        <v>89</v>
      </c>
      <c r="E5" s="3"/>
      <c r="F5" s="7">
        <v>31</v>
      </c>
      <c r="G5" s="10">
        <v>49</v>
      </c>
      <c r="H5" s="10">
        <v>36</v>
      </c>
      <c r="I5" s="10">
        <v>85</v>
      </c>
      <c r="J5" s="3"/>
      <c r="K5" s="7">
        <v>61</v>
      </c>
      <c r="L5" s="10">
        <v>145</v>
      </c>
      <c r="M5" s="10">
        <v>149</v>
      </c>
      <c r="N5" s="10">
        <v>294</v>
      </c>
      <c r="O5" s="3"/>
      <c r="P5" s="7">
        <v>91</v>
      </c>
      <c r="Q5" s="10">
        <v>64</v>
      </c>
      <c r="R5" s="10">
        <v>149</v>
      </c>
      <c r="S5" s="10">
        <v>213</v>
      </c>
      <c r="U5" s="4" t="s">
        <v>5</v>
      </c>
      <c r="V5" s="15">
        <f>SUM(B27,B33,B39,G9,G15,G21,G27,G33,G39,L9)</f>
        <v>4552</v>
      </c>
      <c r="W5" s="15">
        <f>SUM(C27,C33,C39,H9,H15,H21,H27,H33,H39,M9)</f>
        <v>4444</v>
      </c>
      <c r="X5" s="15">
        <f>SUM(V5:W5)</f>
        <v>8996</v>
      </c>
      <c r="Y5" s="2"/>
      <c r="Z5" s="4" t="s">
        <v>25</v>
      </c>
      <c r="AA5" s="10">
        <v>521</v>
      </c>
      <c r="AB5" s="10">
        <v>508</v>
      </c>
      <c r="AC5" s="10">
        <v>1029</v>
      </c>
    </row>
    <row r="6" spans="1:29" ht="15" customHeight="1" x14ac:dyDescent="0.15">
      <c r="A6" s="7">
        <v>2</v>
      </c>
      <c r="B6" s="10">
        <v>44</v>
      </c>
      <c r="C6" s="10">
        <v>39</v>
      </c>
      <c r="D6" s="10">
        <v>83</v>
      </c>
      <c r="E6" s="3"/>
      <c r="F6" s="7">
        <v>32</v>
      </c>
      <c r="G6" s="10">
        <v>59</v>
      </c>
      <c r="H6" s="10">
        <v>68</v>
      </c>
      <c r="I6" s="10">
        <v>127</v>
      </c>
      <c r="J6" s="3"/>
      <c r="K6" s="7">
        <v>62</v>
      </c>
      <c r="L6" s="10">
        <v>167</v>
      </c>
      <c r="M6" s="10">
        <v>170</v>
      </c>
      <c r="N6" s="10">
        <v>337</v>
      </c>
      <c r="O6" s="3"/>
      <c r="P6" s="7">
        <v>92</v>
      </c>
      <c r="Q6" s="10">
        <v>51</v>
      </c>
      <c r="R6" s="10">
        <v>124</v>
      </c>
      <c r="S6" s="10">
        <v>175</v>
      </c>
      <c r="U6" s="8" t="s">
        <v>6</v>
      </c>
      <c r="V6" s="15">
        <f>SUM(L15,L21)</f>
        <v>2172</v>
      </c>
      <c r="W6" s="15">
        <f>SUM(M15,M21)</f>
        <v>2089</v>
      </c>
      <c r="X6" s="15">
        <f>SUM(V6:W6)</f>
        <v>4261</v>
      </c>
      <c r="Z6" s="25" t="s">
        <v>26</v>
      </c>
      <c r="AA6" s="10">
        <v>2648</v>
      </c>
      <c r="AB6" s="10">
        <v>2614</v>
      </c>
      <c r="AC6" s="10">
        <v>5262</v>
      </c>
    </row>
    <row r="7" spans="1:29" ht="15" customHeight="1" x14ac:dyDescent="0.15">
      <c r="A7" s="7">
        <v>3</v>
      </c>
      <c r="B7" s="10">
        <v>48</v>
      </c>
      <c r="C7" s="10">
        <v>41</v>
      </c>
      <c r="D7" s="10">
        <v>89</v>
      </c>
      <c r="E7" s="3"/>
      <c r="F7" s="7">
        <v>33</v>
      </c>
      <c r="G7" s="10">
        <v>73</v>
      </c>
      <c r="H7" s="10">
        <v>75</v>
      </c>
      <c r="I7" s="10">
        <v>148</v>
      </c>
      <c r="J7" s="3"/>
      <c r="K7" s="7">
        <v>63</v>
      </c>
      <c r="L7" s="10">
        <v>155</v>
      </c>
      <c r="M7" s="10">
        <v>164</v>
      </c>
      <c r="N7" s="10">
        <v>319</v>
      </c>
      <c r="O7" s="3"/>
      <c r="P7" s="7">
        <v>93</v>
      </c>
      <c r="Q7" s="10">
        <v>34</v>
      </c>
      <c r="R7" s="10">
        <v>114</v>
      </c>
      <c r="S7" s="10">
        <v>148</v>
      </c>
      <c r="U7" s="4" t="s">
        <v>7</v>
      </c>
      <c r="V7" s="15">
        <f>SUM(L27,L33,L39,Q9,Q15,Q21,Q27,Q33,Q39)</f>
        <v>2023</v>
      </c>
      <c r="W7" s="15">
        <f>SUM(M27,M33,M39,R9,R15,R21,R27,R33,R39)</f>
        <v>3575</v>
      </c>
      <c r="X7" s="15">
        <f>SUM(V7:W7)</f>
        <v>5598</v>
      </c>
      <c r="Z7" s="4" t="s">
        <v>31</v>
      </c>
      <c r="AA7" s="10">
        <v>1230</v>
      </c>
      <c r="AB7" s="10">
        <v>1267</v>
      </c>
      <c r="AC7" s="10">
        <v>2497</v>
      </c>
    </row>
    <row r="8" spans="1:29" ht="15" customHeight="1" x14ac:dyDescent="0.15">
      <c r="A8" s="7">
        <v>4</v>
      </c>
      <c r="B8" s="10">
        <v>63</v>
      </c>
      <c r="C8" s="10">
        <v>54</v>
      </c>
      <c r="D8" s="10">
        <v>117</v>
      </c>
      <c r="E8" s="3"/>
      <c r="F8" s="7">
        <v>34</v>
      </c>
      <c r="G8" s="10">
        <v>72</v>
      </c>
      <c r="H8" s="10">
        <v>82</v>
      </c>
      <c r="I8" s="10">
        <v>154</v>
      </c>
      <c r="J8" s="3"/>
      <c r="K8" s="7">
        <v>64</v>
      </c>
      <c r="L8" s="10">
        <v>166</v>
      </c>
      <c r="M8" s="10">
        <v>165</v>
      </c>
      <c r="N8" s="10">
        <v>331</v>
      </c>
      <c r="O8" s="3"/>
      <c r="P8" s="7">
        <v>94</v>
      </c>
      <c r="Q8" s="10">
        <v>29</v>
      </c>
      <c r="R8" s="10">
        <v>75</v>
      </c>
      <c r="S8" s="10">
        <v>104</v>
      </c>
      <c r="U8" s="17" t="s">
        <v>3</v>
      </c>
      <c r="V8" s="12">
        <f>SUM(V4:V7)</f>
        <v>9670</v>
      </c>
      <c r="W8" s="12">
        <f>SUM(W4:W7)</f>
        <v>10940</v>
      </c>
      <c r="X8" s="12">
        <f>SUM(X4:X7)</f>
        <v>20610</v>
      </c>
      <c r="Z8" s="4" t="s">
        <v>7</v>
      </c>
      <c r="AA8" s="10">
        <v>1226</v>
      </c>
      <c r="AB8" s="10">
        <v>2127</v>
      </c>
      <c r="AC8" s="10">
        <v>3353</v>
      </c>
    </row>
    <row r="9" spans="1:29" ht="15" customHeight="1" x14ac:dyDescent="0.15">
      <c r="A9" s="7"/>
      <c r="B9" s="11">
        <v>254</v>
      </c>
      <c r="C9" s="11">
        <v>209</v>
      </c>
      <c r="D9" s="11">
        <v>463</v>
      </c>
      <c r="E9" s="3"/>
      <c r="F9" s="7"/>
      <c r="G9" s="11">
        <v>311</v>
      </c>
      <c r="H9" s="11">
        <v>313</v>
      </c>
      <c r="I9" s="11">
        <v>624</v>
      </c>
      <c r="J9" s="3"/>
      <c r="K9" s="7"/>
      <c r="L9" s="12">
        <v>777</v>
      </c>
      <c r="M9" s="12">
        <v>796</v>
      </c>
      <c r="N9" s="12">
        <v>1573</v>
      </c>
      <c r="O9" s="3"/>
      <c r="P9" s="7"/>
      <c r="Q9" s="11">
        <v>257</v>
      </c>
      <c r="R9" s="11">
        <v>634</v>
      </c>
      <c r="S9" s="11">
        <v>891</v>
      </c>
      <c r="U9" s="4" t="s">
        <v>8</v>
      </c>
      <c r="V9" s="15">
        <f>SUM(G21,G27,G33,G39,L9)</f>
        <v>2809</v>
      </c>
      <c r="W9" s="15">
        <f>SUM(H21,H27,H33,H39,M9)</f>
        <v>2772</v>
      </c>
      <c r="X9" s="18">
        <f t="shared" ref="X9:X20" si="0">SUM(V9:W9)</f>
        <v>5581</v>
      </c>
      <c r="Z9" s="9" t="s">
        <v>24</v>
      </c>
      <c r="AA9" s="11">
        <f t="shared" ref="AA9:AB9" si="1">SUM(AA5:AA8)</f>
        <v>5625</v>
      </c>
      <c r="AB9" s="11">
        <f t="shared" si="1"/>
        <v>6516</v>
      </c>
      <c r="AC9" s="11">
        <f>SUM(AC5:AC8)</f>
        <v>12141</v>
      </c>
    </row>
    <row r="10" spans="1:29" ht="15" customHeight="1" x14ac:dyDescent="0.15">
      <c r="A10" s="7">
        <v>5</v>
      </c>
      <c r="B10" s="10">
        <v>51</v>
      </c>
      <c r="C10" s="10">
        <v>46</v>
      </c>
      <c r="D10" s="10">
        <v>97</v>
      </c>
      <c r="E10" s="3"/>
      <c r="F10" s="7">
        <v>35</v>
      </c>
      <c r="G10" s="10">
        <v>77</v>
      </c>
      <c r="H10" s="10">
        <v>76</v>
      </c>
      <c r="I10" s="10">
        <v>153</v>
      </c>
      <c r="J10" s="3"/>
      <c r="K10" s="7">
        <v>65</v>
      </c>
      <c r="L10" s="10">
        <v>175</v>
      </c>
      <c r="M10" s="10">
        <v>192</v>
      </c>
      <c r="N10" s="10">
        <v>367</v>
      </c>
      <c r="O10" s="3"/>
      <c r="P10" s="7">
        <v>95</v>
      </c>
      <c r="Q10" s="10">
        <v>21</v>
      </c>
      <c r="R10" s="10">
        <v>75</v>
      </c>
      <c r="S10" s="10">
        <v>96</v>
      </c>
      <c r="U10" s="4" t="s">
        <v>9</v>
      </c>
      <c r="V10" s="15">
        <f>SUM(G21,G27,G33,G39,L9,L15,L21,L27,L33,L39,Q9,Q15,Q21,Q27,Q33,Q39)</f>
        <v>7004</v>
      </c>
      <c r="W10" s="15">
        <f>SUM(H21,H27,H33,H39,M9,M15,M21,M27,M33,M39,R9,R15,R21,R27,R33,R39)</f>
        <v>8436</v>
      </c>
      <c r="X10" s="18">
        <f t="shared" si="0"/>
        <v>15440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65</v>
      </c>
      <c r="D11" s="10">
        <v>130</v>
      </c>
      <c r="E11" s="3"/>
      <c r="F11" s="7">
        <v>36</v>
      </c>
      <c r="G11" s="10">
        <v>104</v>
      </c>
      <c r="H11" s="10">
        <v>77</v>
      </c>
      <c r="I11" s="10">
        <v>181</v>
      </c>
      <c r="J11" s="3"/>
      <c r="K11" s="7">
        <v>66</v>
      </c>
      <c r="L11" s="10">
        <v>188</v>
      </c>
      <c r="M11" s="10">
        <v>186</v>
      </c>
      <c r="N11" s="10">
        <v>374</v>
      </c>
      <c r="O11" s="3"/>
      <c r="P11" s="7">
        <v>96</v>
      </c>
      <c r="Q11" s="10">
        <v>18</v>
      </c>
      <c r="R11" s="10">
        <v>64</v>
      </c>
      <c r="S11" s="10">
        <v>82</v>
      </c>
      <c r="U11" s="4" t="s">
        <v>10</v>
      </c>
      <c r="V11" s="15">
        <f>SUM(,G33,G39,L9,L15,L21,L27,L33,L39,Q9,Q15,Q21,Q27,Q33,Q39)</f>
        <v>5987</v>
      </c>
      <c r="W11" s="15">
        <f>SUM(,H33,H39,M9,M15,M21,M27,M33,M39,R9,R15,R21,R27,R33,R39)</f>
        <v>7506</v>
      </c>
      <c r="X11" s="18">
        <f t="shared" si="0"/>
        <v>13493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55</v>
      </c>
      <c r="D12" s="10">
        <v>118</v>
      </c>
      <c r="E12" s="3"/>
      <c r="F12" s="7">
        <v>37</v>
      </c>
      <c r="G12" s="10">
        <v>87</v>
      </c>
      <c r="H12" s="10">
        <v>90</v>
      </c>
      <c r="I12" s="10">
        <v>177</v>
      </c>
      <c r="J12" s="3"/>
      <c r="K12" s="7">
        <v>67</v>
      </c>
      <c r="L12" s="10">
        <v>201</v>
      </c>
      <c r="M12" s="10">
        <v>163</v>
      </c>
      <c r="N12" s="10">
        <v>364</v>
      </c>
      <c r="O12" s="3"/>
      <c r="P12" s="7">
        <v>97</v>
      </c>
      <c r="Q12" s="10">
        <v>12</v>
      </c>
      <c r="R12" s="10">
        <v>35</v>
      </c>
      <c r="S12" s="10">
        <v>47</v>
      </c>
      <c r="U12" s="4" t="s">
        <v>11</v>
      </c>
      <c r="V12" s="15">
        <f>SUM(L9,L15,L21,L27,L33,L39,Q9,Q15,Q21,Q27,Q33,Q39)</f>
        <v>4972</v>
      </c>
      <c r="W12" s="15">
        <f>SUM(M9,M15,M21,M27,M33,M39,R9,R15,R21,R27,R33,R39)</f>
        <v>6460</v>
      </c>
      <c r="X12" s="18">
        <f t="shared" si="0"/>
        <v>11432</v>
      </c>
      <c r="Z12" s="4" t="s">
        <v>25</v>
      </c>
      <c r="AA12" s="10">
        <v>153</v>
      </c>
      <c r="AB12" s="10">
        <v>103</v>
      </c>
      <c r="AC12" s="10">
        <v>256</v>
      </c>
    </row>
    <row r="13" spans="1:29" ht="15" customHeight="1" x14ac:dyDescent="0.15">
      <c r="A13" s="7">
        <v>8</v>
      </c>
      <c r="B13" s="10">
        <v>62</v>
      </c>
      <c r="C13" s="10">
        <v>61</v>
      </c>
      <c r="D13" s="10">
        <v>123</v>
      </c>
      <c r="E13" s="3"/>
      <c r="F13" s="7">
        <v>38</v>
      </c>
      <c r="G13" s="10">
        <v>82</v>
      </c>
      <c r="H13" s="10">
        <v>90</v>
      </c>
      <c r="I13" s="10">
        <v>172</v>
      </c>
      <c r="J13" s="3"/>
      <c r="K13" s="7">
        <v>68</v>
      </c>
      <c r="L13" s="10">
        <v>211</v>
      </c>
      <c r="M13" s="10">
        <v>215</v>
      </c>
      <c r="N13" s="10">
        <v>426</v>
      </c>
      <c r="O13" s="3"/>
      <c r="P13" s="7">
        <v>98</v>
      </c>
      <c r="Q13" s="10">
        <v>3</v>
      </c>
      <c r="R13" s="10">
        <v>32</v>
      </c>
      <c r="S13" s="10">
        <v>35</v>
      </c>
      <c r="U13" s="9" t="s">
        <v>12</v>
      </c>
      <c r="V13" s="12">
        <f>SUM(L15,L21,L27,L33,L39,Q9,Q15,Q21,Q27,Q33,Q39)</f>
        <v>4195</v>
      </c>
      <c r="W13" s="12">
        <f>SUM(M15,M21,M27,M33,M39,R9,R15,R21,R27,R33,R39)</f>
        <v>5664</v>
      </c>
      <c r="X13" s="12">
        <f t="shared" si="0"/>
        <v>9859</v>
      </c>
      <c r="Z13" s="25" t="s">
        <v>26</v>
      </c>
      <c r="AA13" s="10">
        <v>554</v>
      </c>
      <c r="AB13" s="10">
        <v>619</v>
      </c>
      <c r="AC13" s="10">
        <v>1173</v>
      </c>
    </row>
    <row r="14" spans="1:29" ht="15" customHeight="1" x14ac:dyDescent="0.15">
      <c r="A14" s="7">
        <v>9</v>
      </c>
      <c r="B14" s="10">
        <v>70</v>
      </c>
      <c r="C14" s="10">
        <v>44</v>
      </c>
      <c r="D14" s="10">
        <v>114</v>
      </c>
      <c r="E14" s="3"/>
      <c r="F14" s="7">
        <v>39</v>
      </c>
      <c r="G14" s="10">
        <v>87</v>
      </c>
      <c r="H14" s="10">
        <v>88</v>
      </c>
      <c r="I14" s="10">
        <v>175</v>
      </c>
      <c r="J14" s="3"/>
      <c r="K14" s="7">
        <v>69</v>
      </c>
      <c r="L14" s="10">
        <v>210</v>
      </c>
      <c r="M14" s="10">
        <v>198</v>
      </c>
      <c r="N14" s="10">
        <v>408</v>
      </c>
      <c r="O14" s="3"/>
      <c r="P14" s="7">
        <v>99</v>
      </c>
      <c r="Q14" s="10">
        <v>2</v>
      </c>
      <c r="R14" s="10">
        <v>23</v>
      </c>
      <c r="S14" s="10">
        <v>25</v>
      </c>
      <c r="U14" s="4" t="s">
        <v>13</v>
      </c>
      <c r="V14" s="15">
        <f>SUM(L21,L27,L33,L39,Q9,Q15,Q21,Q27,Q33,Q39)</f>
        <v>3210</v>
      </c>
      <c r="W14" s="15">
        <f>SUM(M21,M27,M33,M39,R9,R15,R21,R27,R33,R39)</f>
        <v>4710</v>
      </c>
      <c r="X14" s="18">
        <f t="shared" si="0"/>
        <v>7920</v>
      </c>
      <c r="Z14" s="4" t="s">
        <v>31</v>
      </c>
      <c r="AA14" s="10">
        <v>307</v>
      </c>
      <c r="AB14" s="10">
        <v>272</v>
      </c>
      <c r="AC14" s="10">
        <v>579</v>
      </c>
    </row>
    <row r="15" spans="1:29" ht="15" customHeight="1" x14ac:dyDescent="0.15">
      <c r="A15" s="7"/>
      <c r="B15" s="11">
        <v>311</v>
      </c>
      <c r="C15" s="11">
        <v>271</v>
      </c>
      <c r="D15" s="11">
        <v>582</v>
      </c>
      <c r="E15" s="3"/>
      <c r="F15" s="7"/>
      <c r="G15" s="11">
        <v>437</v>
      </c>
      <c r="H15" s="11">
        <v>421</v>
      </c>
      <c r="I15" s="11">
        <v>858</v>
      </c>
      <c r="J15" s="3"/>
      <c r="K15" s="7"/>
      <c r="L15" s="11">
        <v>985</v>
      </c>
      <c r="M15" s="11">
        <v>954</v>
      </c>
      <c r="N15" s="11">
        <v>1939</v>
      </c>
      <c r="O15" s="3"/>
      <c r="P15" s="7"/>
      <c r="Q15" s="11">
        <v>56</v>
      </c>
      <c r="R15" s="11">
        <v>229</v>
      </c>
      <c r="S15" s="11">
        <v>285</v>
      </c>
      <c r="U15" s="4" t="s">
        <v>14</v>
      </c>
      <c r="V15" s="15">
        <f>SUM(L27,L33,L39,Q9,Q15,Q21,Q27,Q33,Q39)</f>
        <v>2023</v>
      </c>
      <c r="W15" s="15">
        <f>SUM(M27,M33,M39,R9,R15,R21,R27,R33,R39)</f>
        <v>3575</v>
      </c>
      <c r="X15" s="18">
        <f t="shared" si="0"/>
        <v>5598</v>
      </c>
      <c r="Z15" s="4" t="s">
        <v>7</v>
      </c>
      <c r="AA15" s="10">
        <v>252</v>
      </c>
      <c r="AB15" s="10">
        <v>428</v>
      </c>
      <c r="AC15" s="10">
        <v>680</v>
      </c>
    </row>
    <row r="16" spans="1:29" ht="15" customHeight="1" x14ac:dyDescent="0.15">
      <c r="A16" s="7">
        <v>10</v>
      </c>
      <c r="B16" s="10">
        <v>74</v>
      </c>
      <c r="C16" s="10">
        <v>75</v>
      </c>
      <c r="D16" s="10">
        <v>149</v>
      </c>
      <c r="E16" s="3"/>
      <c r="F16" s="7">
        <v>40</v>
      </c>
      <c r="G16" s="10">
        <v>84</v>
      </c>
      <c r="H16" s="10">
        <v>87</v>
      </c>
      <c r="I16" s="10">
        <v>171</v>
      </c>
      <c r="J16" s="3"/>
      <c r="K16" s="7">
        <v>70</v>
      </c>
      <c r="L16" s="10">
        <v>234</v>
      </c>
      <c r="M16" s="10">
        <v>197</v>
      </c>
      <c r="N16" s="10">
        <v>431</v>
      </c>
      <c r="O16" s="3"/>
      <c r="P16" s="7">
        <v>100</v>
      </c>
      <c r="Q16" s="10">
        <v>0</v>
      </c>
      <c r="R16" s="10">
        <v>17</v>
      </c>
      <c r="S16" s="10">
        <v>17</v>
      </c>
      <c r="U16" s="4" t="s">
        <v>15</v>
      </c>
      <c r="V16" s="15">
        <f>SUM(L33,L39,Q9,Q15,Q21,Q27,Q33,Q39)</f>
        <v>1431</v>
      </c>
      <c r="W16" s="15">
        <f>SUM(M33,M39,R9,R15,R21,R27,R33,R39)</f>
        <v>2762</v>
      </c>
      <c r="X16" s="18">
        <f t="shared" si="0"/>
        <v>4193</v>
      </c>
      <c r="Z16" s="9" t="s">
        <v>24</v>
      </c>
      <c r="AA16" s="11">
        <f t="shared" ref="AA16:AB16" si="2">SUM(AA12:AA15)</f>
        <v>1266</v>
      </c>
      <c r="AB16" s="11">
        <f t="shared" si="2"/>
        <v>1422</v>
      </c>
      <c r="AC16" s="11">
        <f>SUM(AC12:AC15)</f>
        <v>2688</v>
      </c>
    </row>
    <row r="17" spans="1:29" ht="15" customHeight="1" x14ac:dyDescent="0.15">
      <c r="A17" s="7">
        <v>11</v>
      </c>
      <c r="B17" s="10">
        <v>75</v>
      </c>
      <c r="C17" s="10">
        <v>64</v>
      </c>
      <c r="D17" s="10">
        <v>139</v>
      </c>
      <c r="E17" s="3"/>
      <c r="F17" s="7">
        <v>41</v>
      </c>
      <c r="G17" s="10">
        <v>89</v>
      </c>
      <c r="H17" s="10">
        <v>84</v>
      </c>
      <c r="I17" s="10">
        <v>173</v>
      </c>
      <c r="J17" s="3"/>
      <c r="K17" s="7">
        <v>71</v>
      </c>
      <c r="L17" s="10">
        <v>246</v>
      </c>
      <c r="M17" s="10">
        <v>232</v>
      </c>
      <c r="N17" s="10">
        <v>478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832</v>
      </c>
      <c r="W17" s="15">
        <f>SUM(M39,R9,R15,R21,R27,R33,R39)</f>
        <v>1813</v>
      </c>
      <c r="X17" s="18">
        <f t="shared" si="0"/>
        <v>2645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68</v>
      </c>
      <c r="D18" s="10">
        <v>141</v>
      </c>
      <c r="E18" s="3"/>
      <c r="F18" s="7">
        <v>42</v>
      </c>
      <c r="G18" s="10">
        <v>98</v>
      </c>
      <c r="H18" s="10">
        <v>89</v>
      </c>
      <c r="I18" s="10">
        <v>187</v>
      </c>
      <c r="J18" s="3"/>
      <c r="K18" s="7">
        <v>72</v>
      </c>
      <c r="L18" s="10">
        <v>260</v>
      </c>
      <c r="M18" s="10">
        <v>259</v>
      </c>
      <c r="N18" s="13">
        <v>519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317</v>
      </c>
      <c r="W18" s="15">
        <f>SUM(R9,R15,R21,R27,R33,R39)</f>
        <v>905</v>
      </c>
      <c r="X18" s="18">
        <f t="shared" si="0"/>
        <v>1222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78</v>
      </c>
      <c r="D19" s="10">
        <v>144</v>
      </c>
      <c r="E19" s="3"/>
      <c r="F19" s="7">
        <v>43</v>
      </c>
      <c r="G19" s="10">
        <v>107</v>
      </c>
      <c r="H19" s="10">
        <v>94</v>
      </c>
      <c r="I19" s="10">
        <v>201</v>
      </c>
      <c r="J19" s="3"/>
      <c r="K19" s="7">
        <v>73</v>
      </c>
      <c r="L19" s="10">
        <v>237</v>
      </c>
      <c r="M19" s="10">
        <v>249</v>
      </c>
      <c r="N19" s="10">
        <v>486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60</v>
      </c>
      <c r="W19" s="15">
        <f>SUM(R15,R21,R27,R33,R39)</f>
        <v>271</v>
      </c>
      <c r="X19" s="18">
        <f t="shared" si="0"/>
        <v>331</v>
      </c>
      <c r="Z19" s="4" t="s">
        <v>25</v>
      </c>
      <c r="AA19" s="10">
        <v>151</v>
      </c>
      <c r="AB19" s="10">
        <v>141</v>
      </c>
      <c r="AC19" s="10">
        <v>292</v>
      </c>
    </row>
    <row r="20" spans="1:29" ht="15" customHeight="1" x14ac:dyDescent="0.15">
      <c r="A20" s="7">
        <v>14</v>
      </c>
      <c r="B20" s="10">
        <v>70</v>
      </c>
      <c r="C20" s="10">
        <v>67</v>
      </c>
      <c r="D20" s="10">
        <v>137</v>
      </c>
      <c r="E20" s="3"/>
      <c r="F20" s="7">
        <v>44</v>
      </c>
      <c r="G20" s="10">
        <v>109</v>
      </c>
      <c r="H20" s="10">
        <v>93</v>
      </c>
      <c r="I20" s="10">
        <v>202</v>
      </c>
      <c r="J20" s="3"/>
      <c r="K20" s="7">
        <v>74</v>
      </c>
      <c r="L20" s="10">
        <v>210</v>
      </c>
      <c r="M20" s="10">
        <v>198</v>
      </c>
      <c r="N20" s="10">
        <v>408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42</v>
      </c>
      <c r="X20" s="18">
        <f t="shared" si="0"/>
        <v>46</v>
      </c>
      <c r="Z20" s="25" t="s">
        <v>26</v>
      </c>
      <c r="AA20" s="10">
        <v>911</v>
      </c>
      <c r="AB20" s="10">
        <v>777</v>
      </c>
      <c r="AC20" s="10">
        <v>1688</v>
      </c>
    </row>
    <row r="21" spans="1:29" ht="15" customHeight="1" x14ac:dyDescent="0.15">
      <c r="A21" s="7"/>
      <c r="B21" s="11">
        <v>358</v>
      </c>
      <c r="C21" s="11">
        <v>352</v>
      </c>
      <c r="D21" s="11">
        <v>710</v>
      </c>
      <c r="E21" s="3"/>
      <c r="F21" s="7"/>
      <c r="G21" s="11">
        <v>487</v>
      </c>
      <c r="H21" s="11">
        <v>447</v>
      </c>
      <c r="I21" s="11">
        <v>934</v>
      </c>
      <c r="J21" s="3"/>
      <c r="K21" s="7"/>
      <c r="L21" s="12">
        <v>1187</v>
      </c>
      <c r="M21" s="12">
        <v>1135</v>
      </c>
      <c r="N21" s="12">
        <v>2322</v>
      </c>
      <c r="O21" s="23"/>
      <c r="P21" s="7"/>
      <c r="Q21" s="11">
        <v>4</v>
      </c>
      <c r="R21" s="11">
        <v>38</v>
      </c>
      <c r="S21" s="11">
        <v>42</v>
      </c>
      <c r="Z21" s="4" t="s">
        <v>31</v>
      </c>
      <c r="AA21" s="10">
        <v>398</v>
      </c>
      <c r="AB21" s="10">
        <v>345</v>
      </c>
      <c r="AC21" s="10">
        <v>743</v>
      </c>
    </row>
    <row r="22" spans="1:29" ht="15" customHeight="1" x14ac:dyDescent="0.15">
      <c r="A22" s="7">
        <v>15</v>
      </c>
      <c r="B22" s="10">
        <v>94</v>
      </c>
      <c r="C22" s="10">
        <v>87</v>
      </c>
      <c r="D22" s="10">
        <v>181</v>
      </c>
      <c r="E22" s="3"/>
      <c r="F22" s="7">
        <v>45</v>
      </c>
      <c r="G22" s="10">
        <v>110</v>
      </c>
      <c r="H22" s="10">
        <v>85</v>
      </c>
      <c r="I22" s="10">
        <v>195</v>
      </c>
      <c r="J22" s="3"/>
      <c r="K22" s="7">
        <v>75</v>
      </c>
      <c r="L22" s="10">
        <v>84</v>
      </c>
      <c r="M22" s="10">
        <v>97</v>
      </c>
      <c r="N22" s="10">
        <v>181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326</v>
      </c>
      <c r="AB22" s="10">
        <v>647</v>
      </c>
      <c r="AC22" s="10">
        <v>973</v>
      </c>
    </row>
    <row r="23" spans="1:29" ht="15" customHeight="1" x14ac:dyDescent="0.15">
      <c r="A23" s="7">
        <v>16</v>
      </c>
      <c r="B23" s="10">
        <v>82</v>
      </c>
      <c r="C23" s="10">
        <v>63</v>
      </c>
      <c r="D23" s="10">
        <v>145</v>
      </c>
      <c r="E23" s="3"/>
      <c r="F23" s="7">
        <v>46</v>
      </c>
      <c r="G23" s="10">
        <v>117</v>
      </c>
      <c r="H23" s="10">
        <v>93</v>
      </c>
      <c r="I23" s="10">
        <v>210</v>
      </c>
      <c r="J23" s="3"/>
      <c r="K23" s="7">
        <v>76</v>
      </c>
      <c r="L23" s="10">
        <v>124</v>
      </c>
      <c r="M23" s="10">
        <v>150</v>
      </c>
      <c r="N23" s="10">
        <v>274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9.5449844881075503</v>
      </c>
      <c r="W23" s="19">
        <f>W4/$W$8*100</f>
        <v>7.605118829981719</v>
      </c>
      <c r="X23" s="19">
        <f>X4/$X$8*100</f>
        <v>8.5152838427947604</v>
      </c>
      <c r="Z23" s="9" t="s">
        <v>24</v>
      </c>
      <c r="AA23" s="11">
        <f t="shared" ref="AA23:AB23" si="3">SUM(AA19:AA22)</f>
        <v>1786</v>
      </c>
      <c r="AB23" s="11">
        <f t="shared" si="3"/>
        <v>1910</v>
      </c>
      <c r="AC23" s="11">
        <f>SUM(AC19:AC22)</f>
        <v>3696</v>
      </c>
    </row>
    <row r="24" spans="1:29" ht="15" customHeight="1" x14ac:dyDescent="0.15">
      <c r="A24" s="7">
        <v>17</v>
      </c>
      <c r="B24" s="10">
        <v>93</v>
      </c>
      <c r="C24" s="10">
        <v>71</v>
      </c>
      <c r="D24" s="10">
        <v>164</v>
      </c>
      <c r="E24" s="3"/>
      <c r="F24" s="7">
        <v>47</v>
      </c>
      <c r="G24" s="10">
        <v>96</v>
      </c>
      <c r="H24" s="10">
        <v>113</v>
      </c>
      <c r="I24" s="10">
        <v>209</v>
      </c>
      <c r="J24" s="3"/>
      <c r="K24" s="7">
        <v>77</v>
      </c>
      <c r="L24" s="10">
        <v>122</v>
      </c>
      <c r="M24" s="10">
        <v>198</v>
      </c>
      <c r="N24" s="10">
        <v>320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47.073422957600833</v>
      </c>
      <c r="W24" s="19">
        <f>W5/$W$8*100</f>
        <v>40.621572212065814</v>
      </c>
      <c r="X24" s="19">
        <f>X5/$X$8*100</f>
        <v>43.648714216399803</v>
      </c>
      <c r="Z24" s="6" t="s">
        <v>30</v>
      </c>
    </row>
    <row r="25" spans="1:29" ht="15" customHeight="1" x14ac:dyDescent="0.15">
      <c r="A25" s="7">
        <v>18</v>
      </c>
      <c r="B25" s="10">
        <v>55</v>
      </c>
      <c r="C25" s="10">
        <v>72</v>
      </c>
      <c r="D25" s="10">
        <v>127</v>
      </c>
      <c r="E25" s="3"/>
      <c r="F25" s="7">
        <v>48</v>
      </c>
      <c r="G25" s="10">
        <v>100</v>
      </c>
      <c r="H25" s="10">
        <v>82</v>
      </c>
      <c r="I25" s="10">
        <v>182</v>
      </c>
      <c r="J25" s="3"/>
      <c r="K25" s="7">
        <v>78</v>
      </c>
      <c r="L25" s="10">
        <v>128</v>
      </c>
      <c r="M25" s="10">
        <v>176</v>
      </c>
      <c r="N25" s="10">
        <v>304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22.461220268872804</v>
      </c>
      <c r="W25" s="19">
        <f>W6/$W$8*100</f>
        <v>19.095063985374772</v>
      </c>
      <c r="X25" s="19">
        <f>X6/$X$8*100</f>
        <v>20.674429888403687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77</v>
      </c>
      <c r="D26" s="10">
        <v>141</v>
      </c>
      <c r="E26" s="3"/>
      <c r="F26" s="7">
        <v>49</v>
      </c>
      <c r="G26" s="10">
        <v>107</v>
      </c>
      <c r="H26" s="10">
        <v>110</v>
      </c>
      <c r="I26" s="10">
        <v>217</v>
      </c>
      <c r="J26" s="3"/>
      <c r="K26" s="7">
        <v>79</v>
      </c>
      <c r="L26" s="10">
        <v>134</v>
      </c>
      <c r="M26" s="10">
        <v>192</v>
      </c>
      <c r="N26" s="10">
        <v>326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20.920372285418821</v>
      </c>
      <c r="W26" s="19">
        <f>W7/$W$8*100</f>
        <v>32.678244972577694</v>
      </c>
      <c r="X26" s="19">
        <f>X7/$X$8*100</f>
        <v>27.161572052401745</v>
      </c>
      <c r="Z26" s="4" t="s">
        <v>25</v>
      </c>
      <c r="AA26" s="10">
        <v>98</v>
      </c>
      <c r="AB26" s="10">
        <v>80</v>
      </c>
      <c r="AC26" s="10">
        <v>178</v>
      </c>
    </row>
    <row r="27" spans="1:29" ht="15" customHeight="1" x14ac:dyDescent="0.15">
      <c r="A27" s="7"/>
      <c r="B27" s="11">
        <v>388</v>
      </c>
      <c r="C27" s="11">
        <v>370</v>
      </c>
      <c r="D27" s="11">
        <v>758</v>
      </c>
      <c r="E27" s="3"/>
      <c r="F27" s="7"/>
      <c r="G27" s="11">
        <v>530</v>
      </c>
      <c r="H27" s="11">
        <v>483</v>
      </c>
      <c r="I27" s="11">
        <v>1013</v>
      </c>
      <c r="J27" s="3"/>
      <c r="K27" s="7"/>
      <c r="L27" s="11">
        <v>592</v>
      </c>
      <c r="M27" s="11">
        <v>813</v>
      </c>
      <c r="N27" s="11">
        <v>1405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439</v>
      </c>
      <c r="AB27" s="10">
        <v>434</v>
      </c>
      <c r="AC27" s="10">
        <v>873</v>
      </c>
    </row>
    <row r="28" spans="1:29" ht="15" customHeight="1" x14ac:dyDescent="0.15">
      <c r="A28" s="7">
        <v>20</v>
      </c>
      <c r="B28" s="10">
        <v>64</v>
      </c>
      <c r="C28" s="10">
        <v>74</v>
      </c>
      <c r="D28" s="10">
        <v>138</v>
      </c>
      <c r="E28" s="3"/>
      <c r="F28" s="7">
        <v>50</v>
      </c>
      <c r="G28" s="10">
        <v>91</v>
      </c>
      <c r="H28" s="10">
        <v>92</v>
      </c>
      <c r="I28" s="10">
        <v>183</v>
      </c>
      <c r="J28" s="3"/>
      <c r="K28" s="7">
        <v>80</v>
      </c>
      <c r="L28" s="10">
        <v>125</v>
      </c>
      <c r="M28" s="10">
        <v>197</v>
      </c>
      <c r="N28" s="10">
        <v>322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29.048603929679423</v>
      </c>
      <c r="W28" s="19">
        <f t="shared" ref="W28:W39" si="5">W9/$W$8*100</f>
        <v>25.338208409506397</v>
      </c>
      <c r="X28" s="19">
        <f t="shared" ref="X28:X39" si="6">X9/$X$8*100</f>
        <v>27.079087821445903</v>
      </c>
      <c r="Z28" s="4" t="s">
        <v>31</v>
      </c>
      <c r="AA28" s="10">
        <v>237</v>
      </c>
      <c r="AB28" s="10">
        <v>205</v>
      </c>
      <c r="AC28" s="10">
        <v>442</v>
      </c>
    </row>
    <row r="29" spans="1:29" ht="15" customHeight="1" x14ac:dyDescent="0.15">
      <c r="A29" s="7">
        <v>21</v>
      </c>
      <c r="B29" s="10">
        <v>63</v>
      </c>
      <c r="C29" s="10">
        <v>69</v>
      </c>
      <c r="D29" s="10">
        <v>132</v>
      </c>
      <c r="E29" s="3"/>
      <c r="F29" s="7">
        <v>51</v>
      </c>
      <c r="G29" s="10">
        <v>100</v>
      </c>
      <c r="H29" s="10">
        <v>90</v>
      </c>
      <c r="I29" s="10">
        <v>190</v>
      </c>
      <c r="J29" s="3"/>
      <c r="K29" s="7">
        <v>81</v>
      </c>
      <c r="L29" s="10">
        <v>107</v>
      </c>
      <c r="M29" s="10">
        <v>183</v>
      </c>
      <c r="N29" s="10">
        <v>290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72.430196483971045</v>
      </c>
      <c r="W29" s="19">
        <f t="shared" si="5"/>
        <v>77.111517367458873</v>
      </c>
      <c r="X29" s="19">
        <f t="shared" si="6"/>
        <v>74.915089762251327</v>
      </c>
      <c r="Z29" s="4" t="s">
        <v>7</v>
      </c>
      <c r="AA29" s="10">
        <v>219</v>
      </c>
      <c r="AB29" s="10">
        <v>373</v>
      </c>
      <c r="AC29" s="10">
        <v>592</v>
      </c>
    </row>
    <row r="30" spans="1:29" ht="15" customHeight="1" x14ac:dyDescent="0.15">
      <c r="A30" s="7">
        <v>22</v>
      </c>
      <c r="B30" s="10">
        <v>55</v>
      </c>
      <c r="C30" s="10">
        <v>58</v>
      </c>
      <c r="D30" s="10">
        <v>113</v>
      </c>
      <c r="E30" s="3"/>
      <c r="F30" s="7">
        <v>52</v>
      </c>
      <c r="G30" s="10">
        <v>91</v>
      </c>
      <c r="H30" s="10">
        <v>94</v>
      </c>
      <c r="I30" s="10">
        <v>185</v>
      </c>
      <c r="J30" s="3"/>
      <c r="K30" s="7">
        <v>82</v>
      </c>
      <c r="L30" s="10">
        <v>109</v>
      </c>
      <c r="M30" s="10">
        <v>182</v>
      </c>
      <c r="N30" s="10">
        <v>291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61.913133402275079</v>
      </c>
      <c r="W30" s="19">
        <f t="shared" si="5"/>
        <v>68.610603290676423</v>
      </c>
      <c r="X30" s="19">
        <f t="shared" si="6"/>
        <v>65.468219311014082</v>
      </c>
      <c r="Z30" s="9" t="s">
        <v>24</v>
      </c>
      <c r="AA30" s="11">
        <f t="shared" ref="AA30:AB30" si="7">SUM(AA26:AA29)</f>
        <v>993</v>
      </c>
      <c r="AB30" s="11">
        <f t="shared" si="7"/>
        <v>1092</v>
      </c>
      <c r="AC30" s="11">
        <f>SUM(AC26:AC29)</f>
        <v>2085</v>
      </c>
    </row>
    <row r="31" spans="1:29" ht="15" customHeight="1" x14ac:dyDescent="0.15">
      <c r="A31" s="7">
        <v>23</v>
      </c>
      <c r="B31" s="10">
        <v>50</v>
      </c>
      <c r="C31" s="10">
        <v>60</v>
      </c>
      <c r="D31" s="10">
        <v>110</v>
      </c>
      <c r="E31" s="3"/>
      <c r="F31" s="7">
        <v>53</v>
      </c>
      <c r="G31" s="10">
        <v>91</v>
      </c>
      <c r="H31" s="10">
        <v>106</v>
      </c>
      <c r="I31" s="10">
        <v>197</v>
      </c>
      <c r="J31" s="3"/>
      <c r="K31" s="7">
        <v>83</v>
      </c>
      <c r="L31" s="10">
        <v>132</v>
      </c>
      <c r="M31" s="10">
        <v>184</v>
      </c>
      <c r="N31" s="10">
        <v>316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51.41675284384695</v>
      </c>
      <c r="W31" s="19">
        <f t="shared" si="5"/>
        <v>59.049360146252283</v>
      </c>
      <c r="X31" s="19">
        <f t="shared" si="6"/>
        <v>55.468219311014067</v>
      </c>
      <c r="Z31" s="6"/>
    </row>
    <row r="32" spans="1:29" ht="15" customHeight="1" x14ac:dyDescent="0.15">
      <c r="A32" s="7">
        <v>24</v>
      </c>
      <c r="B32" s="10">
        <v>59</v>
      </c>
      <c r="C32" s="10">
        <v>51</v>
      </c>
      <c r="D32" s="10">
        <v>110</v>
      </c>
      <c r="E32" s="3"/>
      <c r="F32" s="7">
        <v>54</v>
      </c>
      <c r="G32" s="10">
        <v>93</v>
      </c>
      <c r="H32" s="10">
        <v>120</v>
      </c>
      <c r="I32" s="10">
        <v>213</v>
      </c>
      <c r="J32" s="3"/>
      <c r="K32" s="7">
        <v>84</v>
      </c>
      <c r="L32" s="10">
        <v>126</v>
      </c>
      <c r="M32" s="10">
        <v>203</v>
      </c>
      <c r="N32" s="10">
        <v>329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43.381592554291629</v>
      </c>
      <c r="W32" s="20">
        <f t="shared" si="5"/>
        <v>51.773308957952466</v>
      </c>
      <c r="X32" s="20">
        <f t="shared" si="6"/>
        <v>47.836001940805431</v>
      </c>
      <c r="Z32" s="6"/>
      <c r="AA32" s="27"/>
      <c r="AB32" s="26"/>
      <c r="AC32" s="26"/>
    </row>
    <row r="33" spans="1:29" ht="15" customHeight="1" x14ac:dyDescent="0.15">
      <c r="A33" s="7"/>
      <c r="B33" s="11">
        <v>291</v>
      </c>
      <c r="C33" s="11">
        <v>312</v>
      </c>
      <c r="D33" s="11">
        <v>603</v>
      </c>
      <c r="E33" s="3"/>
      <c r="F33" s="7"/>
      <c r="G33" s="11">
        <v>466</v>
      </c>
      <c r="H33" s="11">
        <v>502</v>
      </c>
      <c r="I33" s="11">
        <v>968</v>
      </c>
      <c r="J33" s="3"/>
      <c r="K33" s="7"/>
      <c r="L33" s="11">
        <v>599</v>
      </c>
      <c r="M33" s="11">
        <v>949</v>
      </c>
      <c r="N33" s="11">
        <v>1548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33.195449844881075</v>
      </c>
      <c r="W33" s="19">
        <f t="shared" si="5"/>
        <v>43.053016453382078</v>
      </c>
      <c r="X33" s="19">
        <f t="shared" si="6"/>
        <v>38.427947598253276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55</v>
      </c>
      <c r="D34" s="10">
        <v>114</v>
      </c>
      <c r="E34" s="3"/>
      <c r="F34" s="7">
        <v>55</v>
      </c>
      <c r="G34" s="10">
        <v>96</v>
      </c>
      <c r="H34" s="10">
        <v>68</v>
      </c>
      <c r="I34" s="10">
        <v>164</v>
      </c>
      <c r="J34" s="3"/>
      <c r="K34" s="7">
        <v>85</v>
      </c>
      <c r="L34" s="10">
        <v>122</v>
      </c>
      <c r="M34" s="10">
        <v>197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20.920372285418821</v>
      </c>
      <c r="W34" s="19">
        <f t="shared" si="5"/>
        <v>32.678244972577694</v>
      </c>
      <c r="X34" s="19">
        <f t="shared" si="6"/>
        <v>27.161572052401745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60</v>
      </c>
      <c r="C35" s="10">
        <v>56</v>
      </c>
      <c r="D35" s="10">
        <v>116</v>
      </c>
      <c r="E35" s="3"/>
      <c r="F35" s="7">
        <v>56</v>
      </c>
      <c r="G35" s="10">
        <v>97</v>
      </c>
      <c r="H35" s="10">
        <v>113</v>
      </c>
      <c r="I35" s="10">
        <v>210</v>
      </c>
      <c r="J35" s="3"/>
      <c r="K35" s="7">
        <v>86</v>
      </c>
      <c r="L35" s="10">
        <v>112</v>
      </c>
      <c r="M35" s="10">
        <v>193</v>
      </c>
      <c r="N35" s="10">
        <v>305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14.798345398138574</v>
      </c>
      <c r="W35" s="19">
        <f t="shared" si="5"/>
        <v>25.246800731261427</v>
      </c>
      <c r="X35" s="19">
        <f t="shared" si="6"/>
        <v>20.344492964580301</v>
      </c>
      <c r="Z35" s="4" t="s">
        <v>25</v>
      </c>
      <c r="AA35" s="10">
        <f>SUM(AA5,AA12,AA19,AA26)</f>
        <v>923</v>
      </c>
      <c r="AB35" s="10">
        <f t="shared" ref="AA35:AB38" si="8">SUM(AB5,AB12,AB19,AB26)</f>
        <v>832</v>
      </c>
      <c r="AC35" s="10">
        <f>SUM(AA35:AB35)</f>
        <v>1755</v>
      </c>
    </row>
    <row r="36" spans="1:29" ht="15" customHeight="1" x14ac:dyDescent="0.15">
      <c r="A36" s="7">
        <v>27</v>
      </c>
      <c r="B36" s="10">
        <v>69</v>
      </c>
      <c r="C36" s="10">
        <v>56</v>
      </c>
      <c r="D36" s="10">
        <v>125</v>
      </c>
      <c r="E36" s="3"/>
      <c r="F36" s="7">
        <v>57</v>
      </c>
      <c r="G36" s="10">
        <v>112</v>
      </c>
      <c r="H36" s="10">
        <v>125</v>
      </c>
      <c r="I36" s="10">
        <v>237</v>
      </c>
      <c r="J36" s="3"/>
      <c r="K36" s="7">
        <v>87</v>
      </c>
      <c r="L36" s="10">
        <v>96</v>
      </c>
      <c r="M36" s="10">
        <v>193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8.6039296794208902</v>
      </c>
      <c r="W36" s="19">
        <f t="shared" si="5"/>
        <v>16.572212065813531</v>
      </c>
      <c r="X36" s="19">
        <f t="shared" si="6"/>
        <v>12.833575934012615</v>
      </c>
      <c r="Z36" s="25" t="s">
        <v>26</v>
      </c>
      <c r="AA36" s="10">
        <f t="shared" si="8"/>
        <v>4552</v>
      </c>
      <c r="AB36" s="10">
        <f t="shared" si="8"/>
        <v>4444</v>
      </c>
      <c r="AC36" s="13">
        <f>SUM(AA36:AB36)</f>
        <v>8996</v>
      </c>
    </row>
    <row r="37" spans="1:29" ht="15" customHeight="1" x14ac:dyDescent="0.15">
      <c r="A37" s="7">
        <v>28</v>
      </c>
      <c r="B37" s="10">
        <v>67</v>
      </c>
      <c r="C37" s="10">
        <v>40</v>
      </c>
      <c r="D37" s="10">
        <v>107</v>
      </c>
      <c r="E37" s="3"/>
      <c r="F37" s="7">
        <v>58</v>
      </c>
      <c r="G37" s="10">
        <v>124</v>
      </c>
      <c r="H37" s="10">
        <v>117</v>
      </c>
      <c r="I37" s="10">
        <v>241</v>
      </c>
      <c r="J37" s="3"/>
      <c r="K37" s="7">
        <v>88</v>
      </c>
      <c r="L37" s="10">
        <v>97</v>
      </c>
      <c r="M37" s="10">
        <v>168</v>
      </c>
      <c r="N37" s="10">
        <v>265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3.2781799379524301</v>
      </c>
      <c r="W37" s="19">
        <f t="shared" si="5"/>
        <v>8.272394881170019</v>
      </c>
      <c r="X37" s="19">
        <f t="shared" si="6"/>
        <v>5.9291606016496852</v>
      </c>
      <c r="Z37" s="4" t="s">
        <v>31</v>
      </c>
      <c r="AA37" s="10">
        <f t="shared" si="8"/>
        <v>2172</v>
      </c>
      <c r="AB37" s="10">
        <f t="shared" si="8"/>
        <v>2089</v>
      </c>
      <c r="AC37" s="13">
        <f>SUM(AA37:AB37)</f>
        <v>4261</v>
      </c>
    </row>
    <row r="38" spans="1:29" ht="15" customHeight="1" x14ac:dyDescent="0.15">
      <c r="A38" s="7">
        <v>29</v>
      </c>
      <c r="B38" s="10">
        <v>61</v>
      </c>
      <c r="C38" s="10">
        <v>49</v>
      </c>
      <c r="D38" s="10">
        <v>110</v>
      </c>
      <c r="E38" s="3"/>
      <c r="F38" s="7">
        <v>59</v>
      </c>
      <c r="G38" s="10">
        <v>120</v>
      </c>
      <c r="H38" s="10">
        <v>121</v>
      </c>
      <c r="I38" s="10">
        <v>241</v>
      </c>
      <c r="J38" s="3"/>
      <c r="K38" s="7">
        <v>89</v>
      </c>
      <c r="L38" s="10">
        <v>88</v>
      </c>
      <c r="M38" s="10">
        <v>157</v>
      </c>
      <c r="N38" s="10">
        <v>245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0.62047569803516023</v>
      </c>
      <c r="W38" s="19">
        <f t="shared" si="5"/>
        <v>2.4771480804387567</v>
      </c>
      <c r="X38" s="19">
        <f t="shared" si="6"/>
        <v>1.6060164968461914</v>
      </c>
      <c r="Z38" s="4" t="s">
        <v>7</v>
      </c>
      <c r="AA38" s="10">
        <f t="shared" si="8"/>
        <v>2023</v>
      </c>
      <c r="AB38" s="10">
        <f t="shared" si="8"/>
        <v>3575</v>
      </c>
      <c r="AC38" s="13">
        <f>SUM(AA38:AB38)</f>
        <v>5598</v>
      </c>
    </row>
    <row r="39" spans="1:29" ht="15" customHeight="1" x14ac:dyDescent="0.15">
      <c r="A39" s="7"/>
      <c r="B39" s="11">
        <v>316</v>
      </c>
      <c r="C39" s="11">
        <v>256</v>
      </c>
      <c r="D39" s="11">
        <v>572</v>
      </c>
      <c r="E39" s="3"/>
      <c r="F39" s="7"/>
      <c r="G39" s="11">
        <v>549</v>
      </c>
      <c r="H39" s="11">
        <v>544</v>
      </c>
      <c r="I39" s="11">
        <v>1093</v>
      </c>
      <c r="J39" s="3"/>
      <c r="K39" s="7"/>
      <c r="L39" s="11">
        <v>515</v>
      </c>
      <c r="M39" s="11">
        <v>908</v>
      </c>
      <c r="N39" s="11">
        <v>1423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4.1365046535677352E-2</v>
      </c>
      <c r="W39" s="19">
        <f t="shared" si="5"/>
        <v>0.38391224862888479</v>
      </c>
      <c r="X39" s="19">
        <f t="shared" si="6"/>
        <v>0.22319262493934985</v>
      </c>
      <c r="Z39" s="9" t="s">
        <v>24</v>
      </c>
      <c r="AA39" s="11">
        <f>SUM(AA35:AA38)</f>
        <v>9670</v>
      </c>
      <c r="AB39" s="11">
        <f>SUM(AB35:AB38)</f>
        <v>10940</v>
      </c>
      <c r="AC39" s="11">
        <f>SUM(AC35:AC38)</f>
        <v>20610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3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44439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36</v>
      </c>
      <c r="D4" s="10">
        <v>85</v>
      </c>
      <c r="E4" s="3"/>
      <c r="F4" s="7">
        <v>30</v>
      </c>
      <c r="G4" s="10">
        <v>61</v>
      </c>
      <c r="H4" s="10">
        <v>50</v>
      </c>
      <c r="I4" s="10">
        <v>111</v>
      </c>
      <c r="J4" s="3"/>
      <c r="K4" s="7">
        <v>60</v>
      </c>
      <c r="L4" s="10">
        <v>145</v>
      </c>
      <c r="M4" s="10">
        <v>145</v>
      </c>
      <c r="N4" s="10">
        <v>290</v>
      </c>
      <c r="O4" s="3"/>
      <c r="P4" s="7">
        <v>90</v>
      </c>
      <c r="Q4" s="10">
        <v>82</v>
      </c>
      <c r="R4" s="10">
        <v>171</v>
      </c>
      <c r="S4" s="10">
        <v>253</v>
      </c>
      <c r="U4" s="4" t="s">
        <v>4</v>
      </c>
      <c r="V4" s="15">
        <f>SUM(B9,B15,B21)</f>
        <v>920</v>
      </c>
      <c r="W4" s="15">
        <f>SUM(C9,C15,C21)</f>
        <v>835</v>
      </c>
      <c r="X4" s="15">
        <f>SUM(V4:W4)</f>
        <v>1755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48</v>
      </c>
      <c r="C5" s="10">
        <v>42</v>
      </c>
      <c r="D5" s="10">
        <v>90</v>
      </c>
      <c r="E5" s="3"/>
      <c r="F5" s="7">
        <v>31</v>
      </c>
      <c r="G5" s="10">
        <v>46</v>
      </c>
      <c r="H5" s="10">
        <v>35</v>
      </c>
      <c r="I5" s="10">
        <v>81</v>
      </c>
      <c r="J5" s="3"/>
      <c r="K5" s="7">
        <v>61</v>
      </c>
      <c r="L5" s="10">
        <v>139</v>
      </c>
      <c r="M5" s="10">
        <v>151</v>
      </c>
      <c r="N5" s="10">
        <v>290</v>
      </c>
      <c r="O5" s="3"/>
      <c r="P5" s="7">
        <v>91</v>
      </c>
      <c r="Q5" s="10">
        <v>64</v>
      </c>
      <c r="R5" s="10">
        <v>151</v>
      </c>
      <c r="S5" s="10">
        <v>215</v>
      </c>
      <c r="U5" s="4" t="s">
        <v>5</v>
      </c>
      <c r="V5" s="15">
        <f>SUM(B27,B33,B39,G9,G15,G21,G27,G33,G39,L9)</f>
        <v>4544</v>
      </c>
      <c r="W5" s="15">
        <f>SUM(C27,C33,C39,H9,H15,H21,H27,H33,H39,M9)</f>
        <v>4432</v>
      </c>
      <c r="X5" s="15">
        <f>SUM(V5:W5)</f>
        <v>8976</v>
      </c>
      <c r="Y5" s="2"/>
      <c r="Z5" s="4" t="s">
        <v>25</v>
      </c>
      <c r="AA5" s="31">
        <v>520</v>
      </c>
      <c r="AB5" s="31">
        <v>512</v>
      </c>
      <c r="AC5" s="31">
        <v>1032</v>
      </c>
    </row>
    <row r="6" spans="1:29" ht="15" customHeight="1" x14ac:dyDescent="0.15">
      <c r="A6" s="7">
        <v>2</v>
      </c>
      <c r="B6" s="10">
        <v>41</v>
      </c>
      <c r="C6" s="10">
        <v>39</v>
      </c>
      <c r="D6" s="10">
        <v>80</v>
      </c>
      <c r="E6" s="3"/>
      <c r="F6" s="7">
        <v>32</v>
      </c>
      <c r="G6" s="10">
        <v>59</v>
      </c>
      <c r="H6" s="10">
        <v>65</v>
      </c>
      <c r="I6" s="10">
        <v>124</v>
      </c>
      <c r="J6" s="3"/>
      <c r="K6" s="7">
        <v>62</v>
      </c>
      <c r="L6" s="10">
        <v>167</v>
      </c>
      <c r="M6" s="10">
        <v>169</v>
      </c>
      <c r="N6" s="10">
        <v>336</v>
      </c>
      <c r="O6" s="3"/>
      <c r="P6" s="7">
        <v>92</v>
      </c>
      <c r="Q6" s="10">
        <v>47</v>
      </c>
      <c r="R6" s="10">
        <v>132</v>
      </c>
      <c r="S6" s="10">
        <v>179</v>
      </c>
      <c r="U6" s="8" t="s">
        <v>6</v>
      </c>
      <c r="V6" s="15">
        <f>SUM(L15,L21)</f>
        <v>2170</v>
      </c>
      <c r="W6" s="15">
        <f>SUM(M15,M21)</f>
        <v>2087</v>
      </c>
      <c r="X6" s="15">
        <f>SUM(V6:W6)</f>
        <v>4257</v>
      </c>
      <c r="Z6" s="25" t="s">
        <v>26</v>
      </c>
      <c r="AA6" s="31">
        <v>2639</v>
      </c>
      <c r="AB6" s="31">
        <v>2606</v>
      </c>
      <c r="AC6" s="31">
        <v>5245</v>
      </c>
    </row>
    <row r="7" spans="1:29" ht="15" customHeight="1" x14ac:dyDescent="0.15">
      <c r="A7" s="7">
        <v>3</v>
      </c>
      <c r="B7" s="10">
        <v>48</v>
      </c>
      <c r="C7" s="10">
        <v>39</v>
      </c>
      <c r="D7" s="10">
        <v>87</v>
      </c>
      <c r="E7" s="3"/>
      <c r="F7" s="7">
        <v>33</v>
      </c>
      <c r="G7" s="10">
        <v>79</v>
      </c>
      <c r="H7" s="10">
        <v>78</v>
      </c>
      <c r="I7" s="10">
        <v>157</v>
      </c>
      <c r="J7" s="3"/>
      <c r="K7" s="7">
        <v>63</v>
      </c>
      <c r="L7" s="10">
        <v>158</v>
      </c>
      <c r="M7" s="10">
        <v>163</v>
      </c>
      <c r="N7" s="10">
        <v>321</v>
      </c>
      <c r="O7" s="3"/>
      <c r="P7" s="7">
        <v>93</v>
      </c>
      <c r="Q7" s="10">
        <v>34</v>
      </c>
      <c r="R7" s="10">
        <v>109</v>
      </c>
      <c r="S7" s="10">
        <v>143</v>
      </c>
      <c r="U7" s="4" t="s">
        <v>7</v>
      </c>
      <c r="V7" s="15">
        <f>SUM(L27,L33,L39,Q9,Q15,Q21,Q27,Q33,Q39)</f>
        <v>2017</v>
      </c>
      <c r="W7" s="15">
        <f>SUM(M27,M33,M39,R9,R15,R21,R27,R33,R39)</f>
        <v>3563</v>
      </c>
      <c r="X7" s="15">
        <f>SUM(V7:W7)</f>
        <v>5580</v>
      </c>
      <c r="Z7" s="4" t="s">
        <v>31</v>
      </c>
      <c r="AA7" s="31">
        <v>1229</v>
      </c>
      <c r="AB7" s="31">
        <v>1266</v>
      </c>
      <c r="AC7" s="31">
        <v>2495</v>
      </c>
    </row>
    <row r="8" spans="1:29" ht="15" customHeight="1" x14ac:dyDescent="0.15">
      <c r="A8" s="7">
        <v>4</v>
      </c>
      <c r="B8" s="10">
        <v>64</v>
      </c>
      <c r="C8" s="10">
        <v>55</v>
      </c>
      <c r="D8" s="10">
        <v>119</v>
      </c>
      <c r="E8" s="3"/>
      <c r="F8" s="7">
        <v>34</v>
      </c>
      <c r="G8" s="10">
        <v>67</v>
      </c>
      <c r="H8" s="10">
        <v>82</v>
      </c>
      <c r="I8" s="10">
        <v>149</v>
      </c>
      <c r="J8" s="3"/>
      <c r="K8" s="7">
        <v>64</v>
      </c>
      <c r="L8" s="10">
        <v>167</v>
      </c>
      <c r="M8" s="10">
        <v>165</v>
      </c>
      <c r="N8" s="10">
        <v>332</v>
      </c>
      <c r="O8" s="3"/>
      <c r="P8" s="7">
        <v>94</v>
      </c>
      <c r="Q8" s="10">
        <v>29</v>
      </c>
      <c r="R8" s="10">
        <v>78</v>
      </c>
      <c r="S8" s="10">
        <v>107</v>
      </c>
      <c r="U8" s="17" t="s">
        <v>3</v>
      </c>
      <c r="V8" s="12">
        <f>SUM(V4:V7)</f>
        <v>9651</v>
      </c>
      <c r="W8" s="12">
        <f>SUM(W4:W7)</f>
        <v>10917</v>
      </c>
      <c r="X8" s="12">
        <f>SUM(X4:X7)</f>
        <v>20568</v>
      </c>
      <c r="Z8" s="4" t="s">
        <v>7</v>
      </c>
      <c r="AA8" s="31">
        <v>1222</v>
      </c>
      <c r="AB8" s="31">
        <v>2118</v>
      </c>
      <c r="AC8" s="31">
        <v>3340</v>
      </c>
    </row>
    <row r="9" spans="1:29" ht="15" customHeight="1" x14ac:dyDescent="0.15">
      <c r="A9" s="7"/>
      <c r="B9" s="11">
        <v>250</v>
      </c>
      <c r="C9" s="11">
        <v>211</v>
      </c>
      <c r="D9" s="11">
        <v>461</v>
      </c>
      <c r="E9" s="3"/>
      <c r="F9" s="7"/>
      <c r="G9" s="11">
        <v>312</v>
      </c>
      <c r="H9" s="11">
        <v>310</v>
      </c>
      <c r="I9" s="11">
        <v>622</v>
      </c>
      <c r="J9" s="3"/>
      <c r="K9" s="7"/>
      <c r="L9" s="12">
        <v>776</v>
      </c>
      <c r="M9" s="12">
        <v>793</v>
      </c>
      <c r="N9" s="12">
        <v>1569</v>
      </c>
      <c r="O9" s="3"/>
      <c r="P9" s="7"/>
      <c r="Q9" s="11">
        <v>256</v>
      </c>
      <c r="R9" s="11">
        <v>641</v>
      </c>
      <c r="S9" s="11">
        <v>897</v>
      </c>
      <c r="U9" s="4" t="s">
        <v>8</v>
      </c>
      <c r="V9" s="15">
        <f>SUM(G21,G27,G33,G39,L9)</f>
        <v>2804</v>
      </c>
      <c r="W9" s="15">
        <f>SUM(H21,H27,H33,H39,M9)</f>
        <v>2768</v>
      </c>
      <c r="X9" s="18">
        <f t="shared" ref="X9:X20" si="0">SUM(V9:W9)</f>
        <v>5572</v>
      </c>
      <c r="Z9" s="9" t="s">
        <v>24</v>
      </c>
      <c r="AA9" s="11">
        <f t="shared" ref="AA9:AB9" si="1">SUM(AA5:AA8)</f>
        <v>5610</v>
      </c>
      <c r="AB9" s="11">
        <f t="shared" si="1"/>
        <v>6502</v>
      </c>
      <c r="AC9" s="11">
        <f>SUM(AC5:AC8)</f>
        <v>12112</v>
      </c>
    </row>
    <row r="10" spans="1:29" ht="15" customHeight="1" x14ac:dyDescent="0.15">
      <c r="A10" s="7">
        <v>5</v>
      </c>
      <c r="B10" s="10">
        <v>52</v>
      </c>
      <c r="C10" s="10">
        <v>45</v>
      </c>
      <c r="D10" s="10">
        <v>97</v>
      </c>
      <c r="E10" s="3"/>
      <c r="F10" s="7">
        <v>35</v>
      </c>
      <c r="G10" s="10">
        <v>82</v>
      </c>
      <c r="H10" s="10">
        <v>72</v>
      </c>
      <c r="I10" s="10">
        <v>154</v>
      </c>
      <c r="J10" s="3"/>
      <c r="K10" s="7">
        <v>65</v>
      </c>
      <c r="L10" s="10">
        <v>166</v>
      </c>
      <c r="M10" s="10">
        <v>190</v>
      </c>
      <c r="N10" s="10">
        <v>356</v>
      </c>
      <c r="O10" s="3"/>
      <c r="P10" s="7">
        <v>95</v>
      </c>
      <c r="Q10" s="10">
        <v>21</v>
      </c>
      <c r="R10" s="10">
        <v>70</v>
      </c>
      <c r="S10" s="10">
        <v>91</v>
      </c>
      <c r="U10" s="4" t="s">
        <v>9</v>
      </c>
      <c r="V10" s="15">
        <f>SUM(G21,G27,G33,G39,L9,L15,L21,L27,L33,L39,Q9,Q15,Q21,Q27,Q33,Q39)</f>
        <v>6991</v>
      </c>
      <c r="W10" s="15">
        <f>SUM(H21,H27,H33,H39,M9,M15,M21,M27,M33,M39,R9,R15,R21,R27,R33,R39)</f>
        <v>8418</v>
      </c>
      <c r="X10" s="18">
        <f t="shared" si="0"/>
        <v>15409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63</v>
      </c>
      <c r="D11" s="10">
        <v>127</v>
      </c>
      <c r="E11" s="3"/>
      <c r="F11" s="7">
        <v>36</v>
      </c>
      <c r="G11" s="10">
        <v>93</v>
      </c>
      <c r="H11" s="10">
        <v>83</v>
      </c>
      <c r="I11" s="10">
        <v>176</v>
      </c>
      <c r="J11" s="3"/>
      <c r="K11" s="7">
        <v>66</v>
      </c>
      <c r="L11" s="10">
        <v>196</v>
      </c>
      <c r="M11" s="10">
        <v>189</v>
      </c>
      <c r="N11" s="10">
        <v>385</v>
      </c>
      <c r="O11" s="3"/>
      <c r="P11" s="7">
        <v>96</v>
      </c>
      <c r="Q11" s="10">
        <v>18</v>
      </c>
      <c r="R11" s="10">
        <v>65</v>
      </c>
      <c r="S11" s="10">
        <v>83</v>
      </c>
      <c r="U11" s="4" t="s">
        <v>10</v>
      </c>
      <c r="V11" s="15">
        <f>SUM(,G33,G39,L9,L15,L21,L27,L33,L39,Q9,Q15,Q21,Q27,Q33,Q39)</f>
        <v>5978</v>
      </c>
      <c r="W11" s="15">
        <f>SUM(,H33,H39,M9,M15,M21,M27,M33,M39,R9,R15,R21,R27,R33,R39)</f>
        <v>7487</v>
      </c>
      <c r="X11" s="18">
        <f t="shared" si="0"/>
        <v>13465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56</v>
      </c>
      <c r="D12" s="10">
        <v>120</v>
      </c>
      <c r="E12" s="3"/>
      <c r="F12" s="7">
        <v>37</v>
      </c>
      <c r="G12" s="10">
        <v>92</v>
      </c>
      <c r="H12" s="10">
        <v>88</v>
      </c>
      <c r="I12" s="10">
        <v>180</v>
      </c>
      <c r="J12" s="3"/>
      <c r="K12" s="7">
        <v>67</v>
      </c>
      <c r="L12" s="10">
        <v>196</v>
      </c>
      <c r="M12" s="10">
        <v>163</v>
      </c>
      <c r="N12" s="10">
        <v>359</v>
      </c>
      <c r="O12" s="3"/>
      <c r="P12" s="7">
        <v>97</v>
      </c>
      <c r="Q12" s="10">
        <v>12</v>
      </c>
      <c r="R12" s="10">
        <v>35</v>
      </c>
      <c r="S12" s="10">
        <v>47</v>
      </c>
      <c r="U12" s="4" t="s">
        <v>11</v>
      </c>
      <c r="V12" s="15">
        <f>SUM(L9,L15,L21,L27,L33,L39,Q9,Q15,Q21,Q27,Q33,Q39)</f>
        <v>4963</v>
      </c>
      <c r="W12" s="15">
        <f>SUM(M9,M15,M21,M27,M33,M39,R9,R15,R21,R27,R33,R39)</f>
        <v>6443</v>
      </c>
      <c r="X12" s="18">
        <f t="shared" si="0"/>
        <v>11406</v>
      </c>
      <c r="Z12" s="4" t="s">
        <v>25</v>
      </c>
      <c r="AA12" s="10">
        <v>153</v>
      </c>
      <c r="AB12" s="10">
        <v>102</v>
      </c>
      <c r="AC12" s="10">
        <v>255</v>
      </c>
    </row>
    <row r="13" spans="1:29" ht="15" customHeight="1" x14ac:dyDescent="0.15">
      <c r="A13" s="7">
        <v>8</v>
      </c>
      <c r="B13" s="10">
        <v>60</v>
      </c>
      <c r="C13" s="10">
        <v>61</v>
      </c>
      <c r="D13" s="10">
        <v>121</v>
      </c>
      <c r="E13" s="3"/>
      <c r="F13" s="7">
        <v>38</v>
      </c>
      <c r="G13" s="10">
        <v>85</v>
      </c>
      <c r="H13" s="10">
        <v>85</v>
      </c>
      <c r="I13" s="10">
        <v>170</v>
      </c>
      <c r="J13" s="3"/>
      <c r="K13" s="7">
        <v>68</v>
      </c>
      <c r="L13" s="10">
        <v>214</v>
      </c>
      <c r="M13" s="10">
        <v>209</v>
      </c>
      <c r="N13" s="10">
        <v>423</v>
      </c>
      <c r="O13" s="3"/>
      <c r="P13" s="7">
        <v>98</v>
      </c>
      <c r="Q13" s="10">
        <v>3</v>
      </c>
      <c r="R13" s="10">
        <v>28</v>
      </c>
      <c r="S13" s="10">
        <v>31</v>
      </c>
      <c r="U13" s="9" t="s">
        <v>12</v>
      </c>
      <c r="V13" s="12">
        <f>SUM(L15,L21,L27,L33,L39,Q9,Q15,Q21,Q27,Q33,Q39)</f>
        <v>4187</v>
      </c>
      <c r="W13" s="12">
        <f>SUM(M15,M21,M27,M33,M39,R9,R15,R21,R27,R33,R39)</f>
        <v>5650</v>
      </c>
      <c r="X13" s="12">
        <f t="shared" si="0"/>
        <v>9837</v>
      </c>
      <c r="Z13" s="25" t="s">
        <v>26</v>
      </c>
      <c r="AA13" s="10">
        <v>556</v>
      </c>
      <c r="AB13" s="10">
        <v>618</v>
      </c>
      <c r="AC13" s="10">
        <v>1174</v>
      </c>
    </row>
    <row r="14" spans="1:29" ht="15" customHeight="1" x14ac:dyDescent="0.15">
      <c r="A14" s="7">
        <v>9</v>
      </c>
      <c r="B14" s="10">
        <v>69</v>
      </c>
      <c r="C14" s="10">
        <v>47</v>
      </c>
      <c r="D14" s="10">
        <v>116</v>
      </c>
      <c r="E14" s="3"/>
      <c r="F14" s="7">
        <v>39</v>
      </c>
      <c r="G14" s="10">
        <v>86</v>
      </c>
      <c r="H14" s="10">
        <v>90</v>
      </c>
      <c r="I14" s="10">
        <v>176</v>
      </c>
      <c r="J14" s="3"/>
      <c r="K14" s="7">
        <v>69</v>
      </c>
      <c r="L14" s="10">
        <v>208</v>
      </c>
      <c r="M14" s="10">
        <v>200</v>
      </c>
      <c r="N14" s="10">
        <v>408</v>
      </c>
      <c r="O14" s="3"/>
      <c r="P14" s="7">
        <v>99</v>
      </c>
      <c r="Q14" s="10">
        <v>2</v>
      </c>
      <c r="R14" s="10">
        <v>26</v>
      </c>
      <c r="S14" s="10">
        <v>28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4699</v>
      </c>
      <c r="X14" s="18">
        <f t="shared" si="0"/>
        <v>7906</v>
      </c>
      <c r="Z14" s="4" t="s">
        <v>31</v>
      </c>
      <c r="AA14" s="10">
        <v>306</v>
      </c>
      <c r="AB14" s="10">
        <v>272</v>
      </c>
      <c r="AC14" s="10">
        <v>578</v>
      </c>
    </row>
    <row r="15" spans="1:29" ht="15" customHeight="1" x14ac:dyDescent="0.15">
      <c r="A15" s="7"/>
      <c r="B15" s="11">
        <v>309</v>
      </c>
      <c r="C15" s="11">
        <v>272</v>
      </c>
      <c r="D15" s="11">
        <v>581</v>
      </c>
      <c r="E15" s="3"/>
      <c r="F15" s="7"/>
      <c r="G15" s="11">
        <v>438</v>
      </c>
      <c r="H15" s="11">
        <v>418</v>
      </c>
      <c r="I15" s="11">
        <v>856</v>
      </c>
      <c r="J15" s="3"/>
      <c r="K15" s="7"/>
      <c r="L15" s="11">
        <v>980</v>
      </c>
      <c r="M15" s="11">
        <v>951</v>
      </c>
      <c r="N15" s="11">
        <v>1931</v>
      </c>
      <c r="O15" s="3"/>
      <c r="P15" s="7"/>
      <c r="Q15" s="11">
        <v>56</v>
      </c>
      <c r="R15" s="11">
        <v>224</v>
      </c>
      <c r="S15" s="11">
        <v>280</v>
      </c>
      <c r="U15" s="4" t="s">
        <v>14</v>
      </c>
      <c r="V15" s="15">
        <f>SUM(L27,L33,L39,Q9,Q15,Q21,Q27,Q33,Q39)</f>
        <v>2017</v>
      </c>
      <c r="W15" s="15">
        <f>SUM(M27,M33,M39,R9,R15,R21,R27,R33,R39)</f>
        <v>3563</v>
      </c>
      <c r="X15" s="18">
        <f t="shared" si="0"/>
        <v>5580</v>
      </c>
      <c r="Z15" s="4" t="s">
        <v>7</v>
      </c>
      <c r="AA15" s="10">
        <v>252</v>
      </c>
      <c r="AB15" s="10">
        <v>429</v>
      </c>
      <c r="AC15" s="10">
        <v>681</v>
      </c>
    </row>
    <row r="16" spans="1:29" ht="15" customHeight="1" x14ac:dyDescent="0.15">
      <c r="A16" s="7">
        <v>10</v>
      </c>
      <c r="B16" s="10">
        <v>74</v>
      </c>
      <c r="C16" s="10">
        <v>70</v>
      </c>
      <c r="D16" s="10">
        <v>144</v>
      </c>
      <c r="E16" s="3"/>
      <c r="F16" s="7">
        <v>40</v>
      </c>
      <c r="G16" s="10">
        <v>83</v>
      </c>
      <c r="H16" s="10">
        <v>85</v>
      </c>
      <c r="I16" s="10">
        <v>168</v>
      </c>
      <c r="J16" s="3"/>
      <c r="K16" s="7">
        <v>70</v>
      </c>
      <c r="L16" s="10">
        <v>238</v>
      </c>
      <c r="M16" s="10">
        <v>201</v>
      </c>
      <c r="N16" s="10">
        <v>439</v>
      </c>
      <c r="O16" s="3"/>
      <c r="P16" s="7">
        <v>100</v>
      </c>
      <c r="Q16" s="10">
        <v>0</v>
      </c>
      <c r="R16" s="10">
        <v>17</v>
      </c>
      <c r="S16" s="10">
        <v>17</v>
      </c>
      <c r="U16" s="4" t="s">
        <v>15</v>
      </c>
      <c r="V16" s="15">
        <f>SUM(L33,L39,Q9,Q15,Q21,Q27,Q33,Q39)</f>
        <v>1427</v>
      </c>
      <c r="W16" s="15">
        <f>SUM(M33,M39,R9,R15,R21,R27,R33,R39)</f>
        <v>2751</v>
      </c>
      <c r="X16" s="18">
        <f t="shared" si="0"/>
        <v>4178</v>
      </c>
      <c r="Z16" s="9" t="s">
        <v>24</v>
      </c>
      <c r="AA16" s="11">
        <f t="shared" ref="AA16:AB16" si="2">SUM(AA12:AA15)</f>
        <v>1267</v>
      </c>
      <c r="AB16" s="11">
        <f t="shared" si="2"/>
        <v>1421</v>
      </c>
      <c r="AC16" s="11">
        <f>SUM(AC12:AC15)</f>
        <v>2688</v>
      </c>
    </row>
    <row r="17" spans="1:29" ht="15" customHeight="1" x14ac:dyDescent="0.15">
      <c r="A17" s="7">
        <v>11</v>
      </c>
      <c r="B17" s="10">
        <v>73</v>
      </c>
      <c r="C17" s="10">
        <v>72</v>
      </c>
      <c r="D17" s="10">
        <v>145</v>
      </c>
      <c r="E17" s="3"/>
      <c r="F17" s="7">
        <v>41</v>
      </c>
      <c r="G17" s="10">
        <v>91</v>
      </c>
      <c r="H17" s="10">
        <v>89</v>
      </c>
      <c r="I17" s="10">
        <v>180</v>
      </c>
      <c r="J17" s="3"/>
      <c r="K17" s="7">
        <v>71</v>
      </c>
      <c r="L17" s="10">
        <v>240</v>
      </c>
      <c r="M17" s="10">
        <v>233</v>
      </c>
      <c r="N17" s="10">
        <v>473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826</v>
      </c>
      <c r="W17" s="15">
        <f>SUM(M39,R9,R15,R21,R27,R33,R39)</f>
        <v>1796</v>
      </c>
      <c r="X17" s="18">
        <f t="shared" si="0"/>
        <v>2622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62</v>
      </c>
      <c r="D18" s="10">
        <v>138</v>
      </c>
      <c r="E18" s="3"/>
      <c r="F18" s="7">
        <v>42</v>
      </c>
      <c r="G18" s="10">
        <v>91</v>
      </c>
      <c r="H18" s="10">
        <v>84</v>
      </c>
      <c r="I18" s="10">
        <v>175</v>
      </c>
      <c r="J18" s="3"/>
      <c r="K18" s="7">
        <v>72</v>
      </c>
      <c r="L18" s="10">
        <v>261</v>
      </c>
      <c r="M18" s="10">
        <v>252</v>
      </c>
      <c r="N18" s="13">
        <v>513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315</v>
      </c>
      <c r="W18" s="15">
        <f>SUM(R9,R15,R21,R27,R33,R39)</f>
        <v>908</v>
      </c>
      <c r="X18" s="18">
        <f t="shared" si="0"/>
        <v>1223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63</v>
      </c>
      <c r="C19" s="10">
        <v>79</v>
      </c>
      <c r="D19" s="10">
        <v>142</v>
      </c>
      <c r="E19" s="3"/>
      <c r="F19" s="7">
        <v>43</v>
      </c>
      <c r="G19" s="10">
        <v>108</v>
      </c>
      <c r="H19" s="10">
        <v>93</v>
      </c>
      <c r="I19" s="10">
        <v>201</v>
      </c>
      <c r="J19" s="3"/>
      <c r="K19" s="7">
        <v>73</v>
      </c>
      <c r="L19" s="10">
        <v>232</v>
      </c>
      <c r="M19" s="10">
        <v>245</v>
      </c>
      <c r="N19" s="10">
        <v>477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59</v>
      </c>
      <c r="W19" s="15">
        <f>SUM(R15,R21,R27,R33,R39)</f>
        <v>267</v>
      </c>
      <c r="X19" s="18">
        <f t="shared" si="0"/>
        <v>326</v>
      </c>
      <c r="Z19" s="4" t="s">
        <v>25</v>
      </c>
      <c r="AA19" s="10">
        <v>149</v>
      </c>
      <c r="AB19" s="10">
        <v>141</v>
      </c>
      <c r="AC19" s="10">
        <v>290</v>
      </c>
    </row>
    <row r="20" spans="1:29" ht="15" customHeight="1" x14ac:dyDescent="0.15">
      <c r="A20" s="7">
        <v>14</v>
      </c>
      <c r="B20" s="10">
        <v>75</v>
      </c>
      <c r="C20" s="10">
        <v>69</v>
      </c>
      <c r="D20" s="10">
        <v>144</v>
      </c>
      <c r="E20" s="3"/>
      <c r="F20" s="7">
        <v>44</v>
      </c>
      <c r="G20" s="10">
        <v>108</v>
      </c>
      <c r="H20" s="10">
        <v>93</v>
      </c>
      <c r="I20" s="10">
        <v>201</v>
      </c>
      <c r="J20" s="3"/>
      <c r="K20" s="7">
        <v>74</v>
      </c>
      <c r="L20" s="10">
        <v>219</v>
      </c>
      <c r="M20" s="10">
        <v>205</v>
      </c>
      <c r="N20" s="10">
        <v>424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3</v>
      </c>
      <c r="W20" s="15">
        <f>SUM(R21,R27,R33,R39)</f>
        <v>43</v>
      </c>
      <c r="X20" s="18">
        <f t="shared" si="0"/>
        <v>46</v>
      </c>
      <c r="Z20" s="25" t="s">
        <v>26</v>
      </c>
      <c r="AA20" s="10">
        <v>910</v>
      </c>
      <c r="AB20" s="10">
        <v>775</v>
      </c>
      <c r="AC20" s="10">
        <v>1685</v>
      </c>
    </row>
    <row r="21" spans="1:29" ht="15" customHeight="1" x14ac:dyDescent="0.15">
      <c r="A21" s="7"/>
      <c r="B21" s="11">
        <v>361</v>
      </c>
      <c r="C21" s="11">
        <v>352</v>
      </c>
      <c r="D21" s="11">
        <v>713</v>
      </c>
      <c r="E21" s="3"/>
      <c r="F21" s="7"/>
      <c r="G21" s="11">
        <v>481</v>
      </c>
      <c r="H21" s="11">
        <v>444</v>
      </c>
      <c r="I21" s="11">
        <v>925</v>
      </c>
      <c r="J21" s="3"/>
      <c r="K21" s="7"/>
      <c r="L21" s="12">
        <v>1190</v>
      </c>
      <c r="M21" s="12">
        <v>1136</v>
      </c>
      <c r="N21" s="12">
        <v>2326</v>
      </c>
      <c r="O21" s="23"/>
      <c r="P21" s="7"/>
      <c r="Q21" s="11">
        <v>3</v>
      </c>
      <c r="R21" s="11">
        <v>39</v>
      </c>
      <c r="S21" s="11">
        <v>42</v>
      </c>
      <c r="Z21" s="4" t="s">
        <v>31</v>
      </c>
      <c r="AA21" s="10">
        <v>399</v>
      </c>
      <c r="AB21" s="10">
        <v>344</v>
      </c>
      <c r="AC21" s="10">
        <v>743</v>
      </c>
    </row>
    <row r="22" spans="1:29" ht="15" customHeight="1" x14ac:dyDescent="0.15">
      <c r="A22" s="7">
        <v>15</v>
      </c>
      <c r="B22" s="10">
        <v>88</v>
      </c>
      <c r="C22" s="10">
        <v>84</v>
      </c>
      <c r="D22" s="10">
        <v>172</v>
      </c>
      <c r="E22" s="3"/>
      <c r="F22" s="7">
        <v>45</v>
      </c>
      <c r="G22" s="10">
        <v>110</v>
      </c>
      <c r="H22" s="10">
        <v>90</v>
      </c>
      <c r="I22" s="10">
        <v>200</v>
      </c>
      <c r="J22" s="3"/>
      <c r="K22" s="7">
        <v>75</v>
      </c>
      <c r="L22" s="10">
        <v>88</v>
      </c>
      <c r="M22" s="10">
        <v>106</v>
      </c>
      <c r="N22" s="10">
        <v>194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325</v>
      </c>
      <c r="AB22" s="10">
        <v>645</v>
      </c>
      <c r="AC22" s="10">
        <v>970</v>
      </c>
    </row>
    <row r="23" spans="1:29" ht="15" customHeight="1" x14ac:dyDescent="0.15">
      <c r="A23" s="7">
        <v>16</v>
      </c>
      <c r="B23" s="10">
        <v>81</v>
      </c>
      <c r="C23" s="10">
        <v>64</v>
      </c>
      <c r="D23" s="10">
        <v>145</v>
      </c>
      <c r="E23" s="3"/>
      <c r="F23" s="7">
        <v>46</v>
      </c>
      <c r="G23" s="10">
        <v>110</v>
      </c>
      <c r="H23" s="10">
        <v>90</v>
      </c>
      <c r="I23" s="10">
        <v>200</v>
      </c>
      <c r="J23" s="3"/>
      <c r="K23" s="7">
        <v>76</v>
      </c>
      <c r="L23" s="10">
        <v>123</v>
      </c>
      <c r="M23" s="10">
        <v>148</v>
      </c>
      <c r="N23" s="10">
        <v>271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9.5326909128587705</v>
      </c>
      <c r="W23" s="19">
        <f>W4/$W$8*100</f>
        <v>7.6486214161399655</v>
      </c>
      <c r="X23" s="19">
        <f>X4/$X$8*100</f>
        <v>8.5326721120186697</v>
      </c>
      <c r="Z23" s="9" t="s">
        <v>24</v>
      </c>
      <c r="AA23" s="11">
        <f t="shared" ref="AA23:AB23" si="3">SUM(AA19:AA22)</f>
        <v>1783</v>
      </c>
      <c r="AB23" s="11">
        <f t="shared" si="3"/>
        <v>1905</v>
      </c>
      <c r="AC23" s="11">
        <f>SUM(AC19:AC22)</f>
        <v>3688</v>
      </c>
    </row>
    <row r="24" spans="1:29" ht="15" customHeight="1" x14ac:dyDescent="0.15">
      <c r="A24" s="7">
        <v>17</v>
      </c>
      <c r="B24" s="10">
        <v>94</v>
      </c>
      <c r="C24" s="10">
        <v>70</v>
      </c>
      <c r="D24" s="10">
        <v>164</v>
      </c>
      <c r="E24" s="3"/>
      <c r="F24" s="7">
        <v>47</v>
      </c>
      <c r="G24" s="10">
        <v>105</v>
      </c>
      <c r="H24" s="10">
        <v>116</v>
      </c>
      <c r="I24" s="10">
        <v>221</v>
      </c>
      <c r="J24" s="3"/>
      <c r="K24" s="7">
        <v>77</v>
      </c>
      <c r="L24" s="10">
        <v>119</v>
      </c>
      <c r="M24" s="10">
        <v>188</v>
      </c>
      <c r="N24" s="10">
        <v>307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47.083203813076366</v>
      </c>
      <c r="W24" s="19">
        <f>W5/$W$8*100</f>
        <v>40.597233672254283</v>
      </c>
      <c r="X24" s="19">
        <f>X5/$X$8*100</f>
        <v>43.64060676779463</v>
      </c>
      <c r="Z24" s="6" t="s">
        <v>30</v>
      </c>
    </row>
    <row r="25" spans="1:29" ht="15" customHeight="1" x14ac:dyDescent="0.15">
      <c r="A25" s="7">
        <v>18</v>
      </c>
      <c r="B25" s="10">
        <v>61</v>
      </c>
      <c r="C25" s="10">
        <v>71</v>
      </c>
      <c r="D25" s="10">
        <v>132</v>
      </c>
      <c r="E25" s="3"/>
      <c r="F25" s="7">
        <v>48</v>
      </c>
      <c r="G25" s="10">
        <v>101</v>
      </c>
      <c r="H25" s="10">
        <v>81</v>
      </c>
      <c r="I25" s="10">
        <v>182</v>
      </c>
      <c r="J25" s="3"/>
      <c r="K25" s="7">
        <v>78</v>
      </c>
      <c r="L25" s="10">
        <v>126</v>
      </c>
      <c r="M25" s="10">
        <v>177</v>
      </c>
      <c r="N25" s="10">
        <v>303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22.484716609677754</v>
      </c>
      <c r="W25" s="19">
        <f>W6/$W$8*100</f>
        <v>19.116973527525875</v>
      </c>
      <c r="X25" s="19">
        <f>X6/$X$8*100</f>
        <v>20.697199533255542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75</v>
      </c>
      <c r="D26" s="10">
        <v>130</v>
      </c>
      <c r="E26" s="3"/>
      <c r="F26" s="7">
        <v>49</v>
      </c>
      <c r="G26" s="10">
        <v>106</v>
      </c>
      <c r="H26" s="10">
        <v>110</v>
      </c>
      <c r="I26" s="10">
        <v>216</v>
      </c>
      <c r="J26" s="3"/>
      <c r="K26" s="7">
        <v>79</v>
      </c>
      <c r="L26" s="10">
        <v>134</v>
      </c>
      <c r="M26" s="10">
        <v>193</v>
      </c>
      <c r="N26" s="10">
        <v>327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20.899388664387111</v>
      </c>
      <c r="W26" s="19">
        <f>W7/$W$8*100</f>
        <v>32.637171384079878</v>
      </c>
      <c r="X26" s="19">
        <f>X7/$X$8*100</f>
        <v>27.129521586931155</v>
      </c>
      <c r="Z26" s="4" t="s">
        <v>25</v>
      </c>
      <c r="AA26" s="10">
        <v>98</v>
      </c>
      <c r="AB26" s="10">
        <v>80</v>
      </c>
      <c r="AC26" s="10">
        <v>178</v>
      </c>
    </row>
    <row r="27" spans="1:29" ht="15" customHeight="1" x14ac:dyDescent="0.15">
      <c r="A27" s="7"/>
      <c r="B27" s="11">
        <v>379</v>
      </c>
      <c r="C27" s="11">
        <v>364</v>
      </c>
      <c r="D27" s="11">
        <v>743</v>
      </c>
      <c r="E27" s="3"/>
      <c r="F27" s="7"/>
      <c r="G27" s="11">
        <v>532</v>
      </c>
      <c r="H27" s="11">
        <v>487</v>
      </c>
      <c r="I27" s="11">
        <v>1019</v>
      </c>
      <c r="J27" s="3"/>
      <c r="K27" s="7"/>
      <c r="L27" s="11">
        <v>590</v>
      </c>
      <c r="M27" s="11">
        <v>812</v>
      </c>
      <c r="N27" s="11">
        <v>1402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439</v>
      </c>
      <c r="AB27" s="10">
        <v>433</v>
      </c>
      <c r="AC27" s="10">
        <v>872</v>
      </c>
    </row>
    <row r="28" spans="1:29" ht="15" customHeight="1" x14ac:dyDescent="0.15">
      <c r="A28" s="7">
        <v>20</v>
      </c>
      <c r="B28" s="10">
        <v>69</v>
      </c>
      <c r="C28" s="10">
        <v>76</v>
      </c>
      <c r="D28" s="10">
        <v>145</v>
      </c>
      <c r="E28" s="3"/>
      <c r="F28" s="7">
        <v>50</v>
      </c>
      <c r="G28" s="10">
        <v>93</v>
      </c>
      <c r="H28" s="10">
        <v>89</v>
      </c>
      <c r="I28" s="10">
        <v>182</v>
      </c>
      <c r="J28" s="3"/>
      <c r="K28" s="7">
        <v>80</v>
      </c>
      <c r="L28" s="10">
        <v>124</v>
      </c>
      <c r="M28" s="10">
        <v>203</v>
      </c>
      <c r="N28" s="10">
        <v>327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29.053984043104343</v>
      </c>
      <c r="W28" s="19">
        <f t="shared" ref="W28:W39" si="5">W9/$W$8*100</f>
        <v>25.354950993862786</v>
      </c>
      <c r="X28" s="19">
        <f t="shared" ref="X28:X39" si="6">X9/$X$8*100</f>
        <v>27.090626215480356</v>
      </c>
      <c r="Z28" s="4" t="s">
        <v>31</v>
      </c>
      <c r="AA28" s="10">
        <v>236</v>
      </c>
      <c r="AB28" s="10">
        <v>205</v>
      </c>
      <c r="AC28" s="10">
        <v>441</v>
      </c>
    </row>
    <row r="29" spans="1:29" ht="15" customHeight="1" x14ac:dyDescent="0.15">
      <c r="A29" s="7">
        <v>21</v>
      </c>
      <c r="B29" s="10">
        <v>64</v>
      </c>
      <c r="C29" s="10">
        <v>71</v>
      </c>
      <c r="D29" s="10">
        <v>135</v>
      </c>
      <c r="E29" s="3"/>
      <c r="F29" s="7">
        <v>51</v>
      </c>
      <c r="G29" s="10">
        <v>103</v>
      </c>
      <c r="H29" s="10">
        <v>92</v>
      </c>
      <c r="I29" s="10">
        <v>195</v>
      </c>
      <c r="J29" s="3"/>
      <c r="K29" s="7">
        <v>81</v>
      </c>
      <c r="L29" s="10">
        <v>113</v>
      </c>
      <c r="M29" s="10">
        <v>175</v>
      </c>
      <c r="N29" s="10">
        <v>288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72.438089317169201</v>
      </c>
      <c r="W29" s="19">
        <f t="shared" si="5"/>
        <v>77.109095905468536</v>
      </c>
      <c r="X29" s="19">
        <f t="shared" si="6"/>
        <v>74.917347335667046</v>
      </c>
      <c r="Z29" s="4" t="s">
        <v>7</v>
      </c>
      <c r="AA29" s="10">
        <v>218</v>
      </c>
      <c r="AB29" s="10">
        <v>371</v>
      </c>
      <c r="AC29" s="10">
        <v>589</v>
      </c>
    </row>
    <row r="30" spans="1:29" ht="15" customHeight="1" x14ac:dyDescent="0.15">
      <c r="A30" s="7">
        <v>22</v>
      </c>
      <c r="B30" s="10">
        <v>50</v>
      </c>
      <c r="C30" s="10">
        <v>62</v>
      </c>
      <c r="D30" s="10">
        <v>112</v>
      </c>
      <c r="E30" s="3"/>
      <c r="F30" s="7">
        <v>52</v>
      </c>
      <c r="G30" s="10">
        <v>90</v>
      </c>
      <c r="H30" s="10">
        <v>93</v>
      </c>
      <c r="I30" s="10">
        <v>183</v>
      </c>
      <c r="J30" s="3"/>
      <c r="K30" s="7">
        <v>82</v>
      </c>
      <c r="L30" s="10">
        <v>108</v>
      </c>
      <c r="M30" s="10">
        <v>186</v>
      </c>
      <c r="N30" s="10">
        <v>294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61.941767692467096</v>
      </c>
      <c r="W30" s="19">
        <f t="shared" si="5"/>
        <v>68.581112027113676</v>
      </c>
      <c r="X30" s="19">
        <f t="shared" si="6"/>
        <v>65.46577207312329</v>
      </c>
      <c r="Z30" s="9" t="s">
        <v>24</v>
      </c>
      <c r="AA30" s="11">
        <f t="shared" ref="AA30:AB30" si="7">SUM(AA26:AA29)</f>
        <v>991</v>
      </c>
      <c r="AB30" s="11">
        <f t="shared" si="7"/>
        <v>1089</v>
      </c>
      <c r="AC30" s="11">
        <f>SUM(AC26:AC29)</f>
        <v>2080</v>
      </c>
    </row>
    <row r="31" spans="1:29" ht="15" customHeight="1" x14ac:dyDescent="0.15">
      <c r="A31" s="7">
        <v>23</v>
      </c>
      <c r="B31" s="10">
        <v>58</v>
      </c>
      <c r="C31" s="10">
        <v>56</v>
      </c>
      <c r="D31" s="10">
        <v>114</v>
      </c>
      <c r="E31" s="3"/>
      <c r="F31" s="7">
        <v>53</v>
      </c>
      <c r="G31" s="10">
        <v>89</v>
      </c>
      <c r="H31" s="10">
        <v>107</v>
      </c>
      <c r="I31" s="10">
        <v>196</v>
      </c>
      <c r="J31" s="3"/>
      <c r="K31" s="7">
        <v>83</v>
      </c>
      <c r="L31" s="10">
        <v>130</v>
      </c>
      <c r="M31" s="10">
        <v>182</v>
      </c>
      <c r="N31" s="10">
        <v>312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51.424722826650097</v>
      </c>
      <c r="W31" s="19">
        <f t="shared" si="5"/>
        <v>59.018045250526697</v>
      </c>
      <c r="X31" s="19">
        <f t="shared" si="6"/>
        <v>55.455075845974335</v>
      </c>
      <c r="Z31" s="6"/>
    </row>
    <row r="32" spans="1:29" ht="15" customHeight="1" x14ac:dyDescent="0.15">
      <c r="A32" s="7">
        <v>24</v>
      </c>
      <c r="B32" s="10">
        <v>57</v>
      </c>
      <c r="C32" s="10">
        <v>53</v>
      </c>
      <c r="D32" s="10">
        <v>110</v>
      </c>
      <c r="E32" s="3"/>
      <c r="F32" s="7">
        <v>54</v>
      </c>
      <c r="G32" s="10">
        <v>95</v>
      </c>
      <c r="H32" s="10">
        <v>125</v>
      </c>
      <c r="I32" s="10">
        <v>220</v>
      </c>
      <c r="J32" s="3"/>
      <c r="K32" s="7">
        <v>84</v>
      </c>
      <c r="L32" s="10">
        <v>126</v>
      </c>
      <c r="M32" s="10">
        <v>209</v>
      </c>
      <c r="N32" s="10">
        <v>335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43.384105274064865</v>
      </c>
      <c r="W32" s="20">
        <f t="shared" si="5"/>
        <v>51.754144911605749</v>
      </c>
      <c r="X32" s="20">
        <f t="shared" si="6"/>
        <v>47.826721120186697</v>
      </c>
      <c r="Z32" s="6"/>
      <c r="AA32" s="27"/>
      <c r="AB32" s="26"/>
      <c r="AC32" s="26"/>
    </row>
    <row r="33" spans="1:29" ht="15" customHeight="1" x14ac:dyDescent="0.15">
      <c r="A33" s="7"/>
      <c r="B33" s="11">
        <v>298</v>
      </c>
      <c r="C33" s="11">
        <v>318</v>
      </c>
      <c r="D33" s="11">
        <v>616</v>
      </c>
      <c r="E33" s="3"/>
      <c r="F33" s="7"/>
      <c r="G33" s="11">
        <v>470</v>
      </c>
      <c r="H33" s="11">
        <v>506</v>
      </c>
      <c r="I33" s="11">
        <v>976</v>
      </c>
      <c r="J33" s="3"/>
      <c r="K33" s="7"/>
      <c r="L33" s="11">
        <v>601</v>
      </c>
      <c r="M33" s="11">
        <v>955</v>
      </c>
      <c r="N33" s="11">
        <v>1556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33.229717127758782</v>
      </c>
      <c r="W33" s="19">
        <f t="shared" si="5"/>
        <v>43.042960520289455</v>
      </c>
      <c r="X33" s="19">
        <f t="shared" si="6"/>
        <v>38.438350836250486</v>
      </c>
      <c r="Z33" s="6" t="s">
        <v>3</v>
      </c>
    </row>
    <row r="34" spans="1:29" ht="15" customHeight="1" x14ac:dyDescent="0.15">
      <c r="A34" s="7">
        <v>25</v>
      </c>
      <c r="B34" s="10">
        <v>57</v>
      </c>
      <c r="C34" s="10">
        <v>52</v>
      </c>
      <c r="D34" s="10">
        <v>109</v>
      </c>
      <c r="E34" s="3"/>
      <c r="F34" s="7">
        <v>55</v>
      </c>
      <c r="G34" s="10">
        <v>94</v>
      </c>
      <c r="H34" s="10">
        <v>66</v>
      </c>
      <c r="I34" s="10">
        <v>160</v>
      </c>
      <c r="J34" s="3"/>
      <c r="K34" s="7">
        <v>85</v>
      </c>
      <c r="L34" s="10">
        <v>121</v>
      </c>
      <c r="M34" s="10">
        <v>185</v>
      </c>
      <c r="N34" s="10">
        <v>306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20.899388664387111</v>
      </c>
      <c r="W34" s="19">
        <f t="shared" si="5"/>
        <v>32.637171384079878</v>
      </c>
      <c r="X34" s="19">
        <f t="shared" si="6"/>
        <v>27.129521586931155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55</v>
      </c>
      <c r="D35" s="10">
        <v>110</v>
      </c>
      <c r="E35" s="3"/>
      <c r="F35" s="7">
        <v>56</v>
      </c>
      <c r="G35" s="10">
        <v>100</v>
      </c>
      <c r="H35" s="10">
        <v>109</v>
      </c>
      <c r="I35" s="10">
        <v>209</v>
      </c>
      <c r="J35" s="3"/>
      <c r="K35" s="7">
        <v>86</v>
      </c>
      <c r="L35" s="10">
        <v>109</v>
      </c>
      <c r="M35" s="10">
        <v>196</v>
      </c>
      <c r="N35" s="10">
        <v>305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14.78603253548855</v>
      </c>
      <c r="W35" s="19">
        <f t="shared" si="5"/>
        <v>25.199230557845564</v>
      </c>
      <c r="X35" s="19">
        <f t="shared" si="6"/>
        <v>20.313107740178918</v>
      </c>
      <c r="Z35" s="4" t="s">
        <v>25</v>
      </c>
      <c r="AA35" s="10">
        <f>SUM(AA5,AA12,AA19,AA26)</f>
        <v>920</v>
      </c>
      <c r="AB35" s="10">
        <f t="shared" ref="AA35:AB38" si="8">SUM(AB5,AB12,AB19,AB26)</f>
        <v>835</v>
      </c>
      <c r="AC35" s="10">
        <f>SUM(AA35:AB35)</f>
        <v>1755</v>
      </c>
    </row>
    <row r="36" spans="1:29" ht="15" customHeight="1" x14ac:dyDescent="0.15">
      <c r="A36" s="7">
        <v>27</v>
      </c>
      <c r="B36" s="10">
        <v>72</v>
      </c>
      <c r="C36" s="10">
        <v>54</v>
      </c>
      <c r="D36" s="10">
        <v>126</v>
      </c>
      <c r="E36" s="3"/>
      <c r="F36" s="7">
        <v>57</v>
      </c>
      <c r="G36" s="10">
        <v>109</v>
      </c>
      <c r="H36" s="10">
        <v>126</v>
      </c>
      <c r="I36" s="10">
        <v>235</v>
      </c>
      <c r="J36" s="3"/>
      <c r="K36" s="7">
        <v>87</v>
      </c>
      <c r="L36" s="10">
        <v>95</v>
      </c>
      <c r="M36" s="10">
        <v>194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8.5586985804579836</v>
      </c>
      <c r="W36" s="19">
        <f t="shared" si="5"/>
        <v>16.451406063936979</v>
      </c>
      <c r="X36" s="19">
        <f t="shared" si="6"/>
        <v>12.747957992998831</v>
      </c>
      <c r="Z36" s="25" t="s">
        <v>26</v>
      </c>
      <c r="AA36" s="10">
        <f t="shared" si="8"/>
        <v>4544</v>
      </c>
      <c r="AB36" s="10">
        <f t="shared" si="8"/>
        <v>4432</v>
      </c>
      <c r="AC36" s="13">
        <f>SUM(AA36:AB36)</f>
        <v>8976</v>
      </c>
    </row>
    <row r="37" spans="1:29" ht="15" customHeight="1" x14ac:dyDescent="0.15">
      <c r="A37" s="7">
        <v>28</v>
      </c>
      <c r="B37" s="10">
        <v>71</v>
      </c>
      <c r="C37" s="10">
        <v>44</v>
      </c>
      <c r="D37" s="10">
        <v>115</v>
      </c>
      <c r="E37" s="3"/>
      <c r="F37" s="7">
        <v>58</v>
      </c>
      <c r="G37" s="10">
        <v>122</v>
      </c>
      <c r="H37" s="10">
        <v>114</v>
      </c>
      <c r="I37" s="10">
        <v>236</v>
      </c>
      <c r="J37" s="3"/>
      <c r="K37" s="7">
        <v>88</v>
      </c>
      <c r="L37" s="10">
        <v>97</v>
      </c>
      <c r="M37" s="10">
        <v>164</v>
      </c>
      <c r="N37" s="10">
        <v>261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3.2639104755983834</v>
      </c>
      <c r="W37" s="19">
        <f t="shared" si="5"/>
        <v>8.3173032884492066</v>
      </c>
      <c r="X37" s="19">
        <f t="shared" si="6"/>
        <v>5.9461299105406455</v>
      </c>
      <c r="Z37" s="4" t="s">
        <v>31</v>
      </c>
      <c r="AA37" s="10">
        <f t="shared" si="8"/>
        <v>2170</v>
      </c>
      <c r="AB37" s="10">
        <f t="shared" si="8"/>
        <v>2087</v>
      </c>
      <c r="AC37" s="13">
        <f>SUM(AA37:AB37)</f>
        <v>4257</v>
      </c>
    </row>
    <row r="38" spans="1:29" ht="15" customHeight="1" x14ac:dyDescent="0.15">
      <c r="A38" s="7">
        <v>29</v>
      </c>
      <c r="B38" s="10">
        <v>58</v>
      </c>
      <c r="C38" s="10">
        <v>49</v>
      </c>
      <c r="D38" s="10">
        <v>107</v>
      </c>
      <c r="E38" s="3"/>
      <c r="F38" s="7">
        <v>59</v>
      </c>
      <c r="G38" s="10">
        <v>120</v>
      </c>
      <c r="H38" s="10">
        <v>123</v>
      </c>
      <c r="I38" s="10">
        <v>243</v>
      </c>
      <c r="J38" s="3"/>
      <c r="K38" s="7">
        <v>89</v>
      </c>
      <c r="L38" s="10">
        <v>89</v>
      </c>
      <c r="M38" s="10">
        <v>149</v>
      </c>
      <c r="N38" s="10">
        <v>238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0.61133561288985594</v>
      </c>
      <c r="W38" s="19">
        <f t="shared" si="5"/>
        <v>2.4457268480351746</v>
      </c>
      <c r="X38" s="19">
        <f t="shared" si="6"/>
        <v>1.5849863866199922</v>
      </c>
      <c r="Z38" s="4" t="s">
        <v>7</v>
      </c>
      <c r="AA38" s="10">
        <f t="shared" si="8"/>
        <v>2017</v>
      </c>
      <c r="AB38" s="10">
        <f t="shared" si="8"/>
        <v>3563</v>
      </c>
      <c r="AC38" s="13">
        <f>SUM(AA38:AB38)</f>
        <v>5580</v>
      </c>
    </row>
    <row r="39" spans="1:29" ht="15" customHeight="1" x14ac:dyDescent="0.15">
      <c r="A39" s="7"/>
      <c r="B39" s="11">
        <v>313</v>
      </c>
      <c r="C39" s="11">
        <v>254</v>
      </c>
      <c r="D39" s="11">
        <v>567</v>
      </c>
      <c r="E39" s="3"/>
      <c r="F39" s="7"/>
      <c r="G39" s="11">
        <v>545</v>
      </c>
      <c r="H39" s="11">
        <v>538</v>
      </c>
      <c r="I39" s="11">
        <v>1083</v>
      </c>
      <c r="J39" s="3"/>
      <c r="K39" s="7"/>
      <c r="L39" s="11">
        <v>511</v>
      </c>
      <c r="M39" s="11">
        <v>888</v>
      </c>
      <c r="N39" s="11">
        <v>1399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3.1084861672365557E-2</v>
      </c>
      <c r="W39" s="19">
        <f t="shared" si="5"/>
        <v>0.39388110286708805</v>
      </c>
      <c r="X39" s="19">
        <f t="shared" si="6"/>
        <v>0.2236483858420848</v>
      </c>
      <c r="Z39" s="9" t="s">
        <v>24</v>
      </c>
      <c r="AA39" s="11">
        <f>SUM(AA35:AA38)</f>
        <v>9651</v>
      </c>
      <c r="AB39" s="11">
        <f>SUM(AB35:AB38)</f>
        <v>10917</v>
      </c>
      <c r="AC39" s="11">
        <f>SUM(AC35:AC38)</f>
        <v>20568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44469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32</v>
      </c>
      <c r="D4" s="10">
        <v>77</v>
      </c>
      <c r="E4" s="3"/>
      <c r="F4" s="7">
        <v>30</v>
      </c>
      <c r="G4" s="10">
        <v>64</v>
      </c>
      <c r="H4" s="10">
        <v>43</v>
      </c>
      <c r="I4" s="10">
        <v>107</v>
      </c>
      <c r="J4" s="3"/>
      <c r="K4" s="7">
        <v>60</v>
      </c>
      <c r="L4" s="10">
        <v>144</v>
      </c>
      <c r="M4" s="10">
        <v>150</v>
      </c>
      <c r="N4" s="10">
        <v>294</v>
      </c>
      <c r="O4" s="3"/>
      <c r="P4" s="7">
        <v>90</v>
      </c>
      <c r="Q4" s="10">
        <v>79</v>
      </c>
      <c r="R4" s="10">
        <v>174</v>
      </c>
      <c r="S4" s="10">
        <v>253</v>
      </c>
      <c r="U4" s="4" t="s">
        <v>4</v>
      </c>
      <c r="V4" s="15">
        <f>SUM(B9,B15,B21)</f>
        <v>917</v>
      </c>
      <c r="W4" s="15">
        <f>SUM(C9,C15,C21)</f>
        <v>830</v>
      </c>
      <c r="X4" s="15">
        <f>SUM(V4:W4)</f>
        <v>1747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43</v>
      </c>
      <c r="D5" s="10">
        <v>90</v>
      </c>
      <c r="E5" s="3"/>
      <c r="F5" s="7">
        <v>31</v>
      </c>
      <c r="G5" s="10">
        <v>44</v>
      </c>
      <c r="H5" s="10">
        <v>41</v>
      </c>
      <c r="I5" s="10">
        <v>85</v>
      </c>
      <c r="J5" s="3"/>
      <c r="K5" s="7">
        <v>61</v>
      </c>
      <c r="L5" s="10">
        <v>142</v>
      </c>
      <c r="M5" s="10">
        <v>148</v>
      </c>
      <c r="N5" s="10">
        <v>290</v>
      </c>
      <c r="O5" s="3"/>
      <c r="P5" s="7">
        <v>91</v>
      </c>
      <c r="Q5" s="10">
        <v>70</v>
      </c>
      <c r="R5" s="10">
        <v>159</v>
      </c>
      <c r="S5" s="10">
        <v>229</v>
      </c>
      <c r="U5" s="4" t="s">
        <v>5</v>
      </c>
      <c r="V5" s="15">
        <f>SUM(B27,B33,B39,G9,G15,G21,G27,G33,G39,L9)</f>
        <v>4544</v>
      </c>
      <c r="W5" s="15">
        <f>SUM(C27,C33,C39,H9,H15,H21,H27,H33,H39,M9)</f>
        <v>4417</v>
      </c>
      <c r="X5" s="15">
        <f>SUM(V5:W5)</f>
        <v>8961</v>
      </c>
      <c r="Y5" s="2"/>
      <c r="Z5" s="4" t="s">
        <v>25</v>
      </c>
      <c r="AA5" s="10">
        <v>518</v>
      </c>
      <c r="AB5" s="10">
        <v>506</v>
      </c>
      <c r="AC5" s="10">
        <v>1024</v>
      </c>
    </row>
    <row r="6" spans="1:29" ht="15" customHeight="1" x14ac:dyDescent="0.15">
      <c r="A6" s="7">
        <v>2</v>
      </c>
      <c r="B6" s="10">
        <v>45</v>
      </c>
      <c r="C6" s="10">
        <v>40</v>
      </c>
      <c r="D6" s="10">
        <v>85</v>
      </c>
      <c r="E6" s="3"/>
      <c r="F6" s="7">
        <v>32</v>
      </c>
      <c r="G6" s="10">
        <v>61</v>
      </c>
      <c r="H6" s="10">
        <v>58</v>
      </c>
      <c r="I6" s="10">
        <v>119</v>
      </c>
      <c r="J6" s="3"/>
      <c r="K6" s="7">
        <v>62</v>
      </c>
      <c r="L6" s="10">
        <v>162</v>
      </c>
      <c r="M6" s="10">
        <v>162</v>
      </c>
      <c r="N6" s="10">
        <v>324</v>
      </c>
      <c r="O6" s="3"/>
      <c r="P6" s="7">
        <v>92</v>
      </c>
      <c r="Q6" s="10">
        <v>48</v>
      </c>
      <c r="R6" s="10">
        <v>127</v>
      </c>
      <c r="S6" s="10">
        <v>175</v>
      </c>
      <c r="U6" s="8" t="s">
        <v>6</v>
      </c>
      <c r="V6" s="15">
        <f>SUM(L15,L21)</f>
        <v>2166</v>
      </c>
      <c r="W6" s="15">
        <f>SUM(M15,M21)</f>
        <v>2088</v>
      </c>
      <c r="X6" s="15">
        <f>SUM(V6:W6)</f>
        <v>4254</v>
      </c>
      <c r="Z6" s="25" t="s">
        <v>26</v>
      </c>
      <c r="AA6" s="10">
        <v>2642</v>
      </c>
      <c r="AB6" s="10">
        <v>2600</v>
      </c>
      <c r="AC6" s="10">
        <v>5242</v>
      </c>
    </row>
    <row r="7" spans="1:29" ht="15" customHeight="1" x14ac:dyDescent="0.15">
      <c r="A7" s="7">
        <v>3</v>
      </c>
      <c r="B7" s="10">
        <v>47</v>
      </c>
      <c r="C7" s="10">
        <v>35</v>
      </c>
      <c r="D7" s="10">
        <v>82</v>
      </c>
      <c r="E7" s="3"/>
      <c r="F7" s="7">
        <v>33</v>
      </c>
      <c r="G7" s="10">
        <v>81</v>
      </c>
      <c r="H7" s="10">
        <v>80</v>
      </c>
      <c r="I7" s="10">
        <v>161</v>
      </c>
      <c r="J7" s="3"/>
      <c r="K7" s="7">
        <v>63</v>
      </c>
      <c r="L7" s="10">
        <v>165</v>
      </c>
      <c r="M7" s="10">
        <v>169</v>
      </c>
      <c r="N7" s="10">
        <v>334</v>
      </c>
      <c r="O7" s="3"/>
      <c r="P7" s="7">
        <v>93</v>
      </c>
      <c r="Q7" s="10">
        <v>33</v>
      </c>
      <c r="R7" s="10">
        <v>108</v>
      </c>
      <c r="S7" s="10">
        <v>141</v>
      </c>
      <c r="U7" s="4" t="s">
        <v>7</v>
      </c>
      <c r="V7" s="15">
        <f>SUM(L27,L33,L39,Q9,Q15,Q21,Q27,Q33,Q39)</f>
        <v>2012</v>
      </c>
      <c r="W7" s="15">
        <f>SUM(M27,M33,M39,R9,R15,R21,R27,R33,R39)</f>
        <v>3556</v>
      </c>
      <c r="X7" s="15">
        <f>SUM(V7:W7)</f>
        <v>5568</v>
      </c>
      <c r="Z7" s="4" t="s">
        <v>31</v>
      </c>
      <c r="AA7" s="10">
        <v>1226</v>
      </c>
      <c r="AB7" s="10">
        <v>1267</v>
      </c>
      <c r="AC7" s="10">
        <v>2493</v>
      </c>
    </row>
    <row r="8" spans="1:29" ht="15" customHeight="1" x14ac:dyDescent="0.15">
      <c r="A8" s="7">
        <v>4</v>
      </c>
      <c r="B8" s="10">
        <v>59</v>
      </c>
      <c r="C8" s="10">
        <v>53</v>
      </c>
      <c r="D8" s="10">
        <v>112</v>
      </c>
      <c r="E8" s="3"/>
      <c r="F8" s="7">
        <v>34</v>
      </c>
      <c r="G8" s="10">
        <v>70</v>
      </c>
      <c r="H8" s="10">
        <v>80</v>
      </c>
      <c r="I8" s="10">
        <v>150</v>
      </c>
      <c r="J8" s="3"/>
      <c r="K8" s="7">
        <v>64</v>
      </c>
      <c r="L8" s="10">
        <v>163</v>
      </c>
      <c r="M8" s="10">
        <v>165</v>
      </c>
      <c r="N8" s="10">
        <v>328</v>
      </c>
      <c r="O8" s="3"/>
      <c r="P8" s="7">
        <v>94</v>
      </c>
      <c r="Q8" s="10">
        <v>30</v>
      </c>
      <c r="R8" s="10">
        <v>86</v>
      </c>
      <c r="S8" s="10">
        <v>116</v>
      </c>
      <c r="U8" s="17" t="s">
        <v>3</v>
      </c>
      <c r="V8" s="12">
        <f>SUM(V4:V7)</f>
        <v>9639</v>
      </c>
      <c r="W8" s="12">
        <f>SUM(W4:W7)</f>
        <v>10891</v>
      </c>
      <c r="X8" s="12">
        <f>SUM(X4:X7)</f>
        <v>20530</v>
      </c>
      <c r="Z8" s="4" t="s">
        <v>7</v>
      </c>
      <c r="AA8" s="10">
        <v>1221</v>
      </c>
      <c r="AB8" s="10">
        <v>2116</v>
      </c>
      <c r="AC8" s="10">
        <v>3337</v>
      </c>
    </row>
    <row r="9" spans="1:29" ht="15" customHeight="1" x14ac:dyDescent="0.15">
      <c r="A9" s="7"/>
      <c r="B9" s="11">
        <v>243</v>
      </c>
      <c r="C9" s="11">
        <v>203</v>
      </c>
      <c r="D9" s="11">
        <v>446</v>
      </c>
      <c r="E9" s="3"/>
      <c r="F9" s="7"/>
      <c r="G9" s="11">
        <v>320</v>
      </c>
      <c r="H9" s="11">
        <v>302</v>
      </c>
      <c r="I9" s="11">
        <v>622</v>
      </c>
      <c r="J9" s="3"/>
      <c r="K9" s="7"/>
      <c r="L9" s="12">
        <v>776</v>
      </c>
      <c r="M9" s="12">
        <v>794</v>
      </c>
      <c r="N9" s="12">
        <v>1570</v>
      </c>
      <c r="O9" s="3"/>
      <c r="P9" s="7"/>
      <c r="Q9" s="11">
        <v>260</v>
      </c>
      <c r="R9" s="11">
        <v>654</v>
      </c>
      <c r="S9" s="11">
        <v>914</v>
      </c>
      <c r="U9" s="4" t="s">
        <v>8</v>
      </c>
      <c r="V9" s="15">
        <f>SUM(G21,G27,G33,G39,L9)</f>
        <v>2798</v>
      </c>
      <c r="W9" s="15">
        <f>SUM(H21,H27,H33,H39,M9)</f>
        <v>2764</v>
      </c>
      <c r="X9" s="18">
        <f t="shared" ref="X9:X20" si="0">SUM(V9:W9)</f>
        <v>5562</v>
      </c>
      <c r="Z9" s="9" t="s">
        <v>24</v>
      </c>
      <c r="AA9" s="11">
        <f t="shared" ref="AA9:AB9" si="1">SUM(AA5:AA8)</f>
        <v>5607</v>
      </c>
      <c r="AB9" s="11">
        <f t="shared" si="1"/>
        <v>6489</v>
      </c>
      <c r="AC9" s="11">
        <f>SUM(AC5:AC8)</f>
        <v>12096</v>
      </c>
    </row>
    <row r="10" spans="1:29" ht="15" customHeight="1" x14ac:dyDescent="0.15">
      <c r="A10" s="7">
        <v>5</v>
      </c>
      <c r="B10" s="10">
        <v>53</v>
      </c>
      <c r="C10" s="10">
        <v>51</v>
      </c>
      <c r="D10" s="10">
        <v>104</v>
      </c>
      <c r="E10" s="3"/>
      <c r="F10" s="7">
        <v>35</v>
      </c>
      <c r="G10" s="10">
        <v>75</v>
      </c>
      <c r="H10" s="10">
        <v>70</v>
      </c>
      <c r="I10" s="10">
        <v>145</v>
      </c>
      <c r="J10" s="3"/>
      <c r="K10" s="7">
        <v>65</v>
      </c>
      <c r="L10" s="10">
        <v>168</v>
      </c>
      <c r="M10" s="10">
        <v>189</v>
      </c>
      <c r="N10" s="10">
        <v>357</v>
      </c>
      <c r="O10" s="3"/>
      <c r="P10" s="7">
        <v>95</v>
      </c>
      <c r="Q10" s="10">
        <v>19</v>
      </c>
      <c r="R10" s="10">
        <v>63</v>
      </c>
      <c r="S10" s="10">
        <v>82</v>
      </c>
      <c r="U10" s="4" t="s">
        <v>9</v>
      </c>
      <c r="V10" s="15">
        <f>SUM(G21,G27,G33,G39,L9,L15,L21,L27,L33,L39,Q9,Q15,Q21,Q27,Q33,Q39)</f>
        <v>6976</v>
      </c>
      <c r="W10" s="15">
        <f>SUM(H21,H27,H33,H39,M9,M15,M21,M27,M33,M39,R9,R15,R21,R27,R33,R39)</f>
        <v>8408</v>
      </c>
      <c r="X10" s="18">
        <f t="shared" si="0"/>
        <v>15384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57</v>
      </c>
      <c r="D11" s="10">
        <v>124</v>
      </c>
      <c r="E11" s="3"/>
      <c r="F11" s="7">
        <v>36</v>
      </c>
      <c r="G11" s="10">
        <v>94</v>
      </c>
      <c r="H11" s="10">
        <v>82</v>
      </c>
      <c r="I11" s="10">
        <v>176</v>
      </c>
      <c r="J11" s="3"/>
      <c r="K11" s="7">
        <v>66</v>
      </c>
      <c r="L11" s="10">
        <v>194</v>
      </c>
      <c r="M11" s="10">
        <v>188</v>
      </c>
      <c r="N11" s="10">
        <v>382</v>
      </c>
      <c r="O11" s="3"/>
      <c r="P11" s="7">
        <v>96</v>
      </c>
      <c r="Q11" s="10">
        <v>20</v>
      </c>
      <c r="R11" s="10">
        <v>69</v>
      </c>
      <c r="S11" s="10">
        <v>89</v>
      </c>
      <c r="U11" s="4" t="s">
        <v>10</v>
      </c>
      <c r="V11" s="15">
        <f>SUM(,G33,G39,L9,L15,L21,L27,L33,L39,Q9,Q15,Q21,Q27,Q33,Q39)</f>
        <v>5967</v>
      </c>
      <c r="W11" s="15">
        <f>SUM(,H33,H39,M9,M15,M21,M27,M33,M39,R9,R15,R21,R27,R33,R39)</f>
        <v>7478</v>
      </c>
      <c r="X11" s="18">
        <f t="shared" si="0"/>
        <v>13445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58</v>
      </c>
      <c r="D12" s="10">
        <v>121</v>
      </c>
      <c r="E12" s="3"/>
      <c r="F12" s="7">
        <v>37</v>
      </c>
      <c r="G12" s="10">
        <v>94</v>
      </c>
      <c r="H12" s="10">
        <v>83</v>
      </c>
      <c r="I12" s="10">
        <v>177</v>
      </c>
      <c r="J12" s="3"/>
      <c r="K12" s="7">
        <v>67</v>
      </c>
      <c r="L12" s="10">
        <v>184</v>
      </c>
      <c r="M12" s="10">
        <v>165</v>
      </c>
      <c r="N12" s="10">
        <v>349</v>
      </c>
      <c r="O12" s="3"/>
      <c r="P12" s="7">
        <v>97</v>
      </c>
      <c r="Q12" s="10">
        <v>11</v>
      </c>
      <c r="R12" s="10">
        <v>37</v>
      </c>
      <c r="S12" s="10">
        <v>48</v>
      </c>
      <c r="U12" s="4" t="s">
        <v>11</v>
      </c>
      <c r="V12" s="15">
        <f>SUM(L9,L15,L21,L27,L33,L39,Q9,Q15,Q21,Q27,Q33,Q39)</f>
        <v>4954</v>
      </c>
      <c r="W12" s="15">
        <f>SUM(M9,M15,M21,M27,M33,M39,R9,R15,R21,R27,R33,R39)</f>
        <v>6438</v>
      </c>
      <c r="X12" s="18">
        <f t="shared" si="0"/>
        <v>11392</v>
      </c>
      <c r="Z12" s="4" t="s">
        <v>25</v>
      </c>
      <c r="AA12" s="10">
        <v>153</v>
      </c>
      <c r="AB12" s="10">
        <v>103</v>
      </c>
      <c r="AC12" s="10">
        <v>256</v>
      </c>
    </row>
    <row r="13" spans="1:29" ht="15" customHeight="1" x14ac:dyDescent="0.15">
      <c r="A13" s="7">
        <v>8</v>
      </c>
      <c r="B13" s="10">
        <v>63</v>
      </c>
      <c r="C13" s="10">
        <v>58</v>
      </c>
      <c r="D13" s="10">
        <v>121</v>
      </c>
      <c r="E13" s="3"/>
      <c r="F13" s="7">
        <v>38</v>
      </c>
      <c r="G13" s="10">
        <v>77</v>
      </c>
      <c r="H13" s="10">
        <v>93</v>
      </c>
      <c r="I13" s="10">
        <v>170</v>
      </c>
      <c r="J13" s="3"/>
      <c r="K13" s="7">
        <v>68</v>
      </c>
      <c r="L13" s="10">
        <v>216</v>
      </c>
      <c r="M13" s="10">
        <v>201</v>
      </c>
      <c r="N13" s="10">
        <v>417</v>
      </c>
      <c r="O13" s="3"/>
      <c r="P13" s="7">
        <v>98</v>
      </c>
      <c r="Q13" s="10">
        <v>4</v>
      </c>
      <c r="R13" s="10">
        <v>28</v>
      </c>
      <c r="S13" s="10">
        <v>32</v>
      </c>
      <c r="U13" s="9" t="s">
        <v>12</v>
      </c>
      <c r="V13" s="12">
        <f>SUM(L15,L21,L27,L33,L39,Q9,Q15,Q21,Q27,Q33,Q39)</f>
        <v>4178</v>
      </c>
      <c r="W13" s="12">
        <f>SUM(M15,M21,M27,M33,M39,R9,R15,R21,R27,R33,R39)</f>
        <v>5644</v>
      </c>
      <c r="X13" s="12">
        <f t="shared" si="0"/>
        <v>9822</v>
      </c>
      <c r="Z13" s="25" t="s">
        <v>26</v>
      </c>
      <c r="AA13" s="10">
        <v>554</v>
      </c>
      <c r="AB13" s="10">
        <v>612</v>
      </c>
      <c r="AC13" s="10">
        <v>1166</v>
      </c>
    </row>
    <row r="14" spans="1:29" ht="15" customHeight="1" x14ac:dyDescent="0.15">
      <c r="A14" s="7">
        <v>9</v>
      </c>
      <c r="B14" s="10">
        <v>64</v>
      </c>
      <c r="C14" s="10">
        <v>51</v>
      </c>
      <c r="D14" s="10">
        <v>115</v>
      </c>
      <c r="E14" s="3"/>
      <c r="F14" s="7">
        <v>39</v>
      </c>
      <c r="G14" s="10">
        <v>90</v>
      </c>
      <c r="H14" s="10">
        <v>87</v>
      </c>
      <c r="I14" s="10">
        <v>177</v>
      </c>
      <c r="J14" s="3"/>
      <c r="K14" s="7">
        <v>69</v>
      </c>
      <c r="L14" s="10">
        <v>212</v>
      </c>
      <c r="M14" s="10">
        <v>207</v>
      </c>
      <c r="N14" s="10">
        <v>419</v>
      </c>
      <c r="O14" s="3"/>
      <c r="P14" s="7">
        <v>99</v>
      </c>
      <c r="Q14" s="10">
        <v>1</v>
      </c>
      <c r="R14" s="10">
        <v>23</v>
      </c>
      <c r="S14" s="10">
        <v>24</v>
      </c>
      <c r="U14" s="4" t="s">
        <v>13</v>
      </c>
      <c r="V14" s="15">
        <f>SUM(L21,L27,L33,L39,Q9,Q15,Q21,Q27,Q33,Q39)</f>
        <v>3204</v>
      </c>
      <c r="W14" s="15">
        <f>SUM(M21,M27,M33,M39,R9,R15,R21,R27,R33,R39)</f>
        <v>4694</v>
      </c>
      <c r="X14" s="18">
        <f t="shared" si="0"/>
        <v>7898</v>
      </c>
      <c r="Z14" s="4" t="s">
        <v>31</v>
      </c>
      <c r="AA14" s="10">
        <v>302</v>
      </c>
      <c r="AB14" s="10">
        <v>270</v>
      </c>
      <c r="AC14" s="10">
        <v>572</v>
      </c>
    </row>
    <row r="15" spans="1:29" ht="15" customHeight="1" x14ac:dyDescent="0.15">
      <c r="A15" s="7"/>
      <c r="B15" s="11">
        <v>310</v>
      </c>
      <c r="C15" s="11">
        <v>275</v>
      </c>
      <c r="D15" s="11">
        <v>585</v>
      </c>
      <c r="E15" s="3"/>
      <c r="F15" s="7"/>
      <c r="G15" s="11">
        <v>430</v>
      </c>
      <c r="H15" s="11">
        <v>415</v>
      </c>
      <c r="I15" s="11">
        <v>845</v>
      </c>
      <c r="J15" s="3"/>
      <c r="K15" s="7"/>
      <c r="L15" s="11">
        <v>974</v>
      </c>
      <c r="M15" s="11">
        <v>950</v>
      </c>
      <c r="N15" s="11">
        <v>1924</v>
      </c>
      <c r="O15" s="3"/>
      <c r="P15" s="7"/>
      <c r="Q15" s="11">
        <v>55</v>
      </c>
      <c r="R15" s="11">
        <v>220</v>
      </c>
      <c r="S15" s="11">
        <v>275</v>
      </c>
      <c r="U15" s="4" t="s">
        <v>14</v>
      </c>
      <c r="V15" s="15">
        <f>SUM(L27,L33,L39,Q9,Q15,Q21,Q27,Q33,Q39)</f>
        <v>2012</v>
      </c>
      <c r="W15" s="15">
        <f>SUM(M27,M33,M39,R9,R15,R21,R27,R33,R39)</f>
        <v>3556</v>
      </c>
      <c r="X15" s="18">
        <f t="shared" si="0"/>
        <v>5568</v>
      </c>
      <c r="Z15" s="4" t="s">
        <v>7</v>
      </c>
      <c r="AA15" s="10">
        <v>251</v>
      </c>
      <c r="AB15" s="10">
        <v>427</v>
      </c>
      <c r="AC15" s="10">
        <v>678</v>
      </c>
    </row>
    <row r="16" spans="1:29" ht="15" customHeight="1" x14ac:dyDescent="0.15">
      <c r="A16" s="7">
        <v>10</v>
      </c>
      <c r="B16" s="10">
        <v>75</v>
      </c>
      <c r="C16" s="10">
        <v>67</v>
      </c>
      <c r="D16" s="10">
        <v>142</v>
      </c>
      <c r="E16" s="3"/>
      <c r="F16" s="7">
        <v>40</v>
      </c>
      <c r="G16" s="10">
        <v>88</v>
      </c>
      <c r="H16" s="10">
        <v>86</v>
      </c>
      <c r="I16" s="10">
        <v>174</v>
      </c>
      <c r="J16" s="3"/>
      <c r="K16" s="7">
        <v>70</v>
      </c>
      <c r="L16" s="10">
        <v>237</v>
      </c>
      <c r="M16" s="10">
        <v>202</v>
      </c>
      <c r="N16" s="10">
        <v>439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1421</v>
      </c>
      <c r="W16" s="15">
        <f>SUM(M33,M39,R9,R15,R21,R27,R33,R39)</f>
        <v>2751</v>
      </c>
      <c r="X16" s="18">
        <f t="shared" si="0"/>
        <v>4172</v>
      </c>
      <c r="Z16" s="9" t="s">
        <v>24</v>
      </c>
      <c r="AA16" s="11">
        <f t="shared" ref="AA16:AB16" si="2">SUM(AA12:AA15)</f>
        <v>1260</v>
      </c>
      <c r="AB16" s="11">
        <f t="shared" si="2"/>
        <v>1412</v>
      </c>
      <c r="AC16" s="11">
        <f>SUM(AC12:AC15)</f>
        <v>2672</v>
      </c>
    </row>
    <row r="17" spans="1:29" ht="15" customHeight="1" x14ac:dyDescent="0.15">
      <c r="A17" s="7">
        <v>11</v>
      </c>
      <c r="B17" s="10">
        <v>78</v>
      </c>
      <c r="C17" s="10">
        <v>72</v>
      </c>
      <c r="D17" s="10">
        <v>150</v>
      </c>
      <c r="E17" s="3"/>
      <c r="F17" s="7">
        <v>41</v>
      </c>
      <c r="G17" s="10">
        <v>90</v>
      </c>
      <c r="H17" s="10">
        <v>88</v>
      </c>
      <c r="I17" s="10">
        <v>178</v>
      </c>
      <c r="J17" s="3"/>
      <c r="K17" s="7">
        <v>71</v>
      </c>
      <c r="L17" s="10">
        <v>237</v>
      </c>
      <c r="M17" s="10">
        <v>224</v>
      </c>
      <c r="N17" s="10">
        <v>461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824</v>
      </c>
      <c r="W17" s="15">
        <f>SUM(M39,R9,R15,R21,R27,R33,R39)</f>
        <v>1796</v>
      </c>
      <c r="X17" s="18">
        <f t="shared" si="0"/>
        <v>2620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64</v>
      </c>
      <c r="D18" s="10">
        <v>140</v>
      </c>
      <c r="E18" s="3"/>
      <c r="F18" s="7">
        <v>42</v>
      </c>
      <c r="G18" s="10">
        <v>83</v>
      </c>
      <c r="H18" s="10">
        <v>83</v>
      </c>
      <c r="I18" s="10">
        <v>166</v>
      </c>
      <c r="J18" s="3"/>
      <c r="K18" s="7">
        <v>72</v>
      </c>
      <c r="L18" s="10">
        <v>261</v>
      </c>
      <c r="M18" s="10">
        <v>253</v>
      </c>
      <c r="N18" s="13">
        <v>514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319</v>
      </c>
      <c r="W18" s="15">
        <f>SUM(R9,R15,R21,R27,R33,R39)</f>
        <v>919</v>
      </c>
      <c r="X18" s="18">
        <f t="shared" si="0"/>
        <v>1238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59</v>
      </c>
      <c r="C19" s="10">
        <v>76</v>
      </c>
      <c r="D19" s="10">
        <v>135</v>
      </c>
      <c r="E19" s="3"/>
      <c r="F19" s="7">
        <v>43</v>
      </c>
      <c r="G19" s="10">
        <v>113</v>
      </c>
      <c r="H19" s="10">
        <v>92</v>
      </c>
      <c r="I19" s="10">
        <v>205</v>
      </c>
      <c r="J19" s="3"/>
      <c r="K19" s="7">
        <v>73</v>
      </c>
      <c r="L19" s="10">
        <v>234</v>
      </c>
      <c r="M19" s="10">
        <v>246</v>
      </c>
      <c r="N19" s="10">
        <v>480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59</v>
      </c>
      <c r="W19" s="15">
        <f>SUM(R15,R21,R27,R33,R39)</f>
        <v>265</v>
      </c>
      <c r="X19" s="18">
        <f t="shared" si="0"/>
        <v>324</v>
      </c>
      <c r="Z19" s="4" t="s">
        <v>25</v>
      </c>
      <c r="AA19" s="10">
        <v>149</v>
      </c>
      <c r="AB19" s="10">
        <v>140</v>
      </c>
      <c r="AC19" s="10">
        <v>289</v>
      </c>
    </row>
    <row r="20" spans="1:29" ht="15" customHeight="1" x14ac:dyDescent="0.15">
      <c r="A20" s="7">
        <v>14</v>
      </c>
      <c r="B20" s="10">
        <v>76</v>
      </c>
      <c r="C20" s="10">
        <v>73</v>
      </c>
      <c r="D20" s="10">
        <v>149</v>
      </c>
      <c r="E20" s="3"/>
      <c r="F20" s="7">
        <v>44</v>
      </c>
      <c r="G20" s="10">
        <v>110</v>
      </c>
      <c r="H20" s="10">
        <v>89</v>
      </c>
      <c r="I20" s="10">
        <v>199</v>
      </c>
      <c r="J20" s="3"/>
      <c r="K20" s="7">
        <v>74</v>
      </c>
      <c r="L20" s="10">
        <v>223</v>
      </c>
      <c r="M20" s="10">
        <v>213</v>
      </c>
      <c r="N20" s="10">
        <v>436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45</v>
      </c>
      <c r="X20" s="18">
        <f t="shared" si="0"/>
        <v>49</v>
      </c>
      <c r="Z20" s="25" t="s">
        <v>26</v>
      </c>
      <c r="AA20" s="10">
        <v>914</v>
      </c>
      <c r="AB20" s="10">
        <v>776</v>
      </c>
      <c r="AC20" s="10">
        <v>1690</v>
      </c>
    </row>
    <row r="21" spans="1:29" ht="15" customHeight="1" x14ac:dyDescent="0.15">
      <c r="A21" s="7"/>
      <c r="B21" s="11">
        <v>364</v>
      </c>
      <c r="C21" s="11">
        <v>352</v>
      </c>
      <c r="D21" s="11">
        <v>716</v>
      </c>
      <c r="E21" s="3"/>
      <c r="F21" s="7"/>
      <c r="G21" s="11">
        <v>484</v>
      </c>
      <c r="H21" s="11">
        <v>438</v>
      </c>
      <c r="I21" s="11">
        <v>922</v>
      </c>
      <c r="J21" s="3"/>
      <c r="K21" s="7"/>
      <c r="L21" s="12">
        <v>1192</v>
      </c>
      <c r="M21" s="12">
        <v>1138</v>
      </c>
      <c r="N21" s="12">
        <v>2330</v>
      </c>
      <c r="O21" s="23"/>
      <c r="P21" s="7"/>
      <c r="Q21" s="11">
        <v>4</v>
      </c>
      <c r="R21" s="11">
        <v>42</v>
      </c>
      <c r="S21" s="11">
        <v>46</v>
      </c>
      <c r="Z21" s="4" t="s">
        <v>31</v>
      </c>
      <c r="AA21" s="10">
        <v>400</v>
      </c>
      <c r="AB21" s="10">
        <v>344</v>
      </c>
      <c r="AC21" s="10">
        <v>744</v>
      </c>
    </row>
    <row r="22" spans="1:29" ht="15" customHeight="1" x14ac:dyDescent="0.15">
      <c r="A22" s="7">
        <v>15</v>
      </c>
      <c r="B22" s="10">
        <v>88</v>
      </c>
      <c r="C22" s="10">
        <v>79</v>
      </c>
      <c r="D22" s="10">
        <v>167</v>
      </c>
      <c r="E22" s="3"/>
      <c r="F22" s="7">
        <v>45</v>
      </c>
      <c r="G22" s="10">
        <v>109</v>
      </c>
      <c r="H22" s="10">
        <v>97</v>
      </c>
      <c r="I22" s="10">
        <v>206</v>
      </c>
      <c r="J22" s="3"/>
      <c r="K22" s="7">
        <v>75</v>
      </c>
      <c r="L22" s="10">
        <v>92</v>
      </c>
      <c r="M22" s="10">
        <v>106</v>
      </c>
      <c r="N22" s="10">
        <v>198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323</v>
      </c>
      <c r="AB22" s="10">
        <v>643</v>
      </c>
      <c r="AC22" s="10">
        <v>966</v>
      </c>
    </row>
    <row r="23" spans="1:29" ht="15" customHeight="1" x14ac:dyDescent="0.15">
      <c r="A23" s="7">
        <v>16</v>
      </c>
      <c r="B23" s="10">
        <v>80</v>
      </c>
      <c r="C23" s="10">
        <v>68</v>
      </c>
      <c r="D23" s="10">
        <v>148</v>
      </c>
      <c r="E23" s="3"/>
      <c r="F23" s="7">
        <v>46</v>
      </c>
      <c r="G23" s="10">
        <v>103</v>
      </c>
      <c r="H23" s="10">
        <v>91</v>
      </c>
      <c r="I23" s="10">
        <v>194</v>
      </c>
      <c r="J23" s="3"/>
      <c r="K23" s="7">
        <v>76</v>
      </c>
      <c r="L23" s="10">
        <v>120</v>
      </c>
      <c r="M23" s="10">
        <v>139</v>
      </c>
      <c r="N23" s="10">
        <v>259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9.5134350036310824</v>
      </c>
      <c r="W23" s="19">
        <f>W4/$W$8*100</f>
        <v>7.6209714443118166</v>
      </c>
      <c r="X23" s="19">
        <f>X4/$X$8*100</f>
        <v>8.5094982951777887</v>
      </c>
      <c r="Z23" s="9" t="s">
        <v>24</v>
      </c>
      <c r="AA23" s="11">
        <f t="shared" ref="AA23:AB23" si="3">SUM(AA19:AA22)</f>
        <v>1786</v>
      </c>
      <c r="AB23" s="11">
        <f t="shared" si="3"/>
        <v>1903</v>
      </c>
      <c r="AC23" s="11">
        <f>SUM(AC19:AC22)</f>
        <v>3689</v>
      </c>
    </row>
    <row r="24" spans="1:29" ht="15" customHeight="1" x14ac:dyDescent="0.15">
      <c r="A24" s="7">
        <v>17</v>
      </c>
      <c r="B24" s="10">
        <v>92</v>
      </c>
      <c r="C24" s="10">
        <v>71</v>
      </c>
      <c r="D24" s="10">
        <v>163</v>
      </c>
      <c r="E24" s="3"/>
      <c r="F24" s="7">
        <v>47</v>
      </c>
      <c r="G24" s="10">
        <v>111</v>
      </c>
      <c r="H24" s="10">
        <v>114</v>
      </c>
      <c r="I24" s="10">
        <v>225</v>
      </c>
      <c r="J24" s="3"/>
      <c r="K24" s="7">
        <v>77</v>
      </c>
      <c r="L24" s="10">
        <v>122</v>
      </c>
      <c r="M24" s="10">
        <v>191</v>
      </c>
      <c r="N24" s="10">
        <v>313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47.141819690839299</v>
      </c>
      <c r="W24" s="19">
        <f>W5/$W$8*100</f>
        <v>40.556422734367828</v>
      </c>
      <c r="X24" s="19">
        <f>X5/$X$8*100</f>
        <v>43.648319532391625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70</v>
      </c>
      <c r="D25" s="10">
        <v>138</v>
      </c>
      <c r="E25" s="3"/>
      <c r="F25" s="7">
        <v>48</v>
      </c>
      <c r="G25" s="10">
        <v>98</v>
      </c>
      <c r="H25" s="10">
        <v>86</v>
      </c>
      <c r="I25" s="10">
        <v>184</v>
      </c>
      <c r="J25" s="3"/>
      <c r="K25" s="7">
        <v>78</v>
      </c>
      <c r="L25" s="10">
        <v>125</v>
      </c>
      <c r="M25" s="10">
        <v>176</v>
      </c>
      <c r="N25" s="10">
        <v>301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22.471210706504824</v>
      </c>
      <c r="W25" s="19">
        <f>W6/$W$8*100</f>
        <v>19.171793223762741</v>
      </c>
      <c r="X25" s="19">
        <f>X6/$X$8*100</f>
        <v>20.720896249391135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53</v>
      </c>
      <c r="C26" s="10">
        <v>76</v>
      </c>
      <c r="D26" s="10">
        <v>129</v>
      </c>
      <c r="E26" s="3"/>
      <c r="F26" s="7">
        <v>49</v>
      </c>
      <c r="G26" s="10">
        <v>104</v>
      </c>
      <c r="H26" s="10">
        <v>104</v>
      </c>
      <c r="I26" s="10">
        <v>208</v>
      </c>
      <c r="J26" s="3"/>
      <c r="K26" s="7">
        <v>79</v>
      </c>
      <c r="L26" s="10">
        <v>132</v>
      </c>
      <c r="M26" s="10">
        <v>193</v>
      </c>
      <c r="N26" s="10">
        <v>325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20.873534599024797</v>
      </c>
      <c r="W26" s="19">
        <f>W7/$W$8*100</f>
        <v>32.650812597557618</v>
      </c>
      <c r="X26" s="19">
        <f>X7/$X$8*100</f>
        <v>27.121285923039455</v>
      </c>
      <c r="Z26" s="4" t="s">
        <v>25</v>
      </c>
      <c r="AA26" s="10">
        <v>97</v>
      </c>
      <c r="AB26" s="10">
        <v>81</v>
      </c>
      <c r="AC26" s="10">
        <v>178</v>
      </c>
    </row>
    <row r="27" spans="1:29" ht="15" customHeight="1" x14ac:dyDescent="0.15">
      <c r="A27" s="7"/>
      <c r="B27" s="11">
        <v>381</v>
      </c>
      <c r="C27" s="11">
        <v>364</v>
      </c>
      <c r="D27" s="11">
        <v>745</v>
      </c>
      <c r="E27" s="3"/>
      <c r="F27" s="7"/>
      <c r="G27" s="11">
        <v>525</v>
      </c>
      <c r="H27" s="11">
        <v>492</v>
      </c>
      <c r="I27" s="11">
        <v>1017</v>
      </c>
      <c r="J27" s="3"/>
      <c r="K27" s="7"/>
      <c r="L27" s="11">
        <v>591</v>
      </c>
      <c r="M27" s="11">
        <v>805</v>
      </c>
      <c r="N27" s="11">
        <v>1396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5" t="s">
        <v>26</v>
      </c>
      <c r="AA27" s="10">
        <v>434</v>
      </c>
      <c r="AB27" s="10">
        <v>429</v>
      </c>
      <c r="AC27" s="10">
        <v>863</v>
      </c>
    </row>
    <row r="28" spans="1:29" ht="15" customHeight="1" x14ac:dyDescent="0.15">
      <c r="A28" s="7">
        <v>20</v>
      </c>
      <c r="B28" s="10">
        <v>68</v>
      </c>
      <c r="C28" s="10">
        <v>75</v>
      </c>
      <c r="D28" s="10">
        <v>143</v>
      </c>
      <c r="E28" s="3"/>
      <c r="F28" s="7">
        <v>50</v>
      </c>
      <c r="G28" s="10">
        <v>100</v>
      </c>
      <c r="H28" s="10">
        <v>93</v>
      </c>
      <c r="I28" s="10">
        <v>193</v>
      </c>
      <c r="J28" s="3"/>
      <c r="K28" s="7">
        <v>80</v>
      </c>
      <c r="L28" s="10">
        <v>120</v>
      </c>
      <c r="M28" s="10">
        <v>204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29.027907459280005</v>
      </c>
      <c r="W28" s="19">
        <f t="shared" ref="W28:W39" si="5">W9/$W$8*100</f>
        <v>25.378753098888989</v>
      </c>
      <c r="X28" s="19">
        <f t="shared" ref="X28:X39" si="6">X9/$X$8*100</f>
        <v>27.092060399415491</v>
      </c>
      <c r="Z28" s="4" t="s">
        <v>31</v>
      </c>
      <c r="AA28" s="10">
        <v>238</v>
      </c>
      <c r="AB28" s="10">
        <v>207</v>
      </c>
      <c r="AC28" s="10">
        <v>445</v>
      </c>
    </row>
    <row r="29" spans="1:29" ht="15" customHeight="1" x14ac:dyDescent="0.15">
      <c r="A29" s="7">
        <v>21</v>
      </c>
      <c r="B29" s="10">
        <v>61</v>
      </c>
      <c r="C29" s="10">
        <v>69</v>
      </c>
      <c r="D29" s="10">
        <v>130</v>
      </c>
      <c r="E29" s="3"/>
      <c r="F29" s="7">
        <v>51</v>
      </c>
      <c r="G29" s="10">
        <v>99</v>
      </c>
      <c r="H29" s="10">
        <v>91</v>
      </c>
      <c r="I29" s="10">
        <v>190</v>
      </c>
      <c r="J29" s="3"/>
      <c r="K29" s="7">
        <v>81</v>
      </c>
      <c r="L29" s="10">
        <v>115</v>
      </c>
      <c r="M29" s="10">
        <v>178</v>
      </c>
      <c r="N29" s="10">
        <v>293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72.372652764809629</v>
      </c>
      <c r="W29" s="19">
        <f t="shared" si="5"/>
        <v>77.201358920209344</v>
      </c>
      <c r="X29" s="19">
        <f t="shared" si="6"/>
        <v>74.93424257184607</v>
      </c>
      <c r="Z29" s="4" t="s">
        <v>7</v>
      </c>
      <c r="AA29" s="10">
        <v>217</v>
      </c>
      <c r="AB29" s="10">
        <v>370</v>
      </c>
      <c r="AC29" s="10">
        <v>587</v>
      </c>
    </row>
    <row r="30" spans="1:29" ht="15" customHeight="1" x14ac:dyDescent="0.15">
      <c r="A30" s="7">
        <v>22</v>
      </c>
      <c r="B30" s="10">
        <v>51</v>
      </c>
      <c r="C30" s="10">
        <v>62</v>
      </c>
      <c r="D30" s="10">
        <v>113</v>
      </c>
      <c r="E30" s="3"/>
      <c r="F30" s="7">
        <v>52</v>
      </c>
      <c r="G30" s="10">
        <v>90</v>
      </c>
      <c r="H30" s="10">
        <v>91</v>
      </c>
      <c r="I30" s="10">
        <v>181</v>
      </c>
      <c r="J30" s="3"/>
      <c r="K30" s="7">
        <v>82</v>
      </c>
      <c r="L30" s="10">
        <v>111</v>
      </c>
      <c r="M30" s="10">
        <v>187</v>
      </c>
      <c r="N30" s="10">
        <v>298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61.904761904761905</v>
      </c>
      <c r="W30" s="19">
        <f t="shared" si="5"/>
        <v>68.662198145257548</v>
      </c>
      <c r="X30" s="19">
        <f t="shared" si="6"/>
        <v>65.489527520701401</v>
      </c>
      <c r="Z30" s="9" t="s">
        <v>24</v>
      </c>
      <c r="AA30" s="11">
        <f t="shared" ref="AA30:AB30" si="7">SUM(AA26:AA29)</f>
        <v>986</v>
      </c>
      <c r="AB30" s="11">
        <f t="shared" si="7"/>
        <v>1087</v>
      </c>
      <c r="AC30" s="11">
        <f>SUM(AC26:AC29)</f>
        <v>2073</v>
      </c>
    </row>
    <row r="31" spans="1:29" ht="15" customHeight="1" x14ac:dyDescent="0.15">
      <c r="A31" s="7">
        <v>23</v>
      </c>
      <c r="B31" s="10">
        <v>63</v>
      </c>
      <c r="C31" s="10">
        <v>55</v>
      </c>
      <c r="D31" s="10">
        <v>118</v>
      </c>
      <c r="E31" s="3"/>
      <c r="F31" s="7">
        <v>53</v>
      </c>
      <c r="G31" s="10">
        <v>90</v>
      </c>
      <c r="H31" s="10">
        <v>99</v>
      </c>
      <c r="I31" s="10">
        <v>189</v>
      </c>
      <c r="J31" s="3"/>
      <c r="K31" s="7">
        <v>83</v>
      </c>
      <c r="L31" s="10">
        <v>122</v>
      </c>
      <c r="M31" s="10">
        <v>180</v>
      </c>
      <c r="N31" s="10">
        <v>302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51.395372964000416</v>
      </c>
      <c r="W31" s="19">
        <f t="shared" si="5"/>
        <v>59.113029106601779</v>
      </c>
      <c r="X31" s="19">
        <f t="shared" si="6"/>
        <v>55.489527520701408</v>
      </c>
      <c r="Z31" s="6"/>
    </row>
    <row r="32" spans="1:29" ht="15" customHeight="1" x14ac:dyDescent="0.15">
      <c r="A32" s="7">
        <v>24</v>
      </c>
      <c r="B32" s="10">
        <v>62</v>
      </c>
      <c r="C32" s="10">
        <v>54</v>
      </c>
      <c r="D32" s="10">
        <v>116</v>
      </c>
      <c r="E32" s="3"/>
      <c r="F32" s="7">
        <v>54</v>
      </c>
      <c r="G32" s="10">
        <v>99</v>
      </c>
      <c r="H32" s="10">
        <v>134</v>
      </c>
      <c r="I32" s="10">
        <v>233</v>
      </c>
      <c r="J32" s="3"/>
      <c r="K32" s="7">
        <v>84</v>
      </c>
      <c r="L32" s="10">
        <v>129</v>
      </c>
      <c r="M32" s="10">
        <v>206</v>
      </c>
      <c r="N32" s="10">
        <v>335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43.344745305529621</v>
      </c>
      <c r="W32" s="20">
        <f t="shared" si="5"/>
        <v>51.822605821320359</v>
      </c>
      <c r="X32" s="20">
        <f t="shared" si="6"/>
        <v>47.84218217243059</v>
      </c>
      <c r="Z32" s="6"/>
      <c r="AA32" s="27"/>
      <c r="AB32" s="26"/>
      <c r="AC32" s="26"/>
    </row>
    <row r="33" spans="1:29" ht="15" customHeight="1" x14ac:dyDescent="0.15">
      <c r="A33" s="7"/>
      <c r="B33" s="11">
        <v>305</v>
      </c>
      <c r="C33" s="11">
        <v>315</v>
      </c>
      <c r="D33" s="11">
        <v>620</v>
      </c>
      <c r="E33" s="3"/>
      <c r="F33" s="7"/>
      <c r="G33" s="11">
        <v>478</v>
      </c>
      <c r="H33" s="11">
        <v>508</v>
      </c>
      <c r="I33" s="11">
        <v>986</v>
      </c>
      <c r="J33" s="3"/>
      <c r="K33" s="7"/>
      <c r="L33" s="11">
        <v>597</v>
      </c>
      <c r="M33" s="11">
        <v>955</v>
      </c>
      <c r="N33" s="11">
        <v>1552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33.239962651727353</v>
      </c>
      <c r="W33" s="19">
        <f t="shared" si="5"/>
        <v>43.099807180240568</v>
      </c>
      <c r="X33" s="19">
        <f t="shared" si="6"/>
        <v>38.470530930345838</v>
      </c>
      <c r="Z33" s="6" t="s">
        <v>3</v>
      </c>
    </row>
    <row r="34" spans="1:29" ht="15" customHeight="1" x14ac:dyDescent="0.15">
      <c r="A34" s="7">
        <v>25</v>
      </c>
      <c r="B34" s="10">
        <v>52</v>
      </c>
      <c r="C34" s="10">
        <v>54</v>
      </c>
      <c r="D34" s="10">
        <v>106</v>
      </c>
      <c r="E34" s="3"/>
      <c r="F34" s="7">
        <v>55</v>
      </c>
      <c r="G34" s="10">
        <v>88</v>
      </c>
      <c r="H34" s="10">
        <v>64</v>
      </c>
      <c r="I34" s="10">
        <v>152</v>
      </c>
      <c r="J34" s="3"/>
      <c r="K34" s="7">
        <v>85</v>
      </c>
      <c r="L34" s="10">
        <v>113</v>
      </c>
      <c r="M34" s="10">
        <v>188</v>
      </c>
      <c r="N34" s="10">
        <v>301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20.873534599024797</v>
      </c>
      <c r="W34" s="19">
        <f t="shared" si="5"/>
        <v>32.650812597557618</v>
      </c>
      <c r="X34" s="19">
        <f t="shared" si="6"/>
        <v>27.121285923039455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59</v>
      </c>
      <c r="C35" s="10">
        <v>55</v>
      </c>
      <c r="D35" s="10">
        <v>114</v>
      </c>
      <c r="E35" s="3"/>
      <c r="F35" s="7">
        <v>56</v>
      </c>
      <c r="G35" s="10">
        <v>102</v>
      </c>
      <c r="H35" s="10">
        <v>110</v>
      </c>
      <c r="I35" s="10">
        <v>212</v>
      </c>
      <c r="J35" s="3"/>
      <c r="K35" s="7">
        <v>86</v>
      </c>
      <c r="L35" s="10">
        <v>114</v>
      </c>
      <c r="M35" s="10">
        <v>188</v>
      </c>
      <c r="N35" s="10">
        <v>302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14.742193173565724</v>
      </c>
      <c r="W35" s="19">
        <f t="shared" si="5"/>
        <v>25.259388485905792</v>
      </c>
      <c r="X35" s="19">
        <f t="shared" si="6"/>
        <v>20.321480759863615</v>
      </c>
      <c r="Z35" s="4" t="s">
        <v>25</v>
      </c>
      <c r="AA35" s="10">
        <f>SUM(AA5,AA12,AA19,AA26)</f>
        <v>917</v>
      </c>
      <c r="AB35" s="10">
        <f t="shared" ref="AA35:AB38" si="8">SUM(AB5,AB12,AB19,AB26)</f>
        <v>830</v>
      </c>
      <c r="AC35" s="10">
        <f>SUM(AA35:AB35)</f>
        <v>1747</v>
      </c>
    </row>
    <row r="36" spans="1:29" ht="15" customHeight="1" x14ac:dyDescent="0.15">
      <c r="A36" s="7">
        <v>27</v>
      </c>
      <c r="B36" s="10">
        <v>71</v>
      </c>
      <c r="C36" s="10">
        <v>49</v>
      </c>
      <c r="D36" s="10">
        <v>120</v>
      </c>
      <c r="E36" s="3"/>
      <c r="F36" s="7">
        <v>57</v>
      </c>
      <c r="G36" s="10">
        <v>106</v>
      </c>
      <c r="H36" s="10">
        <v>122</v>
      </c>
      <c r="I36" s="10">
        <v>228</v>
      </c>
      <c r="J36" s="3"/>
      <c r="K36" s="7">
        <v>87</v>
      </c>
      <c r="L36" s="10">
        <v>98</v>
      </c>
      <c r="M36" s="10">
        <v>198</v>
      </c>
      <c r="N36" s="10">
        <v>296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8.5486046270359992</v>
      </c>
      <c r="W36" s="19">
        <f t="shared" si="5"/>
        <v>16.490680378294005</v>
      </c>
      <c r="X36" s="19">
        <f t="shared" si="6"/>
        <v>12.761811982464685</v>
      </c>
      <c r="Z36" s="25" t="s">
        <v>26</v>
      </c>
      <c r="AA36" s="10">
        <f t="shared" si="8"/>
        <v>4544</v>
      </c>
      <c r="AB36" s="10">
        <f t="shared" si="8"/>
        <v>4417</v>
      </c>
      <c r="AC36" s="13">
        <f>SUM(AA36:AB36)</f>
        <v>8961</v>
      </c>
    </row>
    <row r="37" spans="1:29" ht="15" customHeight="1" x14ac:dyDescent="0.15">
      <c r="A37" s="7">
        <v>28</v>
      </c>
      <c r="B37" s="10">
        <v>71</v>
      </c>
      <c r="C37" s="10">
        <v>50</v>
      </c>
      <c r="D37" s="10">
        <v>121</v>
      </c>
      <c r="E37" s="3"/>
      <c r="F37" s="7">
        <v>58</v>
      </c>
      <c r="G37" s="10">
        <v>125</v>
      </c>
      <c r="H37" s="10">
        <v>118</v>
      </c>
      <c r="I37" s="10">
        <v>243</v>
      </c>
      <c r="J37" s="3"/>
      <c r="K37" s="7">
        <v>88</v>
      </c>
      <c r="L37" s="10">
        <v>94</v>
      </c>
      <c r="M37" s="10">
        <v>160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3.3094719369229177</v>
      </c>
      <c r="W37" s="19">
        <f t="shared" si="5"/>
        <v>8.4381599485813972</v>
      </c>
      <c r="X37" s="19">
        <f t="shared" si="6"/>
        <v>6.0301997077447638</v>
      </c>
      <c r="Z37" s="4" t="s">
        <v>31</v>
      </c>
      <c r="AA37" s="10">
        <f t="shared" si="8"/>
        <v>2166</v>
      </c>
      <c r="AB37" s="10">
        <f t="shared" si="8"/>
        <v>2088</v>
      </c>
      <c r="AC37" s="13">
        <f>SUM(AA37:AB37)</f>
        <v>4254</v>
      </c>
    </row>
    <row r="38" spans="1:29" ht="15" customHeight="1" x14ac:dyDescent="0.15">
      <c r="A38" s="7">
        <v>29</v>
      </c>
      <c r="B38" s="10">
        <v>57</v>
      </c>
      <c r="C38" s="10">
        <v>49</v>
      </c>
      <c r="D38" s="10">
        <v>106</v>
      </c>
      <c r="E38" s="3"/>
      <c r="F38" s="7">
        <v>59</v>
      </c>
      <c r="G38" s="10">
        <v>114</v>
      </c>
      <c r="H38" s="10">
        <v>118</v>
      </c>
      <c r="I38" s="10">
        <v>232</v>
      </c>
      <c r="J38" s="3"/>
      <c r="K38" s="7">
        <v>89</v>
      </c>
      <c r="L38" s="10">
        <v>86</v>
      </c>
      <c r="M38" s="10">
        <v>143</v>
      </c>
      <c r="N38" s="10">
        <v>229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0.61209669052806315</v>
      </c>
      <c r="W38" s="19">
        <f t="shared" si="5"/>
        <v>2.4332017261959415</v>
      </c>
      <c r="X38" s="19">
        <f t="shared" si="6"/>
        <v>1.5781782756941063</v>
      </c>
      <c r="Z38" s="4" t="s">
        <v>7</v>
      </c>
      <c r="AA38" s="10">
        <f t="shared" si="8"/>
        <v>2012</v>
      </c>
      <c r="AB38" s="10">
        <f t="shared" si="8"/>
        <v>3556</v>
      </c>
      <c r="AC38" s="13">
        <f>SUM(AA38:AB38)</f>
        <v>5568</v>
      </c>
    </row>
    <row r="39" spans="1:29" ht="15" customHeight="1" x14ac:dyDescent="0.15">
      <c r="A39" s="7"/>
      <c r="B39" s="11">
        <v>310</v>
      </c>
      <c r="C39" s="11">
        <v>257</v>
      </c>
      <c r="D39" s="11">
        <v>567</v>
      </c>
      <c r="E39" s="3"/>
      <c r="F39" s="7"/>
      <c r="G39" s="11">
        <v>535</v>
      </c>
      <c r="H39" s="11">
        <v>532</v>
      </c>
      <c r="I39" s="11">
        <v>1067</v>
      </c>
      <c r="J39" s="3"/>
      <c r="K39" s="7"/>
      <c r="L39" s="11">
        <v>505</v>
      </c>
      <c r="M39" s="11">
        <v>877</v>
      </c>
      <c r="N39" s="11">
        <v>1382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4.149808071376699E-2</v>
      </c>
      <c r="W39" s="19">
        <f t="shared" si="5"/>
        <v>0.41318519878799009</v>
      </c>
      <c r="X39" s="19">
        <f t="shared" si="6"/>
        <v>0.23867510959571359</v>
      </c>
      <c r="Z39" s="9" t="s">
        <v>24</v>
      </c>
      <c r="AA39" s="11">
        <f>SUM(AA35:AA38)</f>
        <v>9639</v>
      </c>
      <c r="AB39" s="11">
        <f>SUM(AB35:AB38)</f>
        <v>10891</v>
      </c>
      <c r="AC39" s="11">
        <f>SUM(AC35:AC38)</f>
        <v>20530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3" width="9.375" customWidth="1"/>
    <col min="24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44500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44</v>
      </c>
      <c r="C4" s="10">
        <v>32</v>
      </c>
      <c r="D4" s="10">
        <v>76</v>
      </c>
      <c r="E4" s="3"/>
      <c r="F4" s="7">
        <v>30</v>
      </c>
      <c r="G4" s="10">
        <v>65</v>
      </c>
      <c r="H4" s="10">
        <v>40</v>
      </c>
      <c r="I4" s="10">
        <v>105</v>
      </c>
      <c r="J4" s="3"/>
      <c r="K4" s="7">
        <v>60</v>
      </c>
      <c r="L4" s="10">
        <v>142</v>
      </c>
      <c r="M4" s="10">
        <v>158</v>
      </c>
      <c r="N4" s="10">
        <v>300</v>
      </c>
      <c r="O4" s="3"/>
      <c r="P4" s="7">
        <v>90</v>
      </c>
      <c r="Q4" s="10">
        <v>75</v>
      </c>
      <c r="R4" s="10">
        <v>165</v>
      </c>
      <c r="S4" s="10">
        <v>240</v>
      </c>
      <c r="U4" s="4" t="s">
        <v>4</v>
      </c>
      <c r="V4" s="15">
        <f>SUM(B9,B15,B21)</f>
        <v>916</v>
      </c>
      <c r="W4" s="15">
        <f>SUM(C9,C15,C21)</f>
        <v>825</v>
      </c>
      <c r="X4" s="15">
        <f>SUM(V4:W4)</f>
        <v>1741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49</v>
      </c>
      <c r="C5" s="10">
        <v>43</v>
      </c>
      <c r="D5" s="10">
        <v>92</v>
      </c>
      <c r="E5" s="3"/>
      <c r="F5" s="7">
        <v>31</v>
      </c>
      <c r="G5" s="10">
        <v>44</v>
      </c>
      <c r="H5" s="10">
        <v>43</v>
      </c>
      <c r="I5" s="10">
        <v>87</v>
      </c>
      <c r="J5" s="3"/>
      <c r="K5" s="7">
        <v>61</v>
      </c>
      <c r="L5" s="10">
        <v>144</v>
      </c>
      <c r="M5" s="10">
        <v>139</v>
      </c>
      <c r="N5" s="10">
        <v>283</v>
      </c>
      <c r="O5" s="3"/>
      <c r="P5" s="7">
        <v>91</v>
      </c>
      <c r="Q5" s="10">
        <v>73</v>
      </c>
      <c r="R5" s="10">
        <v>163</v>
      </c>
      <c r="S5" s="10">
        <v>236</v>
      </c>
      <c r="U5" s="4" t="s">
        <v>5</v>
      </c>
      <c r="V5" s="15">
        <f>SUM(B27,B33,B39,G9,G15,G21,G27,G33,G39,L9)</f>
        <v>4535</v>
      </c>
      <c r="W5" s="15">
        <f>SUM(C27,C33,C39,H9,H15,H21,H27,H33,H39,M9)</f>
        <v>4421</v>
      </c>
      <c r="X5" s="15">
        <f>SUM(V5:W5)</f>
        <v>8956</v>
      </c>
      <c r="Y5" s="2"/>
      <c r="Z5" s="4" t="s">
        <v>25</v>
      </c>
      <c r="AA5" s="10">
        <v>519</v>
      </c>
      <c r="AB5" s="10">
        <v>506</v>
      </c>
      <c r="AC5" s="10">
        <v>1025</v>
      </c>
    </row>
    <row r="6" spans="1:29" ht="15" customHeight="1" x14ac:dyDescent="0.15">
      <c r="A6" s="7">
        <v>2</v>
      </c>
      <c r="B6" s="10">
        <v>45</v>
      </c>
      <c r="C6" s="10">
        <v>37</v>
      </c>
      <c r="D6" s="10">
        <v>82</v>
      </c>
      <c r="E6" s="3"/>
      <c r="F6" s="7">
        <v>32</v>
      </c>
      <c r="G6" s="10">
        <v>54</v>
      </c>
      <c r="H6" s="10">
        <v>55</v>
      </c>
      <c r="I6" s="10">
        <v>109</v>
      </c>
      <c r="J6" s="3"/>
      <c r="K6" s="7">
        <v>62</v>
      </c>
      <c r="L6" s="10">
        <v>163</v>
      </c>
      <c r="M6" s="10">
        <v>167</v>
      </c>
      <c r="N6" s="10">
        <v>330</v>
      </c>
      <c r="O6" s="3"/>
      <c r="P6" s="7">
        <v>92</v>
      </c>
      <c r="Q6" s="10">
        <v>47</v>
      </c>
      <c r="R6" s="10">
        <v>133</v>
      </c>
      <c r="S6" s="10">
        <v>180</v>
      </c>
      <c r="U6" s="8" t="s">
        <v>6</v>
      </c>
      <c r="V6" s="15">
        <f>SUM(L15,L21)</f>
        <v>2163</v>
      </c>
      <c r="W6" s="15">
        <f>SUM(M15,M21)</f>
        <v>2083</v>
      </c>
      <c r="X6" s="15">
        <f>SUM(V6:W6)</f>
        <v>4246</v>
      </c>
      <c r="Z6" s="25" t="s">
        <v>26</v>
      </c>
      <c r="AA6" s="10">
        <v>2638</v>
      </c>
      <c r="AB6" s="10">
        <v>2609</v>
      </c>
      <c r="AC6" s="10">
        <v>5247</v>
      </c>
    </row>
    <row r="7" spans="1:29" ht="15" customHeight="1" x14ac:dyDescent="0.15">
      <c r="A7" s="7">
        <v>3</v>
      </c>
      <c r="B7" s="10">
        <v>41</v>
      </c>
      <c r="C7" s="10">
        <v>35</v>
      </c>
      <c r="D7" s="10">
        <v>76</v>
      </c>
      <c r="E7" s="3"/>
      <c r="F7" s="7">
        <v>33</v>
      </c>
      <c r="G7" s="10">
        <v>88</v>
      </c>
      <c r="H7" s="10">
        <v>77</v>
      </c>
      <c r="I7" s="10">
        <v>165</v>
      </c>
      <c r="J7" s="3"/>
      <c r="K7" s="7">
        <v>63</v>
      </c>
      <c r="L7" s="10">
        <v>162</v>
      </c>
      <c r="M7" s="10">
        <v>166</v>
      </c>
      <c r="N7" s="10">
        <v>328</v>
      </c>
      <c r="O7" s="3"/>
      <c r="P7" s="7">
        <v>93</v>
      </c>
      <c r="Q7" s="10">
        <v>35</v>
      </c>
      <c r="R7" s="10">
        <v>107</v>
      </c>
      <c r="S7" s="10">
        <v>142</v>
      </c>
      <c r="U7" s="4" t="s">
        <v>7</v>
      </c>
      <c r="V7" s="15">
        <f>SUM(L27,L33,L39,Q9,Q15,Q21,Q27,Q33,Q39)</f>
        <v>2018</v>
      </c>
      <c r="W7" s="15">
        <f>SUM(M27,M33,M39,R9,R15,R21,R27,R33,R39)</f>
        <v>3555</v>
      </c>
      <c r="X7" s="15">
        <f>SUM(V7:W7)</f>
        <v>5573</v>
      </c>
      <c r="Z7" s="4" t="s">
        <v>31</v>
      </c>
      <c r="AA7" s="10">
        <v>1226</v>
      </c>
      <c r="AB7" s="10">
        <v>1255</v>
      </c>
      <c r="AC7" s="10">
        <v>2481</v>
      </c>
    </row>
    <row r="8" spans="1:29" ht="15" customHeight="1" x14ac:dyDescent="0.15">
      <c r="A8" s="7">
        <v>4</v>
      </c>
      <c r="B8" s="10">
        <v>62</v>
      </c>
      <c r="C8" s="10">
        <v>54</v>
      </c>
      <c r="D8" s="10">
        <v>116</v>
      </c>
      <c r="E8" s="3"/>
      <c r="F8" s="7">
        <v>34</v>
      </c>
      <c r="G8" s="10">
        <v>72</v>
      </c>
      <c r="H8" s="10">
        <v>76</v>
      </c>
      <c r="I8" s="10">
        <v>148</v>
      </c>
      <c r="J8" s="3"/>
      <c r="K8" s="7">
        <v>64</v>
      </c>
      <c r="L8" s="10">
        <v>160</v>
      </c>
      <c r="M8" s="10">
        <v>167</v>
      </c>
      <c r="N8" s="10">
        <v>327</v>
      </c>
      <c r="O8" s="3"/>
      <c r="P8" s="7">
        <v>94</v>
      </c>
      <c r="Q8" s="10">
        <v>29</v>
      </c>
      <c r="R8" s="10">
        <v>83</v>
      </c>
      <c r="S8" s="10">
        <v>112</v>
      </c>
      <c r="U8" s="17" t="s">
        <v>3</v>
      </c>
      <c r="V8" s="12">
        <f>SUM(V4:V7)</f>
        <v>9632</v>
      </c>
      <c r="W8" s="12">
        <f>SUM(W4:W7)</f>
        <v>10884</v>
      </c>
      <c r="X8" s="12">
        <f>SUM(X4:X7)</f>
        <v>20516</v>
      </c>
      <c r="Z8" s="4" t="s">
        <v>7</v>
      </c>
      <c r="AA8" s="10">
        <v>1225</v>
      </c>
      <c r="AB8" s="10">
        <v>2114</v>
      </c>
      <c r="AC8" s="10">
        <v>3339</v>
      </c>
    </row>
    <row r="9" spans="1:29" ht="15" customHeight="1" x14ac:dyDescent="0.15">
      <c r="A9" s="7"/>
      <c r="B9" s="11">
        <v>241</v>
      </c>
      <c r="C9" s="11">
        <v>201</v>
      </c>
      <c r="D9" s="11">
        <v>442</v>
      </c>
      <c r="E9" s="3"/>
      <c r="F9" s="7"/>
      <c r="G9" s="11">
        <v>323</v>
      </c>
      <c r="H9" s="11">
        <v>291</v>
      </c>
      <c r="I9" s="11">
        <v>614</v>
      </c>
      <c r="J9" s="3"/>
      <c r="K9" s="7"/>
      <c r="L9" s="12">
        <v>771</v>
      </c>
      <c r="M9" s="12">
        <v>797</v>
      </c>
      <c r="N9" s="12">
        <v>1568</v>
      </c>
      <c r="O9" s="3"/>
      <c r="P9" s="7"/>
      <c r="Q9" s="11">
        <v>259</v>
      </c>
      <c r="R9" s="11">
        <v>651</v>
      </c>
      <c r="S9" s="11">
        <v>910</v>
      </c>
      <c r="U9" s="4" t="s">
        <v>8</v>
      </c>
      <c r="V9" s="15">
        <f>SUM(G21,G27,G33,G39,L9)</f>
        <v>2791</v>
      </c>
      <c r="W9" s="15">
        <f>SUM(H21,H27,H33,H39,M9)</f>
        <v>2762</v>
      </c>
      <c r="X9" s="18">
        <f t="shared" ref="X9:X20" si="0">SUM(V9:W9)</f>
        <v>5553</v>
      </c>
      <c r="Z9" s="9" t="s">
        <v>24</v>
      </c>
      <c r="AA9" s="11">
        <f t="shared" ref="AA9:AB9" si="1">SUM(AA5:AA8)</f>
        <v>5608</v>
      </c>
      <c r="AB9" s="11">
        <f t="shared" si="1"/>
        <v>6484</v>
      </c>
      <c r="AC9" s="11">
        <f>SUM(AC5:AC8)</f>
        <v>12092</v>
      </c>
    </row>
    <row r="10" spans="1:29" ht="15" customHeight="1" x14ac:dyDescent="0.15">
      <c r="A10" s="7">
        <v>5</v>
      </c>
      <c r="B10" s="10">
        <v>52</v>
      </c>
      <c r="C10" s="10">
        <v>50</v>
      </c>
      <c r="D10" s="10">
        <v>102</v>
      </c>
      <c r="E10" s="3"/>
      <c r="F10" s="7">
        <v>35</v>
      </c>
      <c r="G10" s="10">
        <v>75</v>
      </c>
      <c r="H10" s="10">
        <v>75</v>
      </c>
      <c r="I10" s="10">
        <v>150</v>
      </c>
      <c r="J10" s="3"/>
      <c r="K10" s="7">
        <v>65</v>
      </c>
      <c r="L10" s="10">
        <v>171</v>
      </c>
      <c r="M10" s="10">
        <v>183</v>
      </c>
      <c r="N10" s="10">
        <v>354</v>
      </c>
      <c r="O10" s="3"/>
      <c r="P10" s="7">
        <v>95</v>
      </c>
      <c r="Q10" s="10">
        <v>21</v>
      </c>
      <c r="R10" s="10">
        <v>69</v>
      </c>
      <c r="S10" s="10">
        <v>90</v>
      </c>
      <c r="U10" s="4" t="s">
        <v>9</v>
      </c>
      <c r="V10" s="15">
        <f>SUM(G21,G27,G33,G39,L9,L15,L21,L27,L33,L39,Q9,Q15,Q21,Q27,Q33,Q39)</f>
        <v>6972</v>
      </c>
      <c r="W10" s="15">
        <f>SUM(H21,H27,H33,H39,M9,M15,M21,M27,M33,M39,R9,R15,R21,R27,R33,R39)</f>
        <v>8400</v>
      </c>
      <c r="X10" s="18">
        <f t="shared" si="0"/>
        <v>15372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57</v>
      </c>
      <c r="D11" s="10">
        <v>125</v>
      </c>
      <c r="E11" s="3"/>
      <c r="F11" s="7">
        <v>36</v>
      </c>
      <c r="G11" s="10">
        <v>89</v>
      </c>
      <c r="H11" s="10">
        <v>86</v>
      </c>
      <c r="I11" s="10">
        <v>175</v>
      </c>
      <c r="J11" s="3"/>
      <c r="K11" s="7">
        <v>66</v>
      </c>
      <c r="L11" s="10">
        <v>196</v>
      </c>
      <c r="M11" s="10">
        <v>187</v>
      </c>
      <c r="N11" s="10">
        <v>383</v>
      </c>
      <c r="O11" s="3"/>
      <c r="P11" s="7">
        <v>96</v>
      </c>
      <c r="Q11" s="10">
        <v>21</v>
      </c>
      <c r="R11" s="10">
        <v>65</v>
      </c>
      <c r="S11" s="10">
        <v>86</v>
      </c>
      <c r="U11" s="4" t="s">
        <v>10</v>
      </c>
      <c r="V11" s="15">
        <f>SUM(,G33,G39,L9,L15,L21,L27,L33,L39,Q9,Q15,Q21,Q27,Q33,Q39)</f>
        <v>5960</v>
      </c>
      <c r="W11" s="15">
        <f>SUM(,H33,H39,M9,M15,M21,M27,M33,M39,R9,R15,R21,R27,R33,R39)</f>
        <v>7480</v>
      </c>
      <c r="X11" s="18">
        <f t="shared" si="0"/>
        <v>13440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58</v>
      </c>
      <c r="D12" s="10">
        <v>122</v>
      </c>
      <c r="E12" s="3"/>
      <c r="F12" s="7">
        <v>37</v>
      </c>
      <c r="G12" s="10">
        <v>100</v>
      </c>
      <c r="H12" s="10">
        <v>77</v>
      </c>
      <c r="I12" s="10">
        <v>177</v>
      </c>
      <c r="J12" s="3"/>
      <c r="K12" s="7">
        <v>67</v>
      </c>
      <c r="L12" s="10">
        <v>179</v>
      </c>
      <c r="M12" s="10">
        <v>164</v>
      </c>
      <c r="N12" s="10">
        <v>343</v>
      </c>
      <c r="O12" s="3"/>
      <c r="P12" s="7">
        <v>97</v>
      </c>
      <c r="Q12" s="10">
        <v>11</v>
      </c>
      <c r="R12" s="10">
        <v>37</v>
      </c>
      <c r="S12" s="10">
        <v>48</v>
      </c>
      <c r="U12" s="4" t="s">
        <v>11</v>
      </c>
      <c r="V12" s="15">
        <f>SUM(L9,L15,L21,L27,L33,L39,Q9,Q15,Q21,Q27,Q33,Q39)</f>
        <v>4952</v>
      </c>
      <c r="W12" s="15">
        <f>SUM(M9,M15,M21,M27,M33,M39,R9,R15,R21,R27,R33,R39)</f>
        <v>6435</v>
      </c>
      <c r="X12" s="18">
        <f t="shared" si="0"/>
        <v>11387</v>
      </c>
      <c r="Z12" s="4" t="s">
        <v>25</v>
      </c>
      <c r="AA12" s="10">
        <v>153</v>
      </c>
      <c r="AB12" s="10">
        <v>102</v>
      </c>
      <c r="AC12" s="10">
        <v>255</v>
      </c>
    </row>
    <row r="13" spans="1:29" ht="15" customHeight="1" x14ac:dyDescent="0.15">
      <c r="A13" s="7">
        <v>8</v>
      </c>
      <c r="B13" s="10">
        <v>63</v>
      </c>
      <c r="C13" s="10">
        <v>61</v>
      </c>
      <c r="D13" s="10">
        <v>124</v>
      </c>
      <c r="E13" s="3"/>
      <c r="F13" s="7">
        <v>38</v>
      </c>
      <c r="G13" s="10">
        <v>78</v>
      </c>
      <c r="H13" s="10">
        <v>99</v>
      </c>
      <c r="I13" s="10">
        <v>177</v>
      </c>
      <c r="J13" s="3"/>
      <c r="K13" s="7">
        <v>68</v>
      </c>
      <c r="L13" s="10">
        <v>221</v>
      </c>
      <c r="M13" s="10">
        <v>196</v>
      </c>
      <c r="N13" s="10">
        <v>417</v>
      </c>
      <c r="O13" s="3"/>
      <c r="P13" s="7">
        <v>98</v>
      </c>
      <c r="Q13" s="10">
        <v>4</v>
      </c>
      <c r="R13" s="10">
        <v>30</v>
      </c>
      <c r="S13" s="10">
        <v>34</v>
      </c>
      <c r="U13" s="9" t="s">
        <v>12</v>
      </c>
      <c r="V13" s="12">
        <f>SUM(L15,L21,L27,L33,L39,Q9,Q15,Q21,Q27,Q33,Q39)</f>
        <v>4181</v>
      </c>
      <c r="W13" s="12">
        <f>SUM(M15,M21,M27,M33,M39,R9,R15,R21,R27,R33,R39)</f>
        <v>5638</v>
      </c>
      <c r="X13" s="12">
        <f t="shared" si="0"/>
        <v>9819</v>
      </c>
      <c r="Z13" s="25" t="s">
        <v>26</v>
      </c>
      <c r="AA13" s="10">
        <v>551</v>
      </c>
      <c r="AB13" s="10">
        <v>606</v>
      </c>
      <c r="AC13" s="10">
        <v>1157</v>
      </c>
    </row>
    <row r="14" spans="1:29" ht="15" customHeight="1" x14ac:dyDescent="0.15">
      <c r="A14" s="7">
        <v>9</v>
      </c>
      <c r="B14" s="10">
        <v>64</v>
      </c>
      <c r="C14" s="10">
        <v>52</v>
      </c>
      <c r="D14" s="10">
        <v>116</v>
      </c>
      <c r="E14" s="3"/>
      <c r="F14" s="7">
        <v>39</v>
      </c>
      <c r="G14" s="10">
        <v>86</v>
      </c>
      <c r="H14" s="10">
        <v>86</v>
      </c>
      <c r="I14" s="10">
        <v>172</v>
      </c>
      <c r="J14" s="3"/>
      <c r="K14" s="7">
        <v>69</v>
      </c>
      <c r="L14" s="10">
        <v>216</v>
      </c>
      <c r="M14" s="10">
        <v>214</v>
      </c>
      <c r="N14" s="10">
        <v>430</v>
      </c>
      <c r="O14" s="3"/>
      <c r="P14" s="7">
        <v>99</v>
      </c>
      <c r="Q14" s="10">
        <v>1</v>
      </c>
      <c r="R14" s="10">
        <v>21</v>
      </c>
      <c r="S14" s="10">
        <v>22</v>
      </c>
      <c r="U14" s="4" t="s">
        <v>13</v>
      </c>
      <c r="V14" s="15">
        <f>SUM(L21,L27,L33,L39,Q9,Q15,Q21,Q27,Q33,Q39)</f>
        <v>3198</v>
      </c>
      <c r="W14" s="15">
        <f>SUM(M21,M27,M33,M39,R9,R15,R21,R27,R33,R39)</f>
        <v>4694</v>
      </c>
      <c r="X14" s="18">
        <f t="shared" si="0"/>
        <v>7892</v>
      </c>
      <c r="Z14" s="4" t="s">
        <v>31</v>
      </c>
      <c r="AA14" s="10">
        <v>302</v>
      </c>
      <c r="AB14" s="10">
        <v>274</v>
      </c>
      <c r="AC14" s="10">
        <v>576</v>
      </c>
    </row>
    <row r="15" spans="1:29" ht="15" customHeight="1" x14ac:dyDescent="0.15">
      <c r="A15" s="7"/>
      <c r="B15" s="11">
        <v>311</v>
      </c>
      <c r="C15" s="11">
        <v>278</v>
      </c>
      <c r="D15" s="11">
        <v>589</v>
      </c>
      <c r="E15" s="3"/>
      <c r="F15" s="7"/>
      <c r="G15" s="11">
        <v>428</v>
      </c>
      <c r="H15" s="11">
        <v>423</v>
      </c>
      <c r="I15" s="11">
        <v>851</v>
      </c>
      <c r="J15" s="3"/>
      <c r="K15" s="7"/>
      <c r="L15" s="11">
        <v>983</v>
      </c>
      <c r="M15" s="11">
        <v>944</v>
      </c>
      <c r="N15" s="11">
        <v>1927</v>
      </c>
      <c r="O15" s="3"/>
      <c r="P15" s="7"/>
      <c r="Q15" s="11">
        <v>58</v>
      </c>
      <c r="R15" s="11">
        <v>222</v>
      </c>
      <c r="S15" s="11">
        <v>280</v>
      </c>
      <c r="U15" s="4" t="s">
        <v>14</v>
      </c>
      <c r="V15" s="15">
        <f>SUM(L27,L33,L39,Q9,Q15,Q21,Q27,Q33,Q39)</f>
        <v>2018</v>
      </c>
      <c r="W15" s="15">
        <f>SUM(M27,M33,M39,R9,R15,R21,R27,R33,R39)</f>
        <v>3555</v>
      </c>
      <c r="X15" s="18">
        <f t="shared" si="0"/>
        <v>5573</v>
      </c>
      <c r="Z15" s="4" t="s">
        <v>7</v>
      </c>
      <c r="AA15" s="10">
        <v>250</v>
      </c>
      <c r="AB15" s="10">
        <v>428</v>
      </c>
      <c r="AC15" s="10">
        <v>678</v>
      </c>
    </row>
    <row r="16" spans="1:29" ht="15" customHeight="1" x14ac:dyDescent="0.15">
      <c r="A16" s="7">
        <v>10</v>
      </c>
      <c r="B16" s="10">
        <v>70</v>
      </c>
      <c r="C16" s="10">
        <v>61</v>
      </c>
      <c r="D16" s="10">
        <v>131</v>
      </c>
      <c r="E16" s="3"/>
      <c r="F16" s="7">
        <v>40</v>
      </c>
      <c r="G16" s="10">
        <v>89</v>
      </c>
      <c r="H16" s="10">
        <v>82</v>
      </c>
      <c r="I16" s="10">
        <v>171</v>
      </c>
      <c r="J16" s="3"/>
      <c r="K16" s="7">
        <v>70</v>
      </c>
      <c r="L16" s="10">
        <v>231</v>
      </c>
      <c r="M16" s="10">
        <v>195</v>
      </c>
      <c r="N16" s="10">
        <v>426</v>
      </c>
      <c r="O16" s="3"/>
      <c r="P16" s="7">
        <v>100</v>
      </c>
      <c r="Q16" s="10">
        <v>1</v>
      </c>
      <c r="R16" s="10">
        <v>21</v>
      </c>
      <c r="S16" s="10">
        <v>22</v>
      </c>
      <c r="U16" s="4" t="s">
        <v>15</v>
      </c>
      <c r="V16" s="15">
        <f>SUM(L33,L39,Q9,Q15,Q21,Q27,Q33,Q39)</f>
        <v>1417</v>
      </c>
      <c r="W16" s="15">
        <f>SUM(M33,M39,R9,R15,R21,R27,R33,R39)</f>
        <v>2750</v>
      </c>
      <c r="X16" s="18">
        <f t="shared" si="0"/>
        <v>4167</v>
      </c>
      <c r="Z16" s="9" t="s">
        <v>24</v>
      </c>
      <c r="AA16" s="11">
        <f t="shared" ref="AA16:AB16" si="2">SUM(AA12:AA15)</f>
        <v>1256</v>
      </c>
      <c r="AB16" s="11">
        <f t="shared" si="2"/>
        <v>1410</v>
      </c>
      <c r="AC16" s="11">
        <f>SUM(AC12:AC15)</f>
        <v>2666</v>
      </c>
    </row>
    <row r="17" spans="1:29" ht="15" customHeight="1" x14ac:dyDescent="0.15">
      <c r="A17" s="7">
        <v>11</v>
      </c>
      <c r="B17" s="10">
        <v>80</v>
      </c>
      <c r="C17" s="10">
        <v>77</v>
      </c>
      <c r="D17" s="10">
        <v>157</v>
      </c>
      <c r="E17" s="3"/>
      <c r="F17" s="7">
        <v>41</v>
      </c>
      <c r="G17" s="10">
        <v>87</v>
      </c>
      <c r="H17" s="10">
        <v>90</v>
      </c>
      <c r="I17" s="10">
        <v>177</v>
      </c>
      <c r="J17" s="3"/>
      <c r="K17" s="7">
        <v>71</v>
      </c>
      <c r="L17" s="10">
        <v>227</v>
      </c>
      <c r="M17" s="10">
        <v>223</v>
      </c>
      <c r="N17" s="10">
        <v>450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824</v>
      </c>
      <c r="W17" s="15">
        <f>SUM(M39,R9,R15,R21,R27,R33,R39)</f>
        <v>1806</v>
      </c>
      <c r="X17" s="18">
        <f t="shared" si="0"/>
        <v>2630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62</v>
      </c>
      <c r="D18" s="10">
        <v>140</v>
      </c>
      <c r="E18" s="3"/>
      <c r="F18" s="7">
        <v>42</v>
      </c>
      <c r="G18" s="10">
        <v>89</v>
      </c>
      <c r="H18" s="10">
        <v>85</v>
      </c>
      <c r="I18" s="10">
        <v>174</v>
      </c>
      <c r="J18" s="3"/>
      <c r="K18" s="7">
        <v>72</v>
      </c>
      <c r="L18" s="10">
        <v>268</v>
      </c>
      <c r="M18" s="10">
        <v>259</v>
      </c>
      <c r="N18" s="13">
        <v>527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320</v>
      </c>
      <c r="W18" s="15">
        <f>SUM(R9,R15,R21,R27,R33,R39)</f>
        <v>920</v>
      </c>
      <c r="X18" s="18">
        <f t="shared" si="0"/>
        <v>1240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60</v>
      </c>
      <c r="C19" s="10">
        <v>73</v>
      </c>
      <c r="D19" s="10">
        <v>133</v>
      </c>
      <c r="E19" s="3"/>
      <c r="F19" s="7">
        <v>43</v>
      </c>
      <c r="G19" s="10">
        <v>110</v>
      </c>
      <c r="H19" s="10">
        <v>88</v>
      </c>
      <c r="I19" s="10">
        <v>198</v>
      </c>
      <c r="J19" s="3"/>
      <c r="K19" s="7">
        <v>73</v>
      </c>
      <c r="L19" s="10">
        <v>231</v>
      </c>
      <c r="M19" s="10">
        <v>232</v>
      </c>
      <c r="N19" s="10">
        <v>463</v>
      </c>
      <c r="O19" s="3"/>
      <c r="P19" s="7">
        <v>103</v>
      </c>
      <c r="Q19" s="10">
        <v>1</v>
      </c>
      <c r="R19" s="10">
        <v>5</v>
      </c>
      <c r="S19" s="10">
        <v>6</v>
      </c>
      <c r="U19" s="4" t="s">
        <v>18</v>
      </c>
      <c r="V19" s="15">
        <f>SUM(Q15,Q21,Q27,Q33,Q39)</f>
        <v>61</v>
      </c>
      <c r="W19" s="15">
        <f>SUM(R15,R21,R27,R33,R39)</f>
        <v>269</v>
      </c>
      <c r="X19" s="18">
        <f t="shared" si="0"/>
        <v>330</v>
      </c>
      <c r="Z19" s="4" t="s">
        <v>25</v>
      </c>
      <c r="AA19" s="10">
        <v>147</v>
      </c>
      <c r="AB19" s="10">
        <v>137</v>
      </c>
      <c r="AC19" s="10">
        <v>284</v>
      </c>
    </row>
    <row r="20" spans="1:29" ht="15" customHeight="1" x14ac:dyDescent="0.15">
      <c r="A20" s="7">
        <v>14</v>
      </c>
      <c r="B20" s="10">
        <v>76</v>
      </c>
      <c r="C20" s="10">
        <v>73</v>
      </c>
      <c r="D20" s="10">
        <v>149</v>
      </c>
      <c r="E20" s="3"/>
      <c r="F20" s="7">
        <v>44</v>
      </c>
      <c r="G20" s="10">
        <v>105</v>
      </c>
      <c r="H20" s="10">
        <v>90</v>
      </c>
      <c r="I20" s="10">
        <v>195</v>
      </c>
      <c r="J20" s="3"/>
      <c r="K20" s="7">
        <v>74</v>
      </c>
      <c r="L20" s="10">
        <v>223</v>
      </c>
      <c r="M20" s="10">
        <v>230</v>
      </c>
      <c r="N20" s="10">
        <v>453</v>
      </c>
      <c r="O20" s="3"/>
      <c r="P20" s="7">
        <v>104</v>
      </c>
      <c r="Q20" s="10">
        <v>1</v>
      </c>
      <c r="R20" s="10">
        <v>4</v>
      </c>
      <c r="S20" s="10">
        <v>5</v>
      </c>
      <c r="U20" s="4" t="s">
        <v>19</v>
      </c>
      <c r="V20" s="15">
        <f>SUM(Q21,Q27,Q33,Q39)</f>
        <v>3</v>
      </c>
      <c r="W20" s="15">
        <f>SUM(R21,R27,R33,R39)</f>
        <v>47</v>
      </c>
      <c r="X20" s="18">
        <f t="shared" si="0"/>
        <v>50</v>
      </c>
      <c r="Z20" s="25" t="s">
        <v>26</v>
      </c>
      <c r="AA20" s="10">
        <v>915</v>
      </c>
      <c r="AB20" s="10">
        <v>776</v>
      </c>
      <c r="AC20" s="10">
        <v>1691</v>
      </c>
    </row>
    <row r="21" spans="1:29" ht="15" customHeight="1" x14ac:dyDescent="0.15">
      <c r="A21" s="7"/>
      <c r="B21" s="11">
        <v>364</v>
      </c>
      <c r="C21" s="11">
        <v>346</v>
      </c>
      <c r="D21" s="11">
        <v>710</v>
      </c>
      <c r="E21" s="3"/>
      <c r="F21" s="7"/>
      <c r="G21" s="11">
        <v>480</v>
      </c>
      <c r="H21" s="11">
        <v>435</v>
      </c>
      <c r="I21" s="11">
        <v>915</v>
      </c>
      <c r="J21" s="3"/>
      <c r="K21" s="7"/>
      <c r="L21" s="12">
        <v>1180</v>
      </c>
      <c r="M21" s="12">
        <v>1139</v>
      </c>
      <c r="N21" s="12">
        <v>2319</v>
      </c>
      <c r="O21" s="23"/>
      <c r="P21" s="7"/>
      <c r="Q21" s="11">
        <v>3</v>
      </c>
      <c r="R21" s="11">
        <v>45</v>
      </c>
      <c r="S21" s="11">
        <v>48</v>
      </c>
      <c r="Z21" s="4" t="s">
        <v>31</v>
      </c>
      <c r="AA21" s="10">
        <v>398</v>
      </c>
      <c r="AB21" s="10">
        <v>349</v>
      </c>
      <c r="AC21" s="10">
        <v>747</v>
      </c>
    </row>
    <row r="22" spans="1:29" ht="15" customHeight="1" x14ac:dyDescent="0.15">
      <c r="A22" s="7">
        <v>15</v>
      </c>
      <c r="B22" s="10">
        <v>75</v>
      </c>
      <c r="C22" s="10">
        <v>81</v>
      </c>
      <c r="D22" s="10">
        <v>156</v>
      </c>
      <c r="E22" s="3"/>
      <c r="F22" s="7">
        <v>45</v>
      </c>
      <c r="G22" s="10">
        <v>118</v>
      </c>
      <c r="H22" s="10">
        <v>91</v>
      </c>
      <c r="I22" s="10">
        <v>209</v>
      </c>
      <c r="J22" s="3"/>
      <c r="K22" s="7">
        <v>75</v>
      </c>
      <c r="L22" s="10">
        <v>108</v>
      </c>
      <c r="M22" s="10">
        <v>110</v>
      </c>
      <c r="N22" s="10">
        <v>218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324</v>
      </c>
      <c r="AB22" s="10">
        <v>639</v>
      </c>
      <c r="AC22" s="10">
        <v>963</v>
      </c>
    </row>
    <row r="23" spans="1:29" ht="15" customHeight="1" x14ac:dyDescent="0.15">
      <c r="A23" s="7">
        <v>16</v>
      </c>
      <c r="B23" s="10">
        <v>90</v>
      </c>
      <c r="C23" s="10">
        <v>65</v>
      </c>
      <c r="D23" s="10">
        <v>155</v>
      </c>
      <c r="E23" s="3"/>
      <c r="F23" s="7">
        <v>46</v>
      </c>
      <c r="G23" s="10">
        <v>106</v>
      </c>
      <c r="H23" s="10">
        <v>94</v>
      </c>
      <c r="I23" s="10">
        <v>200</v>
      </c>
      <c r="J23" s="3"/>
      <c r="K23" s="7">
        <v>76</v>
      </c>
      <c r="L23" s="10">
        <v>108</v>
      </c>
      <c r="M23" s="10">
        <v>139</v>
      </c>
      <c r="N23" s="10">
        <v>247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9.5099667774086374</v>
      </c>
      <c r="W23" s="19">
        <f>W4/$W$8*100</f>
        <v>7.5799338478500555</v>
      </c>
      <c r="X23" s="19">
        <f>X4/$X$8*100</f>
        <v>8.4860596607525824</v>
      </c>
      <c r="Z23" s="9" t="s">
        <v>24</v>
      </c>
      <c r="AA23" s="11">
        <f t="shared" ref="AA23:AB23" si="3">SUM(AA19:AA22)</f>
        <v>1784</v>
      </c>
      <c r="AB23" s="11">
        <f t="shared" si="3"/>
        <v>1901</v>
      </c>
      <c r="AC23" s="11">
        <f>SUM(AC19:AC22)</f>
        <v>3685</v>
      </c>
    </row>
    <row r="24" spans="1:29" ht="15" customHeight="1" x14ac:dyDescent="0.15">
      <c r="A24" s="7">
        <v>17</v>
      </c>
      <c r="B24" s="10">
        <v>91</v>
      </c>
      <c r="C24" s="10">
        <v>72</v>
      </c>
      <c r="D24" s="10">
        <v>163</v>
      </c>
      <c r="E24" s="3"/>
      <c r="F24" s="7">
        <v>47</v>
      </c>
      <c r="G24" s="10">
        <v>104</v>
      </c>
      <c r="H24" s="10">
        <v>107</v>
      </c>
      <c r="I24" s="10">
        <v>211</v>
      </c>
      <c r="J24" s="3"/>
      <c r="K24" s="7">
        <v>77</v>
      </c>
      <c r="L24" s="10">
        <v>126</v>
      </c>
      <c r="M24" s="10">
        <v>186</v>
      </c>
      <c r="N24" s="10">
        <v>312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47.082641196013292</v>
      </c>
      <c r="W24" s="19">
        <f>W5/$W$8*100</f>
        <v>40.619257625872841</v>
      </c>
      <c r="X24" s="19">
        <f>X5/$X$8*100</f>
        <v>43.653733671280953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75</v>
      </c>
      <c r="D25" s="10">
        <v>146</v>
      </c>
      <c r="E25" s="3"/>
      <c r="F25" s="7">
        <v>48</v>
      </c>
      <c r="G25" s="10">
        <v>99</v>
      </c>
      <c r="H25" s="10">
        <v>97</v>
      </c>
      <c r="I25" s="10">
        <v>196</v>
      </c>
      <c r="J25" s="3"/>
      <c r="K25" s="7">
        <v>78</v>
      </c>
      <c r="L25" s="10">
        <v>131</v>
      </c>
      <c r="M25" s="10">
        <v>177</v>
      </c>
      <c r="N25" s="10">
        <v>308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22.456395348837212</v>
      </c>
      <c r="W25" s="19">
        <f>W6/$W$8*100</f>
        <v>19.138184490995958</v>
      </c>
      <c r="X25" s="19">
        <f>X6/$X$8*100</f>
        <v>20.696042113472412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75</v>
      </c>
      <c r="D26" s="10">
        <v>131</v>
      </c>
      <c r="E26" s="3"/>
      <c r="F26" s="7">
        <v>49</v>
      </c>
      <c r="G26" s="10">
        <v>105</v>
      </c>
      <c r="H26" s="10">
        <v>96</v>
      </c>
      <c r="I26" s="10">
        <v>201</v>
      </c>
      <c r="J26" s="3"/>
      <c r="K26" s="7">
        <v>79</v>
      </c>
      <c r="L26" s="10">
        <v>128</v>
      </c>
      <c r="M26" s="10">
        <v>193</v>
      </c>
      <c r="N26" s="10">
        <v>321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20.950996677740864</v>
      </c>
      <c r="W26" s="19">
        <f>W7/$W$8*100</f>
        <v>32.662624035281148</v>
      </c>
      <c r="X26" s="19">
        <f>X7/$X$8*100</f>
        <v>27.164164554494054</v>
      </c>
      <c r="Z26" s="4" t="s">
        <v>25</v>
      </c>
      <c r="AA26" s="10">
        <v>97</v>
      </c>
      <c r="AB26" s="10">
        <v>80</v>
      </c>
      <c r="AC26" s="10">
        <v>177</v>
      </c>
    </row>
    <row r="27" spans="1:29" ht="15" customHeight="1" x14ac:dyDescent="0.15">
      <c r="A27" s="7"/>
      <c r="B27" s="11">
        <v>383</v>
      </c>
      <c r="C27" s="11">
        <v>368</v>
      </c>
      <c r="D27" s="11">
        <v>751</v>
      </c>
      <c r="E27" s="3"/>
      <c r="F27" s="7"/>
      <c r="G27" s="11">
        <v>532</v>
      </c>
      <c r="H27" s="11">
        <v>485</v>
      </c>
      <c r="I27" s="11">
        <v>1017</v>
      </c>
      <c r="J27" s="3"/>
      <c r="K27" s="7"/>
      <c r="L27" s="11">
        <v>601</v>
      </c>
      <c r="M27" s="11">
        <v>805</v>
      </c>
      <c r="N27" s="11">
        <v>1406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431</v>
      </c>
      <c r="AB27" s="10">
        <v>430</v>
      </c>
      <c r="AC27" s="10">
        <v>861</v>
      </c>
    </row>
    <row r="28" spans="1:29" ht="15" customHeight="1" x14ac:dyDescent="0.15">
      <c r="A28" s="7">
        <v>20</v>
      </c>
      <c r="B28" s="10">
        <v>64</v>
      </c>
      <c r="C28" s="10">
        <v>73</v>
      </c>
      <c r="D28" s="10">
        <v>137</v>
      </c>
      <c r="E28" s="3"/>
      <c r="F28" s="7">
        <v>50</v>
      </c>
      <c r="G28" s="10">
        <v>99</v>
      </c>
      <c r="H28" s="10">
        <v>97</v>
      </c>
      <c r="I28" s="10">
        <v>196</v>
      </c>
      <c r="J28" s="3"/>
      <c r="K28" s="7">
        <v>80</v>
      </c>
      <c r="L28" s="10">
        <v>124</v>
      </c>
      <c r="M28" s="10">
        <v>197</v>
      </c>
      <c r="N28" s="10">
        <v>321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28.976328903654487</v>
      </c>
      <c r="W28" s="19">
        <f t="shared" ref="W28:W39" si="5">W9/$W$8*100</f>
        <v>25.376699742741636</v>
      </c>
      <c r="X28" s="19">
        <f t="shared" ref="X28:X39" si="6">X9/$X$8*100</f>
        <v>27.066679664651978</v>
      </c>
      <c r="Z28" s="4" t="s">
        <v>31</v>
      </c>
      <c r="AA28" s="10">
        <v>237</v>
      </c>
      <c r="AB28" s="10">
        <v>205</v>
      </c>
      <c r="AC28" s="10">
        <v>442</v>
      </c>
    </row>
    <row r="29" spans="1:29" ht="15" customHeight="1" x14ac:dyDescent="0.15">
      <c r="A29" s="7">
        <v>21</v>
      </c>
      <c r="B29" s="10">
        <v>61</v>
      </c>
      <c r="C29" s="10">
        <v>69</v>
      </c>
      <c r="D29" s="10">
        <v>130</v>
      </c>
      <c r="E29" s="3"/>
      <c r="F29" s="7">
        <v>51</v>
      </c>
      <c r="G29" s="10">
        <v>95</v>
      </c>
      <c r="H29" s="10">
        <v>96</v>
      </c>
      <c r="I29" s="10">
        <v>191</v>
      </c>
      <c r="J29" s="3"/>
      <c r="K29" s="7">
        <v>81</v>
      </c>
      <c r="L29" s="10">
        <v>110</v>
      </c>
      <c r="M29" s="10">
        <v>183</v>
      </c>
      <c r="N29" s="10">
        <v>293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72.383720930232556</v>
      </c>
      <c r="W29" s="19">
        <f t="shared" si="5"/>
        <v>77.177508269018745</v>
      </c>
      <c r="X29" s="19">
        <f t="shared" si="6"/>
        <v>74.926886332618452</v>
      </c>
      <c r="Z29" s="4" t="s">
        <v>7</v>
      </c>
      <c r="AA29" s="10">
        <v>219</v>
      </c>
      <c r="AB29" s="10">
        <v>374</v>
      </c>
      <c r="AC29" s="10">
        <v>593</v>
      </c>
    </row>
    <row r="30" spans="1:29" ht="15" customHeight="1" x14ac:dyDescent="0.15">
      <c r="A30" s="7">
        <v>22</v>
      </c>
      <c r="B30" s="10">
        <v>54</v>
      </c>
      <c r="C30" s="10">
        <v>63</v>
      </c>
      <c r="D30" s="10">
        <v>117</v>
      </c>
      <c r="E30" s="3"/>
      <c r="F30" s="7">
        <v>52</v>
      </c>
      <c r="G30" s="10">
        <v>94</v>
      </c>
      <c r="H30" s="10">
        <v>91</v>
      </c>
      <c r="I30" s="10">
        <v>185</v>
      </c>
      <c r="J30" s="3"/>
      <c r="K30" s="7">
        <v>82</v>
      </c>
      <c r="L30" s="10">
        <v>114</v>
      </c>
      <c r="M30" s="10">
        <v>189</v>
      </c>
      <c r="N30" s="10">
        <v>303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61.877076411960132</v>
      </c>
      <c r="W30" s="19">
        <f t="shared" si="5"/>
        <v>68.724733553840494</v>
      </c>
      <c r="X30" s="19">
        <f t="shared" si="6"/>
        <v>65.50984597387405</v>
      </c>
      <c r="Z30" s="9" t="s">
        <v>24</v>
      </c>
      <c r="AA30" s="11">
        <f t="shared" ref="AA30:AB30" si="7">SUM(AA26:AA29)</f>
        <v>984</v>
      </c>
      <c r="AB30" s="11">
        <f t="shared" si="7"/>
        <v>1089</v>
      </c>
      <c r="AC30" s="11">
        <f>SUM(AC26:AC29)</f>
        <v>2073</v>
      </c>
    </row>
    <row r="31" spans="1:29" ht="15" customHeight="1" x14ac:dyDescent="0.15">
      <c r="A31" s="7">
        <v>23</v>
      </c>
      <c r="B31" s="10">
        <v>58</v>
      </c>
      <c r="C31" s="10">
        <v>61</v>
      </c>
      <c r="D31" s="10">
        <v>119</v>
      </c>
      <c r="E31" s="3"/>
      <c r="F31" s="7">
        <v>53</v>
      </c>
      <c r="G31" s="10">
        <v>90</v>
      </c>
      <c r="H31" s="10">
        <v>99</v>
      </c>
      <c r="I31" s="10">
        <v>189</v>
      </c>
      <c r="J31" s="3"/>
      <c r="K31" s="7">
        <v>83</v>
      </c>
      <c r="L31" s="10">
        <v>115</v>
      </c>
      <c r="M31" s="10">
        <v>173</v>
      </c>
      <c r="N31" s="10">
        <v>288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51.411960132890364</v>
      </c>
      <c r="W31" s="19">
        <f t="shared" si="5"/>
        <v>59.123484013230431</v>
      </c>
      <c r="X31" s="19">
        <f t="shared" si="6"/>
        <v>55.503022031585104</v>
      </c>
      <c r="Z31" s="6"/>
    </row>
    <row r="32" spans="1:29" ht="15" customHeight="1" x14ac:dyDescent="0.15">
      <c r="A32" s="7">
        <v>24</v>
      </c>
      <c r="B32" s="10">
        <v>67</v>
      </c>
      <c r="C32" s="10">
        <v>52</v>
      </c>
      <c r="D32" s="10">
        <v>119</v>
      </c>
      <c r="E32" s="3"/>
      <c r="F32" s="7">
        <v>54</v>
      </c>
      <c r="G32" s="10">
        <v>101</v>
      </c>
      <c r="H32" s="10">
        <v>132</v>
      </c>
      <c r="I32" s="10">
        <v>233</v>
      </c>
      <c r="J32" s="3"/>
      <c r="K32" s="7">
        <v>84</v>
      </c>
      <c r="L32" s="10">
        <v>130</v>
      </c>
      <c r="M32" s="10">
        <v>202</v>
      </c>
      <c r="N32" s="10">
        <v>332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43.407392026578073</v>
      </c>
      <c r="W32" s="20">
        <f t="shared" si="5"/>
        <v>51.800808526277109</v>
      </c>
      <c r="X32" s="20">
        <f t="shared" si="6"/>
        <v>47.860206667966466</v>
      </c>
      <c r="Z32" s="6"/>
      <c r="AA32" s="27"/>
      <c r="AB32" s="26"/>
      <c r="AC32" s="26"/>
    </row>
    <row r="33" spans="1:29" ht="15" customHeight="1" x14ac:dyDescent="0.15">
      <c r="A33" s="7"/>
      <c r="B33" s="11">
        <v>304</v>
      </c>
      <c r="C33" s="11">
        <v>318</v>
      </c>
      <c r="D33" s="11">
        <v>622</v>
      </c>
      <c r="E33" s="3"/>
      <c r="F33" s="7"/>
      <c r="G33" s="11">
        <v>479</v>
      </c>
      <c r="H33" s="11">
        <v>515</v>
      </c>
      <c r="I33" s="11">
        <v>994</v>
      </c>
      <c r="J33" s="3"/>
      <c r="K33" s="7"/>
      <c r="L33" s="11">
        <v>593</v>
      </c>
      <c r="M33" s="11">
        <v>944</v>
      </c>
      <c r="N33" s="11">
        <v>1537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33.201827242524914</v>
      </c>
      <c r="W33" s="19">
        <f t="shared" si="5"/>
        <v>43.127526644615948</v>
      </c>
      <c r="X33" s="19">
        <f t="shared" si="6"/>
        <v>38.467537531682588</v>
      </c>
      <c r="Z33" s="6" t="s">
        <v>3</v>
      </c>
    </row>
    <row r="34" spans="1:29" ht="15" customHeight="1" x14ac:dyDescent="0.15">
      <c r="A34" s="7">
        <v>25</v>
      </c>
      <c r="B34" s="10">
        <v>53</v>
      </c>
      <c r="C34" s="10">
        <v>55</v>
      </c>
      <c r="D34" s="10">
        <v>108</v>
      </c>
      <c r="E34" s="3"/>
      <c r="F34" s="7">
        <v>55</v>
      </c>
      <c r="G34" s="10">
        <v>82</v>
      </c>
      <c r="H34" s="10">
        <v>65</v>
      </c>
      <c r="I34" s="10">
        <v>147</v>
      </c>
      <c r="J34" s="3"/>
      <c r="K34" s="7">
        <v>85</v>
      </c>
      <c r="L34" s="10">
        <v>113</v>
      </c>
      <c r="M34" s="10">
        <v>191</v>
      </c>
      <c r="N34" s="10">
        <v>304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20.950996677740864</v>
      </c>
      <c r="W34" s="19">
        <f t="shared" si="5"/>
        <v>32.662624035281148</v>
      </c>
      <c r="X34" s="19">
        <f t="shared" si="6"/>
        <v>27.164164554494054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52</v>
      </c>
      <c r="D35" s="10">
        <v>107</v>
      </c>
      <c r="E35" s="3"/>
      <c r="F35" s="7">
        <v>56</v>
      </c>
      <c r="G35" s="10">
        <v>105</v>
      </c>
      <c r="H35" s="10">
        <v>106</v>
      </c>
      <c r="I35" s="10">
        <v>211</v>
      </c>
      <c r="J35" s="3"/>
      <c r="K35" s="7">
        <v>86</v>
      </c>
      <c r="L35" s="10">
        <v>115</v>
      </c>
      <c r="M35" s="10">
        <v>191</v>
      </c>
      <c r="N35" s="10">
        <v>306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14.711378737541528</v>
      </c>
      <c r="W35" s="19">
        <f t="shared" si="5"/>
        <v>25.266446159500184</v>
      </c>
      <c r="X35" s="19">
        <f t="shared" si="6"/>
        <v>20.310976798596219</v>
      </c>
      <c r="Z35" s="4" t="s">
        <v>25</v>
      </c>
      <c r="AA35" s="10">
        <f>SUM(AA5,AA12,AA19,AA26)</f>
        <v>916</v>
      </c>
      <c r="AB35" s="10">
        <f t="shared" ref="AA35:AB38" si="8">SUM(AB5,AB12,AB19,AB26)</f>
        <v>825</v>
      </c>
      <c r="AC35" s="10">
        <f>SUM(AA35:AB35)</f>
        <v>1741</v>
      </c>
    </row>
    <row r="36" spans="1:29" ht="15" customHeight="1" x14ac:dyDescent="0.15">
      <c r="A36" s="7">
        <v>27</v>
      </c>
      <c r="B36" s="10">
        <v>69</v>
      </c>
      <c r="C36" s="10">
        <v>50</v>
      </c>
      <c r="D36" s="10">
        <v>119</v>
      </c>
      <c r="E36" s="3"/>
      <c r="F36" s="7">
        <v>57</v>
      </c>
      <c r="G36" s="10">
        <v>104</v>
      </c>
      <c r="H36" s="10">
        <v>125</v>
      </c>
      <c r="I36" s="10">
        <v>229</v>
      </c>
      <c r="J36" s="3"/>
      <c r="K36" s="7">
        <v>87</v>
      </c>
      <c r="L36" s="10">
        <v>99</v>
      </c>
      <c r="M36" s="10">
        <v>198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8.5548172757475083</v>
      </c>
      <c r="W36" s="19">
        <f t="shared" si="5"/>
        <v>16.59316427783903</v>
      </c>
      <c r="X36" s="19">
        <f t="shared" si="6"/>
        <v>12.819263014232792</v>
      </c>
      <c r="Z36" s="25" t="s">
        <v>26</v>
      </c>
      <c r="AA36" s="10">
        <f t="shared" si="8"/>
        <v>4535</v>
      </c>
      <c r="AB36" s="10">
        <f t="shared" si="8"/>
        <v>4421</v>
      </c>
      <c r="AC36" s="13">
        <f>SUM(AA36:AB36)</f>
        <v>8956</v>
      </c>
    </row>
    <row r="37" spans="1:29" ht="15" customHeight="1" x14ac:dyDescent="0.15">
      <c r="A37" s="7">
        <v>28</v>
      </c>
      <c r="B37" s="10">
        <v>73</v>
      </c>
      <c r="C37" s="10">
        <v>52</v>
      </c>
      <c r="D37" s="10">
        <v>125</v>
      </c>
      <c r="E37" s="3"/>
      <c r="F37" s="7">
        <v>58</v>
      </c>
      <c r="G37" s="10">
        <v>127</v>
      </c>
      <c r="H37" s="10">
        <v>121</v>
      </c>
      <c r="I37" s="10">
        <v>248</v>
      </c>
      <c r="J37" s="3"/>
      <c r="K37" s="7">
        <v>88</v>
      </c>
      <c r="L37" s="10">
        <v>92</v>
      </c>
      <c r="M37" s="10">
        <v>163</v>
      </c>
      <c r="N37" s="10">
        <v>255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3.322259136212625</v>
      </c>
      <c r="W37" s="19">
        <f t="shared" si="5"/>
        <v>8.4527747151782435</v>
      </c>
      <c r="X37" s="19">
        <f t="shared" si="6"/>
        <v>6.0440631702086174</v>
      </c>
      <c r="Z37" s="4" t="s">
        <v>31</v>
      </c>
      <c r="AA37" s="10">
        <f t="shared" si="8"/>
        <v>2163</v>
      </c>
      <c r="AB37" s="10">
        <f t="shared" si="8"/>
        <v>2083</v>
      </c>
      <c r="AC37" s="13">
        <f>SUM(AA37:AB37)</f>
        <v>4246</v>
      </c>
    </row>
    <row r="38" spans="1:29" ht="15" customHeight="1" x14ac:dyDescent="0.15">
      <c r="A38" s="7">
        <v>29</v>
      </c>
      <c r="B38" s="10">
        <v>56</v>
      </c>
      <c r="C38" s="10">
        <v>50</v>
      </c>
      <c r="D38" s="10">
        <v>106</v>
      </c>
      <c r="E38" s="3"/>
      <c r="F38" s="7">
        <v>59</v>
      </c>
      <c r="G38" s="10">
        <v>111</v>
      </c>
      <c r="H38" s="10">
        <v>113</v>
      </c>
      <c r="I38" s="10">
        <v>224</v>
      </c>
      <c r="J38" s="3"/>
      <c r="K38" s="7">
        <v>89</v>
      </c>
      <c r="L38" s="10">
        <v>85</v>
      </c>
      <c r="M38" s="10">
        <v>143</v>
      </c>
      <c r="N38" s="10">
        <v>228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0.63330564784053156</v>
      </c>
      <c r="W38" s="19">
        <f t="shared" si="5"/>
        <v>2.4715178243292906</v>
      </c>
      <c r="X38" s="19">
        <f t="shared" si="6"/>
        <v>1.6085006823942289</v>
      </c>
      <c r="Z38" s="4" t="s">
        <v>7</v>
      </c>
      <c r="AA38" s="10">
        <f t="shared" si="8"/>
        <v>2018</v>
      </c>
      <c r="AB38" s="10">
        <f t="shared" si="8"/>
        <v>3555</v>
      </c>
      <c r="AC38" s="13">
        <f>SUM(AA38:AB38)</f>
        <v>5573</v>
      </c>
    </row>
    <row r="39" spans="1:29" ht="15" customHeight="1" x14ac:dyDescent="0.15">
      <c r="A39" s="7"/>
      <c r="B39" s="11">
        <v>306</v>
      </c>
      <c r="C39" s="11">
        <v>259</v>
      </c>
      <c r="D39" s="11">
        <v>565</v>
      </c>
      <c r="E39" s="3"/>
      <c r="F39" s="7"/>
      <c r="G39" s="11">
        <v>529</v>
      </c>
      <c r="H39" s="11">
        <v>530</v>
      </c>
      <c r="I39" s="11">
        <v>1059</v>
      </c>
      <c r="J39" s="3"/>
      <c r="K39" s="7"/>
      <c r="L39" s="11">
        <v>504</v>
      </c>
      <c r="M39" s="11">
        <v>886</v>
      </c>
      <c r="N39" s="11">
        <v>1390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3.1146179401993355E-2</v>
      </c>
      <c r="W39" s="19">
        <f t="shared" si="5"/>
        <v>0.43182653436236679</v>
      </c>
      <c r="X39" s="19">
        <f t="shared" si="6"/>
        <v>0.24371222460518618</v>
      </c>
      <c r="Z39" s="9" t="s">
        <v>24</v>
      </c>
      <c r="AA39" s="11">
        <f>SUM(AA35:AA38)</f>
        <v>9632</v>
      </c>
      <c r="AB39" s="11">
        <f>SUM(AB35:AB38)</f>
        <v>10884</v>
      </c>
      <c r="AC39" s="11">
        <f>SUM(AC35:AC38)</f>
        <v>20516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1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44530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40</v>
      </c>
      <c r="C4" s="10">
        <v>32</v>
      </c>
      <c r="D4" s="10">
        <v>72</v>
      </c>
      <c r="E4" s="3"/>
      <c r="F4" s="7">
        <v>30</v>
      </c>
      <c r="G4" s="10">
        <v>63</v>
      </c>
      <c r="H4" s="10">
        <v>40</v>
      </c>
      <c r="I4" s="10">
        <v>103</v>
      </c>
      <c r="J4" s="3"/>
      <c r="K4" s="7">
        <v>60</v>
      </c>
      <c r="L4" s="10">
        <v>142</v>
      </c>
      <c r="M4" s="10">
        <v>154</v>
      </c>
      <c r="N4" s="10">
        <v>296</v>
      </c>
      <c r="O4" s="3"/>
      <c r="P4" s="7">
        <v>90</v>
      </c>
      <c r="Q4" s="10">
        <v>78</v>
      </c>
      <c r="R4" s="10">
        <v>169</v>
      </c>
      <c r="S4" s="10">
        <v>247</v>
      </c>
      <c r="U4" s="4" t="s">
        <v>4</v>
      </c>
      <c r="V4" s="15">
        <f>SUM(B9,B15,B21)</f>
        <v>910</v>
      </c>
      <c r="W4" s="15">
        <f>SUM(C9,C15,C21)</f>
        <v>825</v>
      </c>
      <c r="X4" s="15">
        <f>SUM(V4:W4)</f>
        <v>1735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53</v>
      </c>
      <c r="C5" s="10">
        <v>43</v>
      </c>
      <c r="D5" s="10">
        <v>96</v>
      </c>
      <c r="E5" s="3"/>
      <c r="F5" s="7">
        <v>31</v>
      </c>
      <c r="G5" s="10">
        <v>45</v>
      </c>
      <c r="H5" s="10">
        <v>46</v>
      </c>
      <c r="I5" s="10">
        <v>91</v>
      </c>
      <c r="J5" s="3"/>
      <c r="K5" s="7">
        <v>61</v>
      </c>
      <c r="L5" s="10">
        <v>146</v>
      </c>
      <c r="M5" s="10">
        <v>141</v>
      </c>
      <c r="N5" s="10">
        <v>287</v>
      </c>
      <c r="O5" s="3"/>
      <c r="P5" s="7">
        <v>91</v>
      </c>
      <c r="Q5" s="10">
        <v>67</v>
      </c>
      <c r="R5" s="10">
        <v>160</v>
      </c>
      <c r="S5" s="10">
        <v>227</v>
      </c>
      <c r="U5" s="4" t="s">
        <v>5</v>
      </c>
      <c r="V5" s="15">
        <f>SUM(B27,B33,B39,G9,G15,G21,G27,G33,G39,L9)</f>
        <v>4524</v>
      </c>
      <c r="W5" s="15">
        <f>SUM(C27,C33,C39,H9,H15,H21,H27,H33,H39,M9)</f>
        <v>4398</v>
      </c>
      <c r="X5" s="15">
        <f>SUM(V5:W5)</f>
        <v>8922</v>
      </c>
      <c r="Y5" s="2"/>
      <c r="Z5" s="4" t="s">
        <v>25</v>
      </c>
      <c r="AA5" s="10">
        <v>512</v>
      </c>
      <c r="AB5" s="10">
        <v>509</v>
      </c>
      <c r="AC5" s="10">
        <v>1021</v>
      </c>
    </row>
    <row r="6" spans="1:29" ht="15" customHeight="1" x14ac:dyDescent="0.15">
      <c r="A6" s="7">
        <v>2</v>
      </c>
      <c r="B6" s="10">
        <v>47</v>
      </c>
      <c r="C6" s="10">
        <v>38</v>
      </c>
      <c r="D6" s="10">
        <v>85</v>
      </c>
      <c r="E6" s="3"/>
      <c r="F6" s="7">
        <v>32</v>
      </c>
      <c r="G6" s="10">
        <v>51</v>
      </c>
      <c r="H6" s="10">
        <v>53</v>
      </c>
      <c r="I6" s="10">
        <v>104</v>
      </c>
      <c r="J6" s="3"/>
      <c r="K6" s="7">
        <v>62</v>
      </c>
      <c r="L6" s="10">
        <v>155</v>
      </c>
      <c r="M6" s="10">
        <v>168</v>
      </c>
      <c r="N6" s="10">
        <v>323</v>
      </c>
      <c r="O6" s="3"/>
      <c r="P6" s="7">
        <v>92</v>
      </c>
      <c r="Q6" s="10">
        <v>51</v>
      </c>
      <c r="R6" s="10">
        <v>130</v>
      </c>
      <c r="S6" s="10">
        <v>181</v>
      </c>
      <c r="U6" s="8" t="s">
        <v>6</v>
      </c>
      <c r="V6" s="15">
        <f>SUM(L15,L21)</f>
        <v>2148</v>
      </c>
      <c r="W6" s="15">
        <f>SUM(M15,M21)</f>
        <v>2077</v>
      </c>
      <c r="X6" s="15">
        <f>SUM(V6:W6)</f>
        <v>4225</v>
      </c>
      <c r="Z6" s="25" t="s">
        <v>26</v>
      </c>
      <c r="AA6" s="10">
        <v>2637</v>
      </c>
      <c r="AB6" s="10">
        <v>2601</v>
      </c>
      <c r="AC6" s="10">
        <v>5238</v>
      </c>
    </row>
    <row r="7" spans="1:29" ht="15" customHeight="1" x14ac:dyDescent="0.15">
      <c r="A7" s="7">
        <v>3</v>
      </c>
      <c r="B7" s="10">
        <v>36</v>
      </c>
      <c r="C7" s="10">
        <v>33</v>
      </c>
      <c r="D7" s="10">
        <v>69</v>
      </c>
      <c r="E7" s="3"/>
      <c r="F7" s="7">
        <v>33</v>
      </c>
      <c r="G7" s="10">
        <v>82</v>
      </c>
      <c r="H7" s="10">
        <v>72</v>
      </c>
      <c r="I7" s="10">
        <v>154</v>
      </c>
      <c r="J7" s="3"/>
      <c r="K7" s="7">
        <v>63</v>
      </c>
      <c r="L7" s="10">
        <v>169</v>
      </c>
      <c r="M7" s="10">
        <v>169</v>
      </c>
      <c r="N7" s="10">
        <v>338</v>
      </c>
      <c r="O7" s="3"/>
      <c r="P7" s="7">
        <v>93</v>
      </c>
      <c r="Q7" s="10">
        <v>34</v>
      </c>
      <c r="R7" s="10">
        <v>110</v>
      </c>
      <c r="S7" s="10">
        <v>144</v>
      </c>
      <c r="U7" s="4" t="s">
        <v>7</v>
      </c>
      <c r="V7" s="15">
        <f>SUM(L27,L33,L39,Q9,Q15,Q21,Q27,Q33,Q39)</f>
        <v>2019</v>
      </c>
      <c r="W7" s="15">
        <f>SUM(M27,M33,M39,R9,R15,R21,R27,R33,R39)</f>
        <v>3551</v>
      </c>
      <c r="X7" s="15">
        <f>SUM(V7:W7)</f>
        <v>5570</v>
      </c>
      <c r="Z7" s="4" t="s">
        <v>31</v>
      </c>
      <c r="AA7" s="10">
        <v>1220</v>
      </c>
      <c r="AB7" s="10">
        <v>1248</v>
      </c>
      <c r="AC7" s="10">
        <v>2468</v>
      </c>
    </row>
    <row r="8" spans="1:29" ht="15" customHeight="1" x14ac:dyDescent="0.15">
      <c r="A8" s="7">
        <v>4</v>
      </c>
      <c r="B8" s="10">
        <v>66</v>
      </c>
      <c r="C8" s="10">
        <v>52</v>
      </c>
      <c r="D8" s="10">
        <v>118</v>
      </c>
      <c r="E8" s="3"/>
      <c r="F8" s="7">
        <v>34</v>
      </c>
      <c r="G8" s="10">
        <v>77</v>
      </c>
      <c r="H8" s="10">
        <v>74</v>
      </c>
      <c r="I8" s="10">
        <v>151</v>
      </c>
      <c r="J8" s="3"/>
      <c r="K8" s="7">
        <v>64</v>
      </c>
      <c r="L8" s="10">
        <v>159</v>
      </c>
      <c r="M8" s="10">
        <v>162</v>
      </c>
      <c r="N8" s="10">
        <v>321</v>
      </c>
      <c r="O8" s="3"/>
      <c r="P8" s="7">
        <v>94</v>
      </c>
      <c r="Q8" s="10">
        <v>25</v>
      </c>
      <c r="R8" s="10">
        <v>82</v>
      </c>
      <c r="S8" s="10">
        <v>107</v>
      </c>
      <c r="U8" s="17" t="s">
        <v>3</v>
      </c>
      <c r="V8" s="12">
        <f>SUM(V4:V7)</f>
        <v>9601</v>
      </c>
      <c r="W8" s="12">
        <f>SUM(W4:W7)</f>
        <v>10851</v>
      </c>
      <c r="X8" s="12">
        <f>SUM(X4:X7)</f>
        <v>20452</v>
      </c>
      <c r="Z8" s="4" t="s">
        <v>7</v>
      </c>
      <c r="AA8" s="10">
        <v>1220</v>
      </c>
      <c r="AB8" s="10">
        <v>2116</v>
      </c>
      <c r="AC8" s="10">
        <v>3336</v>
      </c>
    </row>
    <row r="9" spans="1:29" ht="15" customHeight="1" x14ac:dyDescent="0.15">
      <c r="A9" s="7"/>
      <c r="B9" s="11">
        <v>242</v>
      </c>
      <c r="C9" s="11">
        <v>198</v>
      </c>
      <c r="D9" s="11">
        <v>440</v>
      </c>
      <c r="E9" s="3"/>
      <c r="F9" s="7"/>
      <c r="G9" s="11">
        <v>318</v>
      </c>
      <c r="H9" s="11">
        <v>285</v>
      </c>
      <c r="I9" s="11">
        <v>603</v>
      </c>
      <c r="J9" s="3"/>
      <c r="K9" s="7"/>
      <c r="L9" s="12">
        <v>771</v>
      </c>
      <c r="M9" s="12">
        <v>794</v>
      </c>
      <c r="N9" s="12">
        <v>1565</v>
      </c>
      <c r="O9" s="3"/>
      <c r="P9" s="7"/>
      <c r="Q9" s="11">
        <v>255</v>
      </c>
      <c r="R9" s="11">
        <v>651</v>
      </c>
      <c r="S9" s="11">
        <v>906</v>
      </c>
      <c r="U9" s="4" t="s">
        <v>8</v>
      </c>
      <c r="V9" s="15">
        <f>SUM(G21,G27,G33,G39,L9)</f>
        <v>2781</v>
      </c>
      <c r="W9" s="15">
        <f>SUM(H21,H27,H33,H39,M9)</f>
        <v>2753</v>
      </c>
      <c r="X9" s="18">
        <f t="shared" ref="X9:X20" si="0">SUM(V9:W9)</f>
        <v>5534</v>
      </c>
      <c r="Z9" s="9" t="s">
        <v>24</v>
      </c>
      <c r="AA9" s="11">
        <f t="shared" ref="AA9:AB9" si="1">SUM(AA5:AA8)</f>
        <v>5589</v>
      </c>
      <c r="AB9" s="11">
        <f t="shared" si="1"/>
        <v>6474</v>
      </c>
      <c r="AC9" s="11">
        <f>SUM(AC5:AC8)</f>
        <v>12063</v>
      </c>
    </row>
    <row r="10" spans="1:29" ht="15" customHeight="1" x14ac:dyDescent="0.15">
      <c r="A10" s="7">
        <v>5</v>
      </c>
      <c r="B10" s="10">
        <v>53</v>
      </c>
      <c r="C10" s="10">
        <v>54</v>
      </c>
      <c r="D10" s="10">
        <v>107</v>
      </c>
      <c r="E10" s="3"/>
      <c r="F10" s="7">
        <v>35</v>
      </c>
      <c r="G10" s="10">
        <v>74</v>
      </c>
      <c r="H10" s="10">
        <v>76</v>
      </c>
      <c r="I10" s="10">
        <v>150</v>
      </c>
      <c r="J10" s="3"/>
      <c r="K10" s="7">
        <v>65</v>
      </c>
      <c r="L10" s="10">
        <v>170</v>
      </c>
      <c r="M10" s="10">
        <v>176</v>
      </c>
      <c r="N10" s="10">
        <v>346</v>
      </c>
      <c r="O10" s="3"/>
      <c r="P10" s="7">
        <v>95</v>
      </c>
      <c r="Q10" s="10">
        <v>23</v>
      </c>
      <c r="R10" s="10">
        <v>70</v>
      </c>
      <c r="S10" s="10">
        <v>93</v>
      </c>
      <c r="U10" s="4" t="s">
        <v>9</v>
      </c>
      <c r="V10" s="15">
        <f>SUM(G21,G27,G33,G39,L9,L15,L21,L27,L33,L39,Q9,Q15,Q21,Q27,Q33,Q39)</f>
        <v>6948</v>
      </c>
      <c r="W10" s="15">
        <f>SUM(H21,H27,H33,H39,M9,M15,M21,M27,M33,M39,R9,R15,R21,R27,R33,R39)</f>
        <v>8381</v>
      </c>
      <c r="X10" s="18">
        <f t="shared" si="0"/>
        <v>15329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54</v>
      </c>
      <c r="D11" s="10">
        <v>121</v>
      </c>
      <c r="E11" s="3"/>
      <c r="F11" s="7">
        <v>36</v>
      </c>
      <c r="G11" s="10">
        <v>86</v>
      </c>
      <c r="H11" s="10">
        <v>88</v>
      </c>
      <c r="I11" s="10">
        <v>174</v>
      </c>
      <c r="J11" s="3"/>
      <c r="K11" s="7">
        <v>66</v>
      </c>
      <c r="L11" s="10">
        <v>184</v>
      </c>
      <c r="M11" s="10">
        <v>191</v>
      </c>
      <c r="N11" s="10">
        <v>375</v>
      </c>
      <c r="O11" s="3"/>
      <c r="P11" s="7">
        <v>96</v>
      </c>
      <c r="Q11" s="10">
        <v>23</v>
      </c>
      <c r="R11" s="10">
        <v>64</v>
      </c>
      <c r="S11" s="10">
        <v>87</v>
      </c>
      <c r="U11" s="4" t="s">
        <v>10</v>
      </c>
      <c r="V11" s="15">
        <f>SUM(,G33,G39,L9,L15,L21,L27,L33,L39,Q9,Q15,Q21,Q27,Q33,Q39)</f>
        <v>5943</v>
      </c>
      <c r="W11" s="15">
        <f>SUM(,H33,H39,M9,M15,M21,M27,M33,M39,R9,R15,R21,R27,R33,R39)</f>
        <v>7462</v>
      </c>
      <c r="X11" s="18">
        <f t="shared" si="0"/>
        <v>13405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62</v>
      </c>
      <c r="D12" s="10">
        <v>127</v>
      </c>
      <c r="E12" s="3"/>
      <c r="F12" s="7">
        <v>37</v>
      </c>
      <c r="G12" s="10">
        <v>104</v>
      </c>
      <c r="H12" s="10">
        <v>75</v>
      </c>
      <c r="I12" s="10">
        <v>179</v>
      </c>
      <c r="J12" s="3"/>
      <c r="K12" s="7">
        <v>67</v>
      </c>
      <c r="L12" s="10">
        <v>188</v>
      </c>
      <c r="M12" s="10">
        <v>164</v>
      </c>
      <c r="N12" s="10">
        <v>352</v>
      </c>
      <c r="O12" s="3"/>
      <c r="P12" s="7">
        <v>97</v>
      </c>
      <c r="Q12" s="10">
        <v>9</v>
      </c>
      <c r="R12" s="10">
        <v>39</v>
      </c>
      <c r="S12" s="10">
        <v>48</v>
      </c>
      <c r="U12" s="4" t="s">
        <v>11</v>
      </c>
      <c r="V12" s="15">
        <f>SUM(L9,L15,L21,L27,L33,L39,Q9,Q15,Q21,Q27,Q33,Q39)</f>
        <v>4938</v>
      </c>
      <c r="W12" s="15">
        <f>SUM(M9,M15,M21,M27,M33,M39,R9,R15,R21,R27,R33,R39)</f>
        <v>6422</v>
      </c>
      <c r="X12" s="18">
        <f t="shared" si="0"/>
        <v>11360</v>
      </c>
      <c r="Z12" s="4" t="s">
        <v>25</v>
      </c>
      <c r="AA12" s="10">
        <v>153</v>
      </c>
      <c r="AB12" s="10">
        <v>102</v>
      </c>
      <c r="AC12" s="10">
        <v>255</v>
      </c>
    </row>
    <row r="13" spans="1:29" ht="15" customHeight="1" x14ac:dyDescent="0.15">
      <c r="A13" s="7">
        <v>8</v>
      </c>
      <c r="B13" s="10">
        <v>60</v>
      </c>
      <c r="C13" s="10">
        <v>58</v>
      </c>
      <c r="D13" s="10">
        <v>118</v>
      </c>
      <c r="E13" s="3"/>
      <c r="F13" s="7">
        <v>38</v>
      </c>
      <c r="G13" s="10">
        <v>83</v>
      </c>
      <c r="H13" s="10">
        <v>96</v>
      </c>
      <c r="I13" s="10">
        <v>179</v>
      </c>
      <c r="J13" s="3"/>
      <c r="K13" s="7">
        <v>68</v>
      </c>
      <c r="L13" s="10">
        <v>219</v>
      </c>
      <c r="M13" s="10">
        <v>199</v>
      </c>
      <c r="N13" s="10">
        <v>418</v>
      </c>
      <c r="O13" s="3"/>
      <c r="P13" s="7">
        <v>98</v>
      </c>
      <c r="Q13" s="10">
        <v>6</v>
      </c>
      <c r="R13" s="10">
        <v>28</v>
      </c>
      <c r="S13" s="10">
        <v>34</v>
      </c>
      <c r="U13" s="9" t="s">
        <v>12</v>
      </c>
      <c r="V13" s="12">
        <f>SUM(L15,L21,L27,L33,L39,Q9,Q15,Q21,Q27,Q33,Q39)</f>
        <v>4167</v>
      </c>
      <c r="W13" s="12">
        <f>SUM(M15,M21,M27,M33,M39,R9,R15,R21,R27,R33,R39)</f>
        <v>5628</v>
      </c>
      <c r="X13" s="12">
        <f t="shared" si="0"/>
        <v>9795</v>
      </c>
      <c r="Z13" s="25" t="s">
        <v>26</v>
      </c>
      <c r="AA13" s="10">
        <v>551</v>
      </c>
      <c r="AB13" s="10">
        <v>602</v>
      </c>
      <c r="AC13" s="10">
        <v>1153</v>
      </c>
    </row>
    <row r="14" spans="1:29" ht="15" customHeight="1" x14ac:dyDescent="0.15">
      <c r="A14" s="7">
        <v>9</v>
      </c>
      <c r="B14" s="10">
        <v>62</v>
      </c>
      <c r="C14" s="10">
        <v>53</v>
      </c>
      <c r="D14" s="10">
        <v>115</v>
      </c>
      <c r="E14" s="3"/>
      <c r="F14" s="7">
        <v>39</v>
      </c>
      <c r="G14" s="10">
        <v>80</v>
      </c>
      <c r="H14" s="10">
        <v>85</v>
      </c>
      <c r="I14" s="10">
        <v>165</v>
      </c>
      <c r="J14" s="3"/>
      <c r="K14" s="7">
        <v>69</v>
      </c>
      <c r="L14" s="10">
        <v>214</v>
      </c>
      <c r="M14" s="10">
        <v>202</v>
      </c>
      <c r="N14" s="10">
        <v>416</v>
      </c>
      <c r="O14" s="3"/>
      <c r="P14" s="7">
        <v>99</v>
      </c>
      <c r="Q14" s="10">
        <v>1</v>
      </c>
      <c r="R14" s="10">
        <v>22</v>
      </c>
      <c r="S14" s="10">
        <v>23</v>
      </c>
      <c r="U14" s="4" t="s">
        <v>13</v>
      </c>
      <c r="V14" s="15">
        <f>SUM(L21,L27,L33,L39,Q9,Q15,Q21,Q27,Q33,Q39)</f>
        <v>3192</v>
      </c>
      <c r="W14" s="15">
        <f>SUM(M21,M27,M33,M39,R9,R15,R21,R27,R33,R39)</f>
        <v>4696</v>
      </c>
      <c r="X14" s="18">
        <f t="shared" si="0"/>
        <v>7888</v>
      </c>
      <c r="Z14" s="4" t="s">
        <v>31</v>
      </c>
      <c r="AA14" s="10">
        <v>299</v>
      </c>
      <c r="AB14" s="10">
        <v>274</v>
      </c>
      <c r="AC14" s="10">
        <v>573</v>
      </c>
    </row>
    <row r="15" spans="1:29" ht="15" customHeight="1" x14ac:dyDescent="0.15">
      <c r="A15" s="7"/>
      <c r="B15" s="11">
        <v>307</v>
      </c>
      <c r="C15" s="11">
        <v>281</v>
      </c>
      <c r="D15" s="11">
        <v>588</v>
      </c>
      <c r="E15" s="3"/>
      <c r="F15" s="7"/>
      <c r="G15" s="11">
        <v>427</v>
      </c>
      <c r="H15" s="11">
        <v>420</v>
      </c>
      <c r="I15" s="11">
        <v>847</v>
      </c>
      <c r="J15" s="3"/>
      <c r="K15" s="7"/>
      <c r="L15" s="11">
        <v>975</v>
      </c>
      <c r="M15" s="11">
        <v>932</v>
      </c>
      <c r="N15" s="11">
        <v>1907</v>
      </c>
      <c r="O15" s="3"/>
      <c r="P15" s="7"/>
      <c r="Q15" s="11">
        <v>62</v>
      </c>
      <c r="R15" s="11">
        <v>223</v>
      </c>
      <c r="S15" s="11">
        <v>285</v>
      </c>
      <c r="U15" s="4" t="s">
        <v>14</v>
      </c>
      <c r="V15" s="15">
        <f>SUM(L27,L33,L39,Q9,Q15,Q21,Q27,Q33,Q39)</f>
        <v>2019</v>
      </c>
      <c r="W15" s="15">
        <f>SUM(M27,M33,M39,R9,R15,R21,R27,R33,R39)</f>
        <v>3551</v>
      </c>
      <c r="X15" s="18">
        <f t="shared" si="0"/>
        <v>5570</v>
      </c>
      <c r="Z15" s="4" t="s">
        <v>7</v>
      </c>
      <c r="AA15" s="10">
        <v>252</v>
      </c>
      <c r="AB15" s="10">
        <v>425</v>
      </c>
      <c r="AC15" s="10">
        <v>677</v>
      </c>
    </row>
    <row r="16" spans="1:29" ht="15" customHeight="1" x14ac:dyDescent="0.15">
      <c r="A16" s="7">
        <v>10</v>
      </c>
      <c r="B16" s="10">
        <v>64</v>
      </c>
      <c r="C16" s="10">
        <v>61</v>
      </c>
      <c r="D16" s="10">
        <v>125</v>
      </c>
      <c r="E16" s="3"/>
      <c r="F16" s="7">
        <v>40</v>
      </c>
      <c r="G16" s="10">
        <v>89</v>
      </c>
      <c r="H16" s="10">
        <v>80</v>
      </c>
      <c r="I16" s="10">
        <v>169</v>
      </c>
      <c r="J16" s="3"/>
      <c r="K16" s="7">
        <v>70</v>
      </c>
      <c r="L16" s="10">
        <v>227</v>
      </c>
      <c r="M16" s="10">
        <v>201</v>
      </c>
      <c r="N16" s="10">
        <v>428</v>
      </c>
      <c r="O16" s="3"/>
      <c r="P16" s="7">
        <v>100</v>
      </c>
      <c r="Q16" s="10">
        <v>1</v>
      </c>
      <c r="R16" s="10">
        <v>19</v>
      </c>
      <c r="S16" s="10">
        <v>20</v>
      </c>
      <c r="U16" s="4" t="s">
        <v>15</v>
      </c>
      <c r="V16" s="15">
        <f>SUM(L33,L39,Q9,Q15,Q21,Q27,Q33,Q39)</f>
        <v>1413</v>
      </c>
      <c r="W16" s="15">
        <f>SUM(M33,M39,R9,R15,R21,R27,R33,R39)</f>
        <v>2745</v>
      </c>
      <c r="X16" s="18">
        <f t="shared" si="0"/>
        <v>4158</v>
      </c>
      <c r="Z16" s="9" t="s">
        <v>24</v>
      </c>
      <c r="AA16" s="11">
        <f t="shared" ref="AA16:AB16" si="2">SUM(AA12:AA15)</f>
        <v>1255</v>
      </c>
      <c r="AB16" s="11">
        <f t="shared" si="2"/>
        <v>1403</v>
      </c>
      <c r="AC16" s="11">
        <f>SUM(AC12:AC15)</f>
        <v>2658</v>
      </c>
    </row>
    <row r="17" spans="1:29" ht="15" customHeight="1" x14ac:dyDescent="0.15">
      <c r="A17" s="7">
        <v>11</v>
      </c>
      <c r="B17" s="10">
        <v>83</v>
      </c>
      <c r="C17" s="10">
        <v>74</v>
      </c>
      <c r="D17" s="10">
        <v>157</v>
      </c>
      <c r="E17" s="3"/>
      <c r="F17" s="7">
        <v>41</v>
      </c>
      <c r="G17" s="10">
        <v>83</v>
      </c>
      <c r="H17" s="10">
        <v>96</v>
      </c>
      <c r="I17" s="10">
        <v>179</v>
      </c>
      <c r="J17" s="3"/>
      <c r="K17" s="7">
        <v>71</v>
      </c>
      <c r="L17" s="10">
        <v>227</v>
      </c>
      <c r="M17" s="10">
        <v>220</v>
      </c>
      <c r="N17" s="10">
        <v>447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819</v>
      </c>
      <c r="W17" s="15">
        <f>SUM(M39,R9,R15,R21,R27,R33,R39)</f>
        <v>1805</v>
      </c>
      <c r="X17" s="18">
        <f t="shared" si="0"/>
        <v>2624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63</v>
      </c>
      <c r="D18" s="10">
        <v>142</v>
      </c>
      <c r="E18" s="3"/>
      <c r="F18" s="7">
        <v>42</v>
      </c>
      <c r="G18" s="10">
        <v>89</v>
      </c>
      <c r="H18" s="10">
        <v>86</v>
      </c>
      <c r="I18" s="10">
        <v>175</v>
      </c>
      <c r="J18" s="3"/>
      <c r="K18" s="7">
        <v>72</v>
      </c>
      <c r="L18" s="10">
        <v>255</v>
      </c>
      <c r="M18" s="10">
        <v>266</v>
      </c>
      <c r="N18" s="13">
        <v>521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320</v>
      </c>
      <c r="W18" s="15">
        <f>SUM(R9,R15,R21,R27,R33,R39)</f>
        <v>920</v>
      </c>
      <c r="X18" s="18">
        <f t="shared" si="0"/>
        <v>1240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63</v>
      </c>
      <c r="C19" s="10">
        <v>75</v>
      </c>
      <c r="D19" s="10">
        <v>138</v>
      </c>
      <c r="E19" s="3"/>
      <c r="F19" s="7">
        <v>43</v>
      </c>
      <c r="G19" s="10">
        <v>109</v>
      </c>
      <c r="H19" s="10">
        <v>89</v>
      </c>
      <c r="I19" s="10">
        <v>198</v>
      </c>
      <c r="J19" s="3"/>
      <c r="K19" s="7">
        <v>73</v>
      </c>
      <c r="L19" s="10">
        <v>240</v>
      </c>
      <c r="M19" s="10">
        <v>224</v>
      </c>
      <c r="N19" s="10">
        <v>464</v>
      </c>
      <c r="O19" s="3"/>
      <c r="P19" s="7">
        <v>103</v>
      </c>
      <c r="Q19" s="10">
        <v>1</v>
      </c>
      <c r="R19" s="10">
        <v>7</v>
      </c>
      <c r="S19" s="10">
        <v>8</v>
      </c>
      <c r="U19" s="4" t="s">
        <v>18</v>
      </c>
      <c r="V19" s="15">
        <f>SUM(Q15,Q21,Q27,Q33,Q39)</f>
        <v>65</v>
      </c>
      <c r="W19" s="15">
        <f>SUM(R15,R21,R27,R33,R39)</f>
        <v>269</v>
      </c>
      <c r="X19" s="18">
        <f t="shared" si="0"/>
        <v>334</v>
      </c>
      <c r="Z19" s="4" t="s">
        <v>25</v>
      </c>
      <c r="AA19" s="10">
        <v>148</v>
      </c>
      <c r="AB19" s="10">
        <v>135</v>
      </c>
      <c r="AC19" s="10">
        <v>283</v>
      </c>
    </row>
    <row r="20" spans="1:29" ht="15" customHeight="1" x14ac:dyDescent="0.15">
      <c r="A20" s="7">
        <v>14</v>
      </c>
      <c r="B20" s="10">
        <v>72</v>
      </c>
      <c r="C20" s="10">
        <v>73</v>
      </c>
      <c r="D20" s="10">
        <v>145</v>
      </c>
      <c r="E20" s="3"/>
      <c r="F20" s="7">
        <v>44</v>
      </c>
      <c r="G20" s="10">
        <v>104</v>
      </c>
      <c r="H20" s="10">
        <v>86</v>
      </c>
      <c r="I20" s="10">
        <v>190</v>
      </c>
      <c r="J20" s="3"/>
      <c r="K20" s="7">
        <v>74</v>
      </c>
      <c r="L20" s="10">
        <v>224</v>
      </c>
      <c r="M20" s="10">
        <v>234</v>
      </c>
      <c r="N20" s="10">
        <v>458</v>
      </c>
      <c r="O20" s="3"/>
      <c r="P20" s="7">
        <v>104</v>
      </c>
      <c r="Q20" s="10">
        <v>1</v>
      </c>
      <c r="R20" s="10">
        <v>3</v>
      </c>
      <c r="S20" s="10">
        <v>4</v>
      </c>
      <c r="U20" s="4" t="s">
        <v>19</v>
      </c>
      <c r="V20" s="15">
        <f>SUM(Q21,Q27,Q33,Q39)</f>
        <v>3</v>
      </c>
      <c r="W20" s="15">
        <f>SUM(R21,R27,R33,R39)</f>
        <v>46</v>
      </c>
      <c r="X20" s="18">
        <f t="shared" si="0"/>
        <v>49</v>
      </c>
      <c r="Z20" s="25" t="s">
        <v>26</v>
      </c>
      <c r="AA20" s="10">
        <v>908</v>
      </c>
      <c r="AB20" s="10">
        <v>769</v>
      </c>
      <c r="AC20" s="10">
        <v>1677</v>
      </c>
    </row>
    <row r="21" spans="1:29" ht="15" customHeight="1" x14ac:dyDescent="0.15">
      <c r="A21" s="7"/>
      <c r="B21" s="11">
        <v>361</v>
      </c>
      <c r="C21" s="11">
        <v>346</v>
      </c>
      <c r="D21" s="11">
        <v>707</v>
      </c>
      <c r="E21" s="3"/>
      <c r="F21" s="7"/>
      <c r="G21" s="11">
        <v>474</v>
      </c>
      <c r="H21" s="11">
        <v>437</v>
      </c>
      <c r="I21" s="11">
        <v>911</v>
      </c>
      <c r="J21" s="3"/>
      <c r="K21" s="7"/>
      <c r="L21" s="12">
        <v>1173</v>
      </c>
      <c r="M21" s="12">
        <v>1145</v>
      </c>
      <c r="N21" s="12">
        <v>2318</v>
      </c>
      <c r="O21" s="23"/>
      <c r="P21" s="7"/>
      <c r="Q21" s="11">
        <v>3</v>
      </c>
      <c r="R21" s="11">
        <v>43</v>
      </c>
      <c r="S21" s="11">
        <v>46</v>
      </c>
      <c r="Z21" s="4" t="s">
        <v>31</v>
      </c>
      <c r="AA21" s="10">
        <v>397</v>
      </c>
      <c r="AB21" s="10">
        <v>352</v>
      </c>
      <c r="AC21" s="10">
        <v>749</v>
      </c>
    </row>
    <row r="22" spans="1:29" ht="15" customHeight="1" x14ac:dyDescent="0.15">
      <c r="A22" s="7">
        <v>15</v>
      </c>
      <c r="B22" s="10">
        <v>74</v>
      </c>
      <c r="C22" s="10">
        <v>80</v>
      </c>
      <c r="D22" s="10">
        <v>154</v>
      </c>
      <c r="E22" s="3"/>
      <c r="F22" s="7">
        <v>45</v>
      </c>
      <c r="G22" s="10">
        <v>118</v>
      </c>
      <c r="H22" s="10">
        <v>90</v>
      </c>
      <c r="I22" s="10">
        <v>208</v>
      </c>
      <c r="J22" s="3"/>
      <c r="K22" s="7">
        <v>75</v>
      </c>
      <c r="L22" s="10">
        <v>119</v>
      </c>
      <c r="M22" s="10">
        <v>119</v>
      </c>
      <c r="N22" s="10">
        <v>238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328</v>
      </c>
      <c r="AB22" s="10">
        <v>636</v>
      </c>
      <c r="AC22" s="10">
        <v>964</v>
      </c>
    </row>
    <row r="23" spans="1:29" ht="15" customHeight="1" x14ac:dyDescent="0.15">
      <c r="A23" s="7">
        <v>16</v>
      </c>
      <c r="B23" s="10">
        <v>90</v>
      </c>
      <c r="C23" s="10">
        <v>61</v>
      </c>
      <c r="D23" s="10">
        <v>151</v>
      </c>
      <c r="E23" s="3"/>
      <c r="F23" s="7">
        <v>46</v>
      </c>
      <c r="G23" s="10">
        <v>106</v>
      </c>
      <c r="H23" s="10">
        <v>92</v>
      </c>
      <c r="I23" s="10">
        <v>198</v>
      </c>
      <c r="J23" s="3"/>
      <c r="K23" s="7">
        <v>76</v>
      </c>
      <c r="L23" s="10">
        <v>104</v>
      </c>
      <c r="M23" s="10">
        <v>136</v>
      </c>
      <c r="N23" s="10">
        <v>240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9.4781793563170496</v>
      </c>
      <c r="W23" s="19">
        <f>W4/$W$8*100</f>
        <v>7.6029858999170585</v>
      </c>
      <c r="X23" s="19">
        <f>X4/$X$8*100</f>
        <v>8.4832779190299235</v>
      </c>
      <c r="Z23" s="9" t="s">
        <v>24</v>
      </c>
      <c r="AA23" s="11">
        <f t="shared" ref="AA23:AB23" si="3">SUM(AA19:AA22)</f>
        <v>1781</v>
      </c>
      <c r="AB23" s="11">
        <f t="shared" si="3"/>
        <v>1892</v>
      </c>
      <c r="AC23" s="11">
        <f>SUM(AC19:AC22)</f>
        <v>3673</v>
      </c>
    </row>
    <row r="24" spans="1:29" ht="15" customHeight="1" x14ac:dyDescent="0.15">
      <c r="A24" s="7">
        <v>17</v>
      </c>
      <c r="B24" s="10">
        <v>95</v>
      </c>
      <c r="C24" s="10">
        <v>75</v>
      </c>
      <c r="D24" s="10">
        <v>170</v>
      </c>
      <c r="E24" s="3"/>
      <c r="F24" s="7">
        <v>47</v>
      </c>
      <c r="G24" s="10">
        <v>104</v>
      </c>
      <c r="H24" s="10">
        <v>107</v>
      </c>
      <c r="I24" s="10">
        <v>211</v>
      </c>
      <c r="J24" s="3"/>
      <c r="K24" s="7">
        <v>77</v>
      </c>
      <c r="L24" s="10">
        <v>123</v>
      </c>
      <c r="M24" s="10">
        <v>172</v>
      </c>
      <c r="N24" s="10">
        <v>295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47.120091657119048</v>
      </c>
      <c r="W24" s="19">
        <f>W5/$W$8*100</f>
        <v>40.53082665192148</v>
      </c>
      <c r="X24" s="19">
        <f>X5/$X$8*100</f>
        <v>43.624095442988455</v>
      </c>
      <c r="Z24" s="6" t="s">
        <v>30</v>
      </c>
    </row>
    <row r="25" spans="1:29" ht="15" customHeight="1" x14ac:dyDescent="0.15">
      <c r="A25" s="7">
        <v>18</v>
      </c>
      <c r="B25" s="10">
        <v>67</v>
      </c>
      <c r="C25" s="10">
        <v>75</v>
      </c>
      <c r="D25" s="10">
        <v>142</v>
      </c>
      <c r="E25" s="3"/>
      <c r="F25" s="7">
        <v>48</v>
      </c>
      <c r="G25" s="10">
        <v>103</v>
      </c>
      <c r="H25" s="10">
        <v>96</v>
      </c>
      <c r="I25" s="10">
        <v>199</v>
      </c>
      <c r="J25" s="3"/>
      <c r="K25" s="7">
        <v>78</v>
      </c>
      <c r="L25" s="10">
        <v>135</v>
      </c>
      <c r="M25" s="10">
        <v>186</v>
      </c>
      <c r="N25" s="10">
        <v>321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22.372669513592331</v>
      </c>
      <c r="W25" s="19">
        <f>W6/$W$8*100</f>
        <v>19.141092986821491</v>
      </c>
      <c r="X25" s="19">
        <f>X6/$X$8*100</f>
        <v>20.658126344611773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73</v>
      </c>
      <c r="D26" s="10">
        <v>129</v>
      </c>
      <c r="E26" s="3"/>
      <c r="F26" s="7">
        <v>49</v>
      </c>
      <c r="G26" s="10">
        <v>100</v>
      </c>
      <c r="H26" s="10">
        <v>97</v>
      </c>
      <c r="I26" s="10">
        <v>197</v>
      </c>
      <c r="J26" s="3"/>
      <c r="K26" s="7">
        <v>79</v>
      </c>
      <c r="L26" s="10">
        <v>125</v>
      </c>
      <c r="M26" s="10">
        <v>193</v>
      </c>
      <c r="N26" s="10">
        <v>318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21.029059472971564</v>
      </c>
      <c r="W26" s="19">
        <f>W7/$W$8*100</f>
        <v>32.725094461339971</v>
      </c>
      <c r="X26" s="19">
        <f>X7/$X$8*100</f>
        <v>27.234500293369841</v>
      </c>
      <c r="Z26" s="4" t="s">
        <v>25</v>
      </c>
      <c r="AA26" s="10">
        <v>97</v>
      </c>
      <c r="AB26" s="10">
        <v>79</v>
      </c>
      <c r="AC26" s="10">
        <v>176</v>
      </c>
    </row>
    <row r="27" spans="1:29" ht="15" customHeight="1" x14ac:dyDescent="0.15">
      <c r="A27" s="7"/>
      <c r="B27" s="11">
        <v>382</v>
      </c>
      <c r="C27" s="11">
        <v>364</v>
      </c>
      <c r="D27" s="11">
        <v>746</v>
      </c>
      <c r="E27" s="3"/>
      <c r="F27" s="7"/>
      <c r="G27" s="11">
        <v>531</v>
      </c>
      <c r="H27" s="11">
        <v>482</v>
      </c>
      <c r="I27" s="11">
        <v>1013</v>
      </c>
      <c r="J27" s="3"/>
      <c r="K27" s="7"/>
      <c r="L27" s="11">
        <v>606</v>
      </c>
      <c r="M27" s="11">
        <v>806</v>
      </c>
      <c r="N27" s="11">
        <v>1412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428</v>
      </c>
      <c r="AB27" s="10">
        <v>426</v>
      </c>
      <c r="AC27" s="10">
        <v>854</v>
      </c>
    </row>
    <row r="28" spans="1:29" ht="15" customHeight="1" x14ac:dyDescent="0.15">
      <c r="A28" s="7">
        <v>20</v>
      </c>
      <c r="B28" s="10">
        <v>69</v>
      </c>
      <c r="C28" s="10">
        <v>73</v>
      </c>
      <c r="D28" s="10">
        <v>142</v>
      </c>
      <c r="E28" s="3"/>
      <c r="F28" s="7">
        <v>50</v>
      </c>
      <c r="G28" s="10">
        <v>97</v>
      </c>
      <c r="H28" s="10">
        <v>93</v>
      </c>
      <c r="I28" s="10">
        <v>190</v>
      </c>
      <c r="J28" s="3"/>
      <c r="K28" s="7">
        <v>80</v>
      </c>
      <c r="L28" s="10">
        <v>118</v>
      </c>
      <c r="M28" s="10">
        <v>189</v>
      </c>
      <c r="N28" s="10">
        <v>307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28.965732736173315</v>
      </c>
      <c r="W28" s="19">
        <f t="shared" ref="W28:W39" si="5">W9/$W$8*100</f>
        <v>25.370933554511105</v>
      </c>
      <c r="X28" s="19">
        <f t="shared" ref="X28:X39" si="6">X9/$X$8*100</f>
        <v>27.058478388421669</v>
      </c>
      <c r="Z28" s="4" t="s">
        <v>31</v>
      </c>
      <c r="AA28" s="10">
        <v>232</v>
      </c>
      <c r="AB28" s="10">
        <v>203</v>
      </c>
      <c r="AC28" s="10">
        <v>435</v>
      </c>
    </row>
    <row r="29" spans="1:29" ht="15" customHeight="1" x14ac:dyDescent="0.15">
      <c r="A29" s="7">
        <v>21</v>
      </c>
      <c r="B29" s="10">
        <v>61</v>
      </c>
      <c r="C29" s="10">
        <v>67</v>
      </c>
      <c r="D29" s="10">
        <v>128</v>
      </c>
      <c r="E29" s="3"/>
      <c r="F29" s="7">
        <v>51</v>
      </c>
      <c r="G29" s="10">
        <v>95</v>
      </c>
      <c r="H29" s="10">
        <v>94</v>
      </c>
      <c r="I29" s="10">
        <v>189</v>
      </c>
      <c r="J29" s="3"/>
      <c r="K29" s="7">
        <v>81</v>
      </c>
      <c r="L29" s="10">
        <v>115</v>
      </c>
      <c r="M29" s="10">
        <v>189</v>
      </c>
      <c r="N29" s="10">
        <v>304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72.367461722737218</v>
      </c>
      <c r="W29" s="19">
        <f t="shared" si="5"/>
        <v>77.237121002672566</v>
      </c>
      <c r="X29" s="19">
        <f t="shared" si="6"/>
        <v>74.951105026403283</v>
      </c>
      <c r="Z29" s="4" t="s">
        <v>7</v>
      </c>
      <c r="AA29" s="10">
        <v>219</v>
      </c>
      <c r="AB29" s="10">
        <v>374</v>
      </c>
      <c r="AC29" s="10">
        <v>593</v>
      </c>
    </row>
    <row r="30" spans="1:29" ht="15" customHeight="1" x14ac:dyDescent="0.15">
      <c r="A30" s="7">
        <v>22</v>
      </c>
      <c r="B30" s="10">
        <v>52</v>
      </c>
      <c r="C30" s="10">
        <v>65</v>
      </c>
      <c r="D30" s="10">
        <v>117</v>
      </c>
      <c r="E30" s="3"/>
      <c r="F30" s="7">
        <v>52</v>
      </c>
      <c r="G30" s="10">
        <v>98</v>
      </c>
      <c r="H30" s="10">
        <v>97</v>
      </c>
      <c r="I30" s="10">
        <v>195</v>
      </c>
      <c r="J30" s="3"/>
      <c r="K30" s="7">
        <v>82</v>
      </c>
      <c r="L30" s="10">
        <v>121</v>
      </c>
      <c r="M30" s="10">
        <v>180</v>
      </c>
      <c r="N30" s="10">
        <v>301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61.899802103947508</v>
      </c>
      <c r="W30" s="19">
        <f t="shared" si="5"/>
        <v>68.767855497189203</v>
      </c>
      <c r="X30" s="19">
        <f t="shared" si="6"/>
        <v>65.543712106395461</v>
      </c>
      <c r="Z30" s="9" t="s">
        <v>24</v>
      </c>
      <c r="AA30" s="11">
        <f t="shared" ref="AA30:AB30" si="7">SUM(AA26:AA29)</f>
        <v>976</v>
      </c>
      <c r="AB30" s="11">
        <f t="shared" si="7"/>
        <v>1082</v>
      </c>
      <c r="AC30" s="11">
        <f>SUM(AC26:AC29)</f>
        <v>2058</v>
      </c>
    </row>
    <row r="31" spans="1:29" ht="15" customHeight="1" x14ac:dyDescent="0.15">
      <c r="A31" s="7">
        <v>23</v>
      </c>
      <c r="B31" s="10">
        <v>58</v>
      </c>
      <c r="C31" s="10">
        <v>62</v>
      </c>
      <c r="D31" s="10">
        <v>120</v>
      </c>
      <c r="E31" s="3"/>
      <c r="F31" s="7">
        <v>53</v>
      </c>
      <c r="G31" s="10">
        <v>89</v>
      </c>
      <c r="H31" s="10">
        <v>95</v>
      </c>
      <c r="I31" s="10">
        <v>184</v>
      </c>
      <c r="J31" s="3"/>
      <c r="K31" s="7">
        <v>83</v>
      </c>
      <c r="L31" s="10">
        <v>103</v>
      </c>
      <c r="M31" s="10">
        <v>181</v>
      </c>
      <c r="N31" s="10">
        <v>284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51.432142485157797</v>
      </c>
      <c r="W31" s="19">
        <f t="shared" si="5"/>
        <v>59.183485393051328</v>
      </c>
      <c r="X31" s="19">
        <f t="shared" si="6"/>
        <v>55.544690005867395</v>
      </c>
      <c r="Z31" s="6"/>
    </row>
    <row r="32" spans="1:29" ht="15" customHeight="1" x14ac:dyDescent="0.15">
      <c r="A32" s="7">
        <v>24</v>
      </c>
      <c r="B32" s="10">
        <v>70</v>
      </c>
      <c r="C32" s="10">
        <v>55</v>
      </c>
      <c r="D32" s="10">
        <v>125</v>
      </c>
      <c r="E32" s="3"/>
      <c r="F32" s="7">
        <v>54</v>
      </c>
      <c r="G32" s="10">
        <v>98</v>
      </c>
      <c r="H32" s="10">
        <v>131</v>
      </c>
      <c r="I32" s="10">
        <v>229</v>
      </c>
      <c r="J32" s="3"/>
      <c r="K32" s="7">
        <v>84</v>
      </c>
      <c r="L32" s="10">
        <v>137</v>
      </c>
      <c r="M32" s="10">
        <v>201</v>
      </c>
      <c r="N32" s="10">
        <v>338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43.401728986563896</v>
      </c>
      <c r="W32" s="20">
        <f t="shared" si="5"/>
        <v>51.866187448161462</v>
      </c>
      <c r="X32" s="20">
        <f t="shared" si="6"/>
        <v>47.892626637981614</v>
      </c>
      <c r="Z32" s="6"/>
      <c r="AA32" s="27"/>
      <c r="AB32" s="26"/>
      <c r="AC32" s="26"/>
    </row>
    <row r="33" spans="1:29" ht="15" customHeight="1" x14ac:dyDescent="0.15">
      <c r="A33" s="7"/>
      <c r="B33" s="11">
        <v>310</v>
      </c>
      <c r="C33" s="11">
        <v>322</v>
      </c>
      <c r="D33" s="11">
        <v>632</v>
      </c>
      <c r="E33" s="3"/>
      <c r="F33" s="7"/>
      <c r="G33" s="11">
        <v>477</v>
      </c>
      <c r="H33" s="11">
        <v>510</v>
      </c>
      <c r="I33" s="11">
        <v>987</v>
      </c>
      <c r="J33" s="3"/>
      <c r="K33" s="7"/>
      <c r="L33" s="11">
        <v>594</v>
      </c>
      <c r="M33" s="11">
        <v>940</v>
      </c>
      <c r="N33" s="11">
        <v>1534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33.246536819081349</v>
      </c>
      <c r="W33" s="19">
        <f t="shared" si="5"/>
        <v>43.277117316376376</v>
      </c>
      <c r="X33" s="19">
        <f t="shared" si="6"/>
        <v>38.568355173088207</v>
      </c>
      <c r="Z33" s="6" t="s">
        <v>3</v>
      </c>
    </row>
    <row r="34" spans="1:29" ht="15" customHeight="1" x14ac:dyDescent="0.15">
      <c r="A34" s="7">
        <v>25</v>
      </c>
      <c r="B34" s="10">
        <v>50</v>
      </c>
      <c r="C34" s="10">
        <v>56</v>
      </c>
      <c r="D34" s="10">
        <v>106</v>
      </c>
      <c r="E34" s="3"/>
      <c r="F34" s="7">
        <v>55</v>
      </c>
      <c r="G34" s="10">
        <v>82</v>
      </c>
      <c r="H34" s="10">
        <v>70</v>
      </c>
      <c r="I34" s="10">
        <v>152</v>
      </c>
      <c r="J34" s="3"/>
      <c r="K34" s="7">
        <v>85</v>
      </c>
      <c r="L34" s="10">
        <v>107</v>
      </c>
      <c r="M34" s="10">
        <v>187</v>
      </c>
      <c r="N34" s="10">
        <v>294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21.029059472971564</v>
      </c>
      <c r="W34" s="19">
        <f t="shared" si="5"/>
        <v>32.725094461339971</v>
      </c>
      <c r="X34" s="19">
        <f t="shared" si="6"/>
        <v>27.234500293369841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48</v>
      </c>
      <c r="D35" s="10">
        <v>103</v>
      </c>
      <c r="E35" s="3"/>
      <c r="F35" s="7">
        <v>56</v>
      </c>
      <c r="G35" s="10">
        <v>106</v>
      </c>
      <c r="H35" s="10">
        <v>102</v>
      </c>
      <c r="I35" s="10">
        <v>208</v>
      </c>
      <c r="J35" s="3"/>
      <c r="K35" s="7">
        <v>86</v>
      </c>
      <c r="L35" s="10">
        <v>115</v>
      </c>
      <c r="M35" s="10">
        <v>190</v>
      </c>
      <c r="N35" s="10">
        <v>305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14.717216956567025</v>
      </c>
      <c r="W35" s="19">
        <f t="shared" si="5"/>
        <v>25.297207630633125</v>
      </c>
      <c r="X35" s="19">
        <f t="shared" si="6"/>
        <v>20.330530021513788</v>
      </c>
      <c r="Z35" s="4" t="s">
        <v>25</v>
      </c>
      <c r="AA35" s="10">
        <f>SUM(AA5,AA12,AA19,AA26)</f>
        <v>910</v>
      </c>
      <c r="AB35" s="10">
        <f t="shared" ref="AA35:AB38" si="8">SUM(AB5,AB12,AB19,AB26)</f>
        <v>825</v>
      </c>
      <c r="AC35" s="10">
        <f>SUM(AA35:AB35)</f>
        <v>1735</v>
      </c>
    </row>
    <row r="36" spans="1:29" ht="15" customHeight="1" x14ac:dyDescent="0.15">
      <c r="A36" s="7">
        <v>27</v>
      </c>
      <c r="B36" s="10">
        <v>68</v>
      </c>
      <c r="C36" s="10">
        <v>55</v>
      </c>
      <c r="D36" s="10">
        <v>123</v>
      </c>
      <c r="E36" s="3"/>
      <c r="F36" s="7">
        <v>57</v>
      </c>
      <c r="G36" s="10">
        <v>105</v>
      </c>
      <c r="H36" s="10">
        <v>120</v>
      </c>
      <c r="I36" s="10">
        <v>225</v>
      </c>
      <c r="J36" s="3"/>
      <c r="K36" s="7">
        <v>87</v>
      </c>
      <c r="L36" s="10">
        <v>103</v>
      </c>
      <c r="M36" s="10">
        <v>203</v>
      </c>
      <c r="N36" s="10">
        <v>306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8.5303614206853453</v>
      </c>
      <c r="W36" s="19">
        <f t="shared" si="5"/>
        <v>16.634411574970049</v>
      </c>
      <c r="X36" s="19">
        <f t="shared" si="6"/>
        <v>12.830041071777821</v>
      </c>
      <c r="Z36" s="25" t="s">
        <v>26</v>
      </c>
      <c r="AA36" s="10">
        <f t="shared" si="8"/>
        <v>4524</v>
      </c>
      <c r="AB36" s="10">
        <f t="shared" si="8"/>
        <v>4398</v>
      </c>
      <c r="AC36" s="13">
        <f>SUM(AA36:AB36)</f>
        <v>8922</v>
      </c>
    </row>
    <row r="37" spans="1:29" ht="15" customHeight="1" x14ac:dyDescent="0.15">
      <c r="A37" s="7">
        <v>28</v>
      </c>
      <c r="B37" s="10">
        <v>78</v>
      </c>
      <c r="C37" s="10">
        <v>50</v>
      </c>
      <c r="D37" s="10">
        <v>128</v>
      </c>
      <c r="E37" s="3"/>
      <c r="F37" s="7">
        <v>58</v>
      </c>
      <c r="G37" s="10">
        <v>123</v>
      </c>
      <c r="H37" s="10">
        <v>129</v>
      </c>
      <c r="I37" s="10">
        <v>252</v>
      </c>
      <c r="J37" s="3"/>
      <c r="K37" s="7">
        <v>88</v>
      </c>
      <c r="L37" s="10">
        <v>92</v>
      </c>
      <c r="M37" s="10">
        <v>159</v>
      </c>
      <c r="N37" s="10">
        <v>251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3.3329861472763254</v>
      </c>
      <c r="W37" s="19">
        <f t="shared" si="5"/>
        <v>8.4784812459681138</v>
      </c>
      <c r="X37" s="19">
        <f t="shared" si="6"/>
        <v>6.0629767259925682</v>
      </c>
      <c r="Z37" s="4" t="s">
        <v>31</v>
      </c>
      <c r="AA37" s="10">
        <f t="shared" si="8"/>
        <v>2148</v>
      </c>
      <c r="AB37" s="10">
        <f t="shared" si="8"/>
        <v>2077</v>
      </c>
      <c r="AC37" s="13">
        <f>SUM(AA37:AB37)</f>
        <v>4225</v>
      </c>
    </row>
    <row r="38" spans="1:29" ht="15" customHeight="1" x14ac:dyDescent="0.15">
      <c r="A38" s="7">
        <v>29</v>
      </c>
      <c r="B38" s="10">
        <v>55</v>
      </c>
      <c r="C38" s="10">
        <v>45</v>
      </c>
      <c r="D38" s="10">
        <v>100</v>
      </c>
      <c r="E38" s="3"/>
      <c r="F38" s="7">
        <v>59</v>
      </c>
      <c r="G38" s="10">
        <v>112</v>
      </c>
      <c r="H38" s="10">
        <v>109</v>
      </c>
      <c r="I38" s="10">
        <v>221</v>
      </c>
      <c r="J38" s="3"/>
      <c r="K38" s="7">
        <v>89</v>
      </c>
      <c r="L38" s="10">
        <v>82</v>
      </c>
      <c r="M38" s="10">
        <v>146</v>
      </c>
      <c r="N38" s="10">
        <v>228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0.6770128111655036</v>
      </c>
      <c r="W38" s="19">
        <f t="shared" si="5"/>
        <v>2.4790341903971984</v>
      </c>
      <c r="X38" s="19">
        <f t="shared" si="6"/>
        <v>1.6330921181302562</v>
      </c>
      <c r="Z38" s="4" t="s">
        <v>7</v>
      </c>
      <c r="AA38" s="10">
        <f t="shared" si="8"/>
        <v>2019</v>
      </c>
      <c r="AB38" s="10">
        <f t="shared" si="8"/>
        <v>3551</v>
      </c>
      <c r="AC38" s="13">
        <f>SUM(AA38:AB38)</f>
        <v>5570</v>
      </c>
    </row>
    <row r="39" spans="1:29" ht="15" customHeight="1" x14ac:dyDescent="0.15">
      <c r="A39" s="7"/>
      <c r="B39" s="11">
        <v>306</v>
      </c>
      <c r="C39" s="11">
        <v>254</v>
      </c>
      <c r="D39" s="11">
        <v>560</v>
      </c>
      <c r="E39" s="3"/>
      <c r="F39" s="7"/>
      <c r="G39" s="11">
        <v>528</v>
      </c>
      <c r="H39" s="11">
        <v>530</v>
      </c>
      <c r="I39" s="11">
        <v>1058</v>
      </c>
      <c r="J39" s="3"/>
      <c r="K39" s="7"/>
      <c r="L39" s="11">
        <v>499</v>
      </c>
      <c r="M39" s="11">
        <v>885</v>
      </c>
      <c r="N39" s="11">
        <v>1384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3.1246745130715552E-2</v>
      </c>
      <c r="W39" s="19">
        <f t="shared" si="5"/>
        <v>0.42392406229840568</v>
      </c>
      <c r="X39" s="19">
        <f t="shared" si="6"/>
        <v>0.23958537062389987</v>
      </c>
      <c r="Z39" s="9" t="s">
        <v>24</v>
      </c>
      <c r="AA39" s="11">
        <f>SUM(AA35:AA38)</f>
        <v>9601</v>
      </c>
      <c r="AB39" s="11">
        <f>SUM(AB35:AB38)</f>
        <v>10851</v>
      </c>
      <c r="AC39" s="11">
        <f>SUM(AC35:AC38)</f>
        <v>20452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view="pageBreakPreview" zoomScale="60" zoomScaleNormal="85" workbookViewId="0">
      <selection activeCell="V2" sqref="V2:W2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4" t="s">
        <v>33</v>
      </c>
      <c r="G1" s="35"/>
      <c r="H1" s="36"/>
      <c r="U1" s="28" t="s">
        <v>32</v>
      </c>
      <c r="X1" s="28"/>
    </row>
    <row r="2" spans="1:29" ht="13.5" customHeight="1" x14ac:dyDescent="0.15">
      <c r="V2" s="37">
        <v>44561</v>
      </c>
      <c r="W2" s="37"/>
      <c r="X2" s="3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38</v>
      </c>
      <c r="C4" s="10">
        <v>32</v>
      </c>
      <c r="D4" s="10">
        <v>70</v>
      </c>
      <c r="E4" s="3"/>
      <c r="F4" s="7">
        <v>30</v>
      </c>
      <c r="G4" s="10">
        <v>63</v>
      </c>
      <c r="H4" s="10">
        <v>40</v>
      </c>
      <c r="I4" s="10">
        <v>103</v>
      </c>
      <c r="J4" s="3"/>
      <c r="K4" s="7">
        <v>60</v>
      </c>
      <c r="L4" s="10">
        <v>144</v>
      </c>
      <c r="M4" s="10">
        <v>156</v>
      </c>
      <c r="N4" s="10">
        <v>300</v>
      </c>
      <c r="O4" s="3"/>
      <c r="P4" s="7">
        <v>90</v>
      </c>
      <c r="Q4" s="10">
        <v>78</v>
      </c>
      <c r="R4" s="10">
        <v>161</v>
      </c>
      <c r="S4" s="10">
        <v>239</v>
      </c>
      <c r="U4" s="4" t="s">
        <v>4</v>
      </c>
      <c r="V4" s="15">
        <f>SUM(B9,B15,B21)</f>
        <v>907</v>
      </c>
      <c r="W4" s="15">
        <f>SUM(C9,C15,C21)</f>
        <v>826</v>
      </c>
      <c r="X4" s="15">
        <f>SUM(V4:W4)</f>
        <v>1733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54</v>
      </c>
      <c r="C5" s="10">
        <v>45</v>
      </c>
      <c r="D5" s="10">
        <v>99</v>
      </c>
      <c r="E5" s="3"/>
      <c r="F5" s="7">
        <v>31</v>
      </c>
      <c r="G5" s="10">
        <v>47</v>
      </c>
      <c r="H5" s="10">
        <v>47</v>
      </c>
      <c r="I5" s="10">
        <v>94</v>
      </c>
      <c r="J5" s="3"/>
      <c r="K5" s="7">
        <v>61</v>
      </c>
      <c r="L5" s="10">
        <v>142</v>
      </c>
      <c r="M5" s="10">
        <v>137</v>
      </c>
      <c r="N5" s="10">
        <v>279</v>
      </c>
      <c r="O5" s="3"/>
      <c r="P5" s="7">
        <v>91</v>
      </c>
      <c r="Q5" s="10">
        <v>67</v>
      </c>
      <c r="R5" s="10">
        <v>167</v>
      </c>
      <c r="S5" s="10">
        <v>234</v>
      </c>
      <c r="U5" s="4" t="s">
        <v>5</v>
      </c>
      <c r="V5" s="15">
        <f>SUM(B27,B33,B39,G9,G15,G21,G27,G33,G39,L9)</f>
        <v>4505</v>
      </c>
      <c r="W5" s="15">
        <f>SUM(C27,C33,C39,H9,H15,H21,H27,H33,H39,M9)</f>
        <v>4385</v>
      </c>
      <c r="X5" s="15">
        <f>SUM(V5:W5)</f>
        <v>8890</v>
      </c>
      <c r="Y5" s="2"/>
      <c r="Z5" s="4" t="s">
        <v>25</v>
      </c>
      <c r="AA5" s="10">
        <v>514</v>
      </c>
      <c r="AB5" s="10">
        <v>514</v>
      </c>
      <c r="AC5" s="10">
        <v>1028</v>
      </c>
    </row>
    <row r="6" spans="1:29" ht="15" customHeight="1" x14ac:dyDescent="0.15">
      <c r="A6" s="7">
        <v>2</v>
      </c>
      <c r="B6" s="10">
        <v>47</v>
      </c>
      <c r="C6" s="10">
        <v>35</v>
      </c>
      <c r="D6" s="10">
        <v>82</v>
      </c>
      <c r="E6" s="3"/>
      <c r="F6" s="7">
        <v>32</v>
      </c>
      <c r="G6" s="10">
        <v>49</v>
      </c>
      <c r="H6" s="10">
        <v>54</v>
      </c>
      <c r="I6" s="10">
        <v>103</v>
      </c>
      <c r="J6" s="3"/>
      <c r="K6" s="7">
        <v>62</v>
      </c>
      <c r="L6" s="10">
        <v>161</v>
      </c>
      <c r="M6" s="10">
        <v>170</v>
      </c>
      <c r="N6" s="10">
        <v>331</v>
      </c>
      <c r="O6" s="3"/>
      <c r="P6" s="7">
        <v>92</v>
      </c>
      <c r="Q6" s="10">
        <v>55</v>
      </c>
      <c r="R6" s="10">
        <v>131</v>
      </c>
      <c r="S6" s="10">
        <v>186</v>
      </c>
      <c r="U6" s="8" t="s">
        <v>6</v>
      </c>
      <c r="V6" s="15">
        <f>SUM(L15,L21)</f>
        <v>2151</v>
      </c>
      <c r="W6" s="15">
        <f>SUM(M15,M21)</f>
        <v>2084</v>
      </c>
      <c r="X6" s="15">
        <f>SUM(V6:W6)</f>
        <v>4235</v>
      </c>
      <c r="Z6" s="25" t="s">
        <v>26</v>
      </c>
      <c r="AA6" s="10">
        <v>2629</v>
      </c>
      <c r="AB6" s="10">
        <v>2594</v>
      </c>
      <c r="AC6" s="10">
        <v>5223</v>
      </c>
    </row>
    <row r="7" spans="1:29" ht="15" customHeight="1" x14ac:dyDescent="0.15">
      <c r="A7" s="7">
        <v>3</v>
      </c>
      <c r="B7" s="10">
        <v>35</v>
      </c>
      <c r="C7" s="10">
        <v>31</v>
      </c>
      <c r="D7" s="10">
        <v>66</v>
      </c>
      <c r="E7" s="3"/>
      <c r="F7" s="7">
        <v>33</v>
      </c>
      <c r="G7" s="10">
        <v>81</v>
      </c>
      <c r="H7" s="10">
        <v>66</v>
      </c>
      <c r="I7" s="10">
        <v>147</v>
      </c>
      <c r="J7" s="3"/>
      <c r="K7" s="7">
        <v>63</v>
      </c>
      <c r="L7" s="10">
        <v>161</v>
      </c>
      <c r="M7" s="10">
        <v>166</v>
      </c>
      <c r="N7" s="10">
        <v>327</v>
      </c>
      <c r="O7" s="3"/>
      <c r="P7" s="7">
        <v>93</v>
      </c>
      <c r="Q7" s="10">
        <v>29</v>
      </c>
      <c r="R7" s="10">
        <v>107</v>
      </c>
      <c r="S7" s="10">
        <v>136</v>
      </c>
      <c r="U7" s="4" t="s">
        <v>7</v>
      </c>
      <c r="V7" s="15">
        <f>SUM(L27,L33,L39,Q9,Q15,Q21,Q27,Q33,Q39)</f>
        <v>2014</v>
      </c>
      <c r="W7" s="15">
        <f>SUM(M27,M33,M39,R9,R15,R21,R27,R33,R39)</f>
        <v>3540</v>
      </c>
      <c r="X7" s="15">
        <f>SUM(V7:W7)</f>
        <v>5554</v>
      </c>
      <c r="Z7" s="4" t="s">
        <v>31</v>
      </c>
      <c r="AA7" s="10">
        <v>1221</v>
      </c>
      <c r="AB7" s="10">
        <v>1254</v>
      </c>
      <c r="AC7" s="10">
        <v>2475</v>
      </c>
    </row>
    <row r="8" spans="1:29" ht="15" customHeight="1" x14ac:dyDescent="0.15">
      <c r="A8" s="7">
        <v>4</v>
      </c>
      <c r="B8" s="10">
        <v>66</v>
      </c>
      <c r="C8" s="10">
        <v>54</v>
      </c>
      <c r="D8" s="10">
        <v>120</v>
      </c>
      <c r="E8" s="3"/>
      <c r="F8" s="7">
        <v>34</v>
      </c>
      <c r="G8" s="10">
        <v>74</v>
      </c>
      <c r="H8" s="10">
        <v>78</v>
      </c>
      <c r="I8" s="10">
        <v>152</v>
      </c>
      <c r="J8" s="3"/>
      <c r="K8" s="7">
        <v>64</v>
      </c>
      <c r="L8" s="10">
        <v>158</v>
      </c>
      <c r="M8" s="10">
        <v>161</v>
      </c>
      <c r="N8" s="10">
        <v>319</v>
      </c>
      <c r="O8" s="3"/>
      <c r="P8" s="7">
        <v>94</v>
      </c>
      <c r="Q8" s="10">
        <v>25</v>
      </c>
      <c r="R8" s="10">
        <v>85</v>
      </c>
      <c r="S8" s="10">
        <v>110</v>
      </c>
      <c r="U8" s="17" t="s">
        <v>3</v>
      </c>
      <c r="V8" s="12">
        <f>SUM(V4:V7)</f>
        <v>9577</v>
      </c>
      <c r="W8" s="12">
        <f>SUM(W4:W7)</f>
        <v>10835</v>
      </c>
      <c r="X8" s="12">
        <f>SUM(X4:X7)</f>
        <v>20412</v>
      </c>
      <c r="Z8" s="4" t="s">
        <v>7</v>
      </c>
      <c r="AA8" s="10">
        <v>1214</v>
      </c>
      <c r="AB8" s="10">
        <v>2110</v>
      </c>
      <c r="AC8" s="10">
        <v>3324</v>
      </c>
    </row>
    <row r="9" spans="1:29" ht="15" customHeight="1" x14ac:dyDescent="0.15">
      <c r="A9" s="7"/>
      <c r="B9" s="11">
        <v>240</v>
      </c>
      <c r="C9" s="11">
        <v>197</v>
      </c>
      <c r="D9" s="11">
        <v>437</v>
      </c>
      <c r="E9" s="3"/>
      <c r="F9" s="7"/>
      <c r="G9" s="11">
        <v>314</v>
      </c>
      <c r="H9" s="11">
        <v>285</v>
      </c>
      <c r="I9" s="11">
        <v>599</v>
      </c>
      <c r="J9" s="3"/>
      <c r="K9" s="7"/>
      <c r="L9" s="12">
        <v>766</v>
      </c>
      <c r="M9" s="12">
        <v>790</v>
      </c>
      <c r="N9" s="12">
        <v>1556</v>
      </c>
      <c r="O9" s="3"/>
      <c r="P9" s="7"/>
      <c r="Q9" s="11">
        <v>254</v>
      </c>
      <c r="R9" s="11">
        <v>651</v>
      </c>
      <c r="S9" s="11">
        <v>905</v>
      </c>
      <c r="U9" s="4" t="s">
        <v>8</v>
      </c>
      <c r="V9" s="15">
        <f>SUM(G21,G27,G33,G39,L9)</f>
        <v>2776</v>
      </c>
      <c r="W9" s="15">
        <f>SUM(H21,H27,H33,H39,M9)</f>
        <v>2746</v>
      </c>
      <c r="X9" s="18">
        <f t="shared" ref="X9:X20" si="0">SUM(V9:W9)</f>
        <v>5522</v>
      </c>
      <c r="Z9" s="9" t="s">
        <v>24</v>
      </c>
      <c r="AA9" s="11">
        <f t="shared" ref="AA9:AB9" si="1">SUM(AA5:AA8)</f>
        <v>5578</v>
      </c>
      <c r="AB9" s="11">
        <f t="shared" si="1"/>
        <v>6472</v>
      </c>
      <c r="AC9" s="11">
        <f>SUM(AC5:AC8)</f>
        <v>12050</v>
      </c>
    </row>
    <row r="10" spans="1:29" ht="15" customHeight="1" x14ac:dyDescent="0.15">
      <c r="A10" s="7">
        <v>5</v>
      </c>
      <c r="B10" s="10">
        <v>57</v>
      </c>
      <c r="C10" s="10">
        <v>50</v>
      </c>
      <c r="D10" s="10">
        <v>107</v>
      </c>
      <c r="E10" s="3"/>
      <c r="F10" s="7">
        <v>35</v>
      </c>
      <c r="G10" s="10">
        <v>76</v>
      </c>
      <c r="H10" s="10">
        <v>76</v>
      </c>
      <c r="I10" s="10">
        <v>152</v>
      </c>
      <c r="J10" s="3"/>
      <c r="K10" s="7">
        <v>65</v>
      </c>
      <c r="L10" s="10">
        <v>174</v>
      </c>
      <c r="M10" s="10">
        <v>175</v>
      </c>
      <c r="N10" s="10">
        <v>349</v>
      </c>
      <c r="O10" s="3"/>
      <c r="P10" s="7">
        <v>95</v>
      </c>
      <c r="Q10" s="10">
        <v>24</v>
      </c>
      <c r="R10" s="10">
        <v>66</v>
      </c>
      <c r="S10" s="10">
        <v>90</v>
      </c>
      <c r="U10" s="4" t="s">
        <v>9</v>
      </c>
      <c r="V10" s="15">
        <f>SUM(G21,G27,G33,G39,L9,L15,L21,L27,L33,L39,Q9,Q15,Q21,Q27,Q33,Q39)</f>
        <v>6941</v>
      </c>
      <c r="W10" s="15">
        <f>SUM(H21,H27,H33,H39,M9,M15,M21,M27,M33,M39,R9,R15,R21,R27,R33,R39)</f>
        <v>8370</v>
      </c>
      <c r="X10" s="18">
        <f t="shared" si="0"/>
        <v>15311</v>
      </c>
      <c r="Z10" s="6" t="s">
        <v>28</v>
      </c>
    </row>
    <row r="11" spans="1:29" ht="15" customHeight="1" x14ac:dyDescent="0.15">
      <c r="A11" s="7">
        <v>6</v>
      </c>
      <c r="B11" s="10">
        <v>59</v>
      </c>
      <c r="C11" s="10">
        <v>56</v>
      </c>
      <c r="D11" s="10">
        <v>115</v>
      </c>
      <c r="E11" s="3"/>
      <c r="F11" s="7">
        <v>36</v>
      </c>
      <c r="G11" s="10">
        <v>80</v>
      </c>
      <c r="H11" s="10">
        <v>90</v>
      </c>
      <c r="I11" s="10">
        <v>170</v>
      </c>
      <c r="J11" s="3"/>
      <c r="K11" s="7">
        <v>66</v>
      </c>
      <c r="L11" s="10">
        <v>179</v>
      </c>
      <c r="M11" s="10">
        <v>194</v>
      </c>
      <c r="N11" s="10">
        <v>373</v>
      </c>
      <c r="O11" s="3"/>
      <c r="P11" s="7">
        <v>96</v>
      </c>
      <c r="Q11" s="10">
        <v>22</v>
      </c>
      <c r="R11" s="10">
        <v>67</v>
      </c>
      <c r="S11" s="10">
        <v>89</v>
      </c>
      <c r="U11" s="4" t="s">
        <v>10</v>
      </c>
      <c r="V11" s="15">
        <f>SUM(,G33,G39,L9,L15,L21,L27,L33,L39,Q9,Q15,Q21,Q27,Q33,Q39)</f>
        <v>5935</v>
      </c>
      <c r="W11" s="15">
        <f>SUM(,H33,H39,M9,M15,M21,M27,M33,M39,R9,R15,R21,R27,R33,R39)</f>
        <v>7449</v>
      </c>
      <c r="X11" s="18">
        <f t="shared" si="0"/>
        <v>13384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60</v>
      </c>
      <c r="D12" s="10">
        <v>125</v>
      </c>
      <c r="E12" s="3"/>
      <c r="F12" s="7">
        <v>37</v>
      </c>
      <c r="G12" s="10">
        <v>106</v>
      </c>
      <c r="H12" s="10">
        <v>72</v>
      </c>
      <c r="I12" s="10">
        <v>178</v>
      </c>
      <c r="J12" s="3"/>
      <c r="K12" s="7">
        <v>67</v>
      </c>
      <c r="L12" s="10">
        <v>200</v>
      </c>
      <c r="M12" s="10">
        <v>167</v>
      </c>
      <c r="N12" s="10">
        <v>367</v>
      </c>
      <c r="O12" s="3"/>
      <c r="P12" s="7">
        <v>97</v>
      </c>
      <c r="Q12" s="10">
        <v>11</v>
      </c>
      <c r="R12" s="10">
        <v>39</v>
      </c>
      <c r="S12" s="10">
        <v>50</v>
      </c>
      <c r="U12" s="4" t="s">
        <v>11</v>
      </c>
      <c r="V12" s="15">
        <f>SUM(L9,L15,L21,L27,L33,L39,Q9,Q15,Q21,Q27,Q33,Q39)</f>
        <v>4931</v>
      </c>
      <c r="W12" s="15">
        <f>SUM(M9,M15,M21,M27,M33,M39,R9,R15,R21,R27,R33,R39)</f>
        <v>6414</v>
      </c>
      <c r="X12" s="18">
        <f t="shared" si="0"/>
        <v>11345</v>
      </c>
      <c r="Z12" s="4" t="s">
        <v>25</v>
      </c>
      <c r="AA12" s="10">
        <v>153</v>
      </c>
      <c r="AB12" s="10">
        <v>101</v>
      </c>
      <c r="AC12" s="10">
        <v>254</v>
      </c>
    </row>
    <row r="13" spans="1:29" ht="15" customHeight="1" x14ac:dyDescent="0.15">
      <c r="A13" s="7">
        <v>8</v>
      </c>
      <c r="B13" s="10">
        <v>60</v>
      </c>
      <c r="C13" s="10">
        <v>65</v>
      </c>
      <c r="D13" s="10">
        <v>125</v>
      </c>
      <c r="E13" s="3"/>
      <c r="F13" s="7">
        <v>38</v>
      </c>
      <c r="G13" s="10">
        <v>83</v>
      </c>
      <c r="H13" s="10">
        <v>97</v>
      </c>
      <c r="I13" s="10">
        <v>180</v>
      </c>
      <c r="J13" s="3"/>
      <c r="K13" s="7">
        <v>68</v>
      </c>
      <c r="L13" s="10">
        <v>211</v>
      </c>
      <c r="M13" s="10">
        <v>193</v>
      </c>
      <c r="N13" s="10">
        <v>404</v>
      </c>
      <c r="O13" s="3"/>
      <c r="P13" s="7">
        <v>98</v>
      </c>
      <c r="Q13" s="10">
        <v>6</v>
      </c>
      <c r="R13" s="10">
        <v>26</v>
      </c>
      <c r="S13" s="10">
        <v>32</v>
      </c>
      <c r="U13" s="9" t="s">
        <v>12</v>
      </c>
      <c r="V13" s="12">
        <f>SUM(L15,L21,L27,L33,L39,Q9,Q15,Q21,Q27,Q33,Q39)</f>
        <v>4165</v>
      </c>
      <c r="W13" s="12">
        <f>SUM(M15,M21,M27,M33,M39,R9,R15,R21,R27,R33,R39)</f>
        <v>5624</v>
      </c>
      <c r="X13" s="12">
        <f t="shared" si="0"/>
        <v>9789</v>
      </c>
      <c r="Z13" s="25" t="s">
        <v>26</v>
      </c>
      <c r="AA13" s="10">
        <v>550</v>
      </c>
      <c r="AB13" s="10">
        <v>600</v>
      </c>
      <c r="AC13" s="10">
        <v>1150</v>
      </c>
    </row>
    <row r="14" spans="1:29" ht="15" customHeight="1" x14ac:dyDescent="0.15">
      <c r="A14" s="7">
        <v>9</v>
      </c>
      <c r="B14" s="10">
        <v>67</v>
      </c>
      <c r="C14" s="10">
        <v>53</v>
      </c>
      <c r="D14" s="10">
        <v>120</v>
      </c>
      <c r="E14" s="3"/>
      <c r="F14" s="7">
        <v>39</v>
      </c>
      <c r="G14" s="10">
        <v>78</v>
      </c>
      <c r="H14" s="10">
        <v>80</v>
      </c>
      <c r="I14" s="10">
        <v>158</v>
      </c>
      <c r="J14" s="3"/>
      <c r="K14" s="7">
        <v>69</v>
      </c>
      <c r="L14" s="10">
        <v>218</v>
      </c>
      <c r="M14" s="10">
        <v>201</v>
      </c>
      <c r="N14" s="10">
        <v>419</v>
      </c>
      <c r="O14" s="3"/>
      <c r="P14" s="7">
        <v>99</v>
      </c>
      <c r="Q14" s="10">
        <v>1</v>
      </c>
      <c r="R14" s="10">
        <v>18</v>
      </c>
      <c r="S14" s="10">
        <v>19</v>
      </c>
      <c r="U14" s="4" t="s">
        <v>13</v>
      </c>
      <c r="V14" s="15">
        <f>SUM(L21,L27,L33,L39,Q9,Q15,Q21,Q27,Q33,Q39)</f>
        <v>3183</v>
      </c>
      <c r="W14" s="15">
        <f>SUM(M21,M27,M33,M39,R9,R15,R21,R27,R33,R39)</f>
        <v>4694</v>
      </c>
      <c r="X14" s="18">
        <f t="shared" si="0"/>
        <v>7877</v>
      </c>
      <c r="Z14" s="4" t="s">
        <v>31</v>
      </c>
      <c r="AA14" s="10">
        <v>298</v>
      </c>
      <c r="AB14" s="10">
        <v>275</v>
      </c>
      <c r="AC14" s="10">
        <v>573</v>
      </c>
    </row>
    <row r="15" spans="1:29" ht="15" customHeight="1" x14ac:dyDescent="0.15">
      <c r="A15" s="7"/>
      <c r="B15" s="11">
        <v>308</v>
      </c>
      <c r="C15" s="11">
        <v>284</v>
      </c>
      <c r="D15" s="11">
        <v>592</v>
      </c>
      <c r="E15" s="3"/>
      <c r="F15" s="7"/>
      <c r="G15" s="11">
        <v>423</v>
      </c>
      <c r="H15" s="11">
        <v>415</v>
      </c>
      <c r="I15" s="11">
        <v>838</v>
      </c>
      <c r="J15" s="3"/>
      <c r="K15" s="7"/>
      <c r="L15" s="11">
        <v>982</v>
      </c>
      <c r="M15" s="11">
        <v>930</v>
      </c>
      <c r="N15" s="11">
        <v>1912</v>
      </c>
      <c r="O15" s="3"/>
      <c r="P15" s="7"/>
      <c r="Q15" s="11">
        <v>64</v>
      </c>
      <c r="R15" s="11">
        <v>216</v>
      </c>
      <c r="S15" s="11">
        <v>280</v>
      </c>
      <c r="U15" s="4" t="s">
        <v>14</v>
      </c>
      <c r="V15" s="15">
        <f>SUM(L27,L33,L39,Q9,Q15,Q21,Q27,Q33,Q39)</f>
        <v>2014</v>
      </c>
      <c r="W15" s="15">
        <f>SUM(M27,M33,M39,R9,R15,R21,R27,R33,R39)</f>
        <v>3540</v>
      </c>
      <c r="X15" s="18">
        <f t="shared" si="0"/>
        <v>5554</v>
      </c>
      <c r="Z15" s="4" t="s">
        <v>7</v>
      </c>
      <c r="AA15" s="10">
        <v>250</v>
      </c>
      <c r="AB15" s="10">
        <v>420</v>
      </c>
      <c r="AC15" s="10">
        <v>670</v>
      </c>
    </row>
    <row r="16" spans="1:29" ht="15" customHeight="1" x14ac:dyDescent="0.15">
      <c r="A16" s="7">
        <v>10</v>
      </c>
      <c r="B16" s="10">
        <v>60</v>
      </c>
      <c r="C16" s="10">
        <v>58</v>
      </c>
      <c r="D16" s="10">
        <v>118</v>
      </c>
      <c r="E16" s="3"/>
      <c r="F16" s="7">
        <v>40</v>
      </c>
      <c r="G16" s="10">
        <v>93</v>
      </c>
      <c r="H16" s="10">
        <v>76</v>
      </c>
      <c r="I16" s="10">
        <v>169</v>
      </c>
      <c r="J16" s="3"/>
      <c r="K16" s="7">
        <v>70</v>
      </c>
      <c r="L16" s="10">
        <v>218</v>
      </c>
      <c r="M16" s="10">
        <v>198</v>
      </c>
      <c r="N16" s="10">
        <v>416</v>
      </c>
      <c r="O16" s="3"/>
      <c r="P16" s="7">
        <v>100</v>
      </c>
      <c r="Q16" s="10">
        <v>1</v>
      </c>
      <c r="R16" s="10">
        <v>22</v>
      </c>
      <c r="S16" s="10">
        <v>23</v>
      </c>
      <c r="U16" s="4" t="s">
        <v>15</v>
      </c>
      <c r="V16" s="15">
        <f>SUM(L33,L39,Q9,Q15,Q21,Q27,Q33,Q39)</f>
        <v>1407</v>
      </c>
      <c r="W16" s="15">
        <f>SUM(M33,M39,R9,R15,R21,R27,R33,R39)</f>
        <v>2748</v>
      </c>
      <c r="X16" s="18">
        <f t="shared" si="0"/>
        <v>4155</v>
      </c>
      <c r="Z16" s="9" t="s">
        <v>24</v>
      </c>
      <c r="AA16" s="11">
        <f t="shared" ref="AA16:AB16" si="2">SUM(AA12:AA15)</f>
        <v>1251</v>
      </c>
      <c r="AB16" s="11">
        <f t="shared" si="2"/>
        <v>1396</v>
      </c>
      <c r="AC16" s="11">
        <f>SUM(AC12:AC15)</f>
        <v>2647</v>
      </c>
    </row>
    <row r="17" spans="1:29" ht="15" customHeight="1" x14ac:dyDescent="0.15">
      <c r="A17" s="7">
        <v>11</v>
      </c>
      <c r="B17" s="10">
        <v>80</v>
      </c>
      <c r="C17" s="10">
        <v>71</v>
      </c>
      <c r="D17" s="10">
        <v>151</v>
      </c>
      <c r="E17" s="3"/>
      <c r="F17" s="7">
        <v>41</v>
      </c>
      <c r="G17" s="10">
        <v>80</v>
      </c>
      <c r="H17" s="10">
        <v>105</v>
      </c>
      <c r="I17" s="10">
        <v>185</v>
      </c>
      <c r="J17" s="3"/>
      <c r="K17" s="7">
        <v>71</v>
      </c>
      <c r="L17" s="10">
        <v>228</v>
      </c>
      <c r="M17" s="10">
        <v>223</v>
      </c>
      <c r="N17" s="10">
        <v>451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812</v>
      </c>
      <c r="W17" s="15">
        <f>SUM(M39,R9,R15,R21,R27,R33,R39)</f>
        <v>1802</v>
      </c>
      <c r="X17" s="18">
        <f t="shared" si="0"/>
        <v>2614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66</v>
      </c>
      <c r="D18" s="10">
        <v>146</v>
      </c>
      <c r="E18" s="3"/>
      <c r="F18" s="7">
        <v>42</v>
      </c>
      <c r="G18" s="10">
        <v>94</v>
      </c>
      <c r="H18" s="10">
        <v>83</v>
      </c>
      <c r="I18" s="10">
        <v>177</v>
      </c>
      <c r="J18" s="3"/>
      <c r="K18" s="7">
        <v>72</v>
      </c>
      <c r="L18" s="10">
        <v>251</v>
      </c>
      <c r="M18" s="10">
        <v>274</v>
      </c>
      <c r="N18" s="13">
        <v>525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321</v>
      </c>
      <c r="W18" s="15">
        <f>SUM(R9,R15,R21,R27,R33,R39)</f>
        <v>915</v>
      </c>
      <c r="X18" s="18">
        <f t="shared" si="0"/>
        <v>1236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76</v>
      </c>
      <c r="D19" s="10">
        <v>141</v>
      </c>
      <c r="E19" s="3"/>
      <c r="F19" s="7">
        <v>43</v>
      </c>
      <c r="G19" s="10">
        <v>101</v>
      </c>
      <c r="H19" s="10">
        <v>92</v>
      </c>
      <c r="I19" s="10">
        <v>193</v>
      </c>
      <c r="J19" s="3"/>
      <c r="K19" s="7">
        <v>73</v>
      </c>
      <c r="L19" s="10">
        <v>247</v>
      </c>
      <c r="M19" s="10">
        <v>217</v>
      </c>
      <c r="N19" s="10">
        <v>464</v>
      </c>
      <c r="O19" s="3"/>
      <c r="P19" s="7">
        <v>103</v>
      </c>
      <c r="Q19" s="10">
        <v>1</v>
      </c>
      <c r="R19" s="10">
        <v>7</v>
      </c>
      <c r="S19" s="10">
        <v>8</v>
      </c>
      <c r="U19" s="4" t="s">
        <v>18</v>
      </c>
      <c r="V19" s="15">
        <f>SUM(Q15,Q21,Q27,Q33,Q39)</f>
        <v>67</v>
      </c>
      <c r="W19" s="15">
        <f>SUM(R15,R21,R27,R33,R39)</f>
        <v>264</v>
      </c>
      <c r="X19" s="18">
        <f t="shared" si="0"/>
        <v>331</v>
      </c>
      <c r="Z19" s="4" t="s">
        <v>25</v>
      </c>
      <c r="AA19" s="10">
        <v>147</v>
      </c>
      <c r="AB19" s="10">
        <v>134</v>
      </c>
      <c r="AC19" s="10">
        <v>281</v>
      </c>
    </row>
    <row r="20" spans="1:29" ht="15" customHeight="1" x14ac:dyDescent="0.15">
      <c r="A20" s="7">
        <v>14</v>
      </c>
      <c r="B20" s="10">
        <v>74</v>
      </c>
      <c r="C20" s="10">
        <v>74</v>
      </c>
      <c r="D20" s="10">
        <v>148</v>
      </c>
      <c r="E20" s="3"/>
      <c r="F20" s="7">
        <v>44</v>
      </c>
      <c r="G20" s="10">
        <v>111</v>
      </c>
      <c r="H20" s="10">
        <v>82</v>
      </c>
      <c r="I20" s="10">
        <v>193</v>
      </c>
      <c r="J20" s="3"/>
      <c r="K20" s="7">
        <v>74</v>
      </c>
      <c r="L20" s="10">
        <v>225</v>
      </c>
      <c r="M20" s="10">
        <v>242</v>
      </c>
      <c r="N20" s="10">
        <v>467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48</v>
      </c>
      <c r="X20" s="18">
        <f t="shared" si="0"/>
        <v>51</v>
      </c>
      <c r="Z20" s="25" t="s">
        <v>26</v>
      </c>
      <c r="AA20" s="10">
        <v>901</v>
      </c>
      <c r="AB20" s="10">
        <v>770</v>
      </c>
      <c r="AC20" s="10">
        <v>1671</v>
      </c>
    </row>
    <row r="21" spans="1:29" ht="15" customHeight="1" x14ac:dyDescent="0.15">
      <c r="A21" s="7"/>
      <c r="B21" s="11">
        <v>359</v>
      </c>
      <c r="C21" s="11">
        <v>345</v>
      </c>
      <c r="D21" s="11">
        <v>704</v>
      </c>
      <c r="E21" s="3"/>
      <c r="F21" s="7"/>
      <c r="G21" s="11">
        <v>479</v>
      </c>
      <c r="H21" s="11">
        <v>438</v>
      </c>
      <c r="I21" s="11">
        <v>917</v>
      </c>
      <c r="J21" s="3"/>
      <c r="K21" s="7"/>
      <c r="L21" s="12">
        <v>1169</v>
      </c>
      <c r="M21" s="12">
        <v>1154</v>
      </c>
      <c r="N21" s="12">
        <v>2323</v>
      </c>
      <c r="O21" s="23"/>
      <c r="P21" s="7"/>
      <c r="Q21" s="11">
        <v>3</v>
      </c>
      <c r="R21" s="11">
        <v>44</v>
      </c>
      <c r="S21" s="11">
        <v>47</v>
      </c>
      <c r="Z21" s="4" t="s">
        <v>31</v>
      </c>
      <c r="AA21" s="10">
        <v>399</v>
      </c>
      <c r="AB21" s="10">
        <v>350</v>
      </c>
      <c r="AC21" s="10">
        <v>749</v>
      </c>
    </row>
    <row r="22" spans="1:29" ht="15" customHeight="1" x14ac:dyDescent="0.15">
      <c r="A22" s="7">
        <v>15</v>
      </c>
      <c r="B22" s="10">
        <v>73</v>
      </c>
      <c r="C22" s="10">
        <v>80</v>
      </c>
      <c r="D22" s="10">
        <v>153</v>
      </c>
      <c r="E22" s="3"/>
      <c r="F22" s="7">
        <v>45</v>
      </c>
      <c r="G22" s="10">
        <v>114</v>
      </c>
      <c r="H22" s="10">
        <v>94</v>
      </c>
      <c r="I22" s="10">
        <v>208</v>
      </c>
      <c r="J22" s="3"/>
      <c r="K22" s="7">
        <v>75</v>
      </c>
      <c r="L22" s="10">
        <v>127</v>
      </c>
      <c r="M22" s="10">
        <v>121</v>
      </c>
      <c r="N22" s="10">
        <v>248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331</v>
      </c>
      <c r="AB22" s="10">
        <v>638</v>
      </c>
      <c r="AC22" s="10">
        <v>969</v>
      </c>
    </row>
    <row r="23" spans="1:29" ht="15" customHeight="1" x14ac:dyDescent="0.15">
      <c r="A23" s="7">
        <v>16</v>
      </c>
      <c r="B23" s="10">
        <v>89</v>
      </c>
      <c r="C23" s="10">
        <v>63</v>
      </c>
      <c r="D23" s="10">
        <v>152</v>
      </c>
      <c r="E23" s="3"/>
      <c r="F23" s="7">
        <v>46</v>
      </c>
      <c r="G23" s="10">
        <v>110</v>
      </c>
      <c r="H23" s="10">
        <v>87</v>
      </c>
      <c r="I23" s="10">
        <v>197</v>
      </c>
      <c r="J23" s="3"/>
      <c r="K23" s="7">
        <v>76</v>
      </c>
      <c r="L23" s="10">
        <v>98</v>
      </c>
      <c r="M23" s="10">
        <v>126</v>
      </c>
      <c r="N23" s="10">
        <v>224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9.470606661793882</v>
      </c>
      <c r="W23" s="19">
        <f>W4/$W$8*100</f>
        <v>7.6234425473004155</v>
      </c>
      <c r="X23" s="19">
        <f>X4/$X$8*100</f>
        <v>8.4901038604742318</v>
      </c>
      <c r="Z23" s="9" t="s">
        <v>24</v>
      </c>
      <c r="AA23" s="11">
        <f t="shared" ref="AA23:AB23" si="3">SUM(AA19:AA22)</f>
        <v>1778</v>
      </c>
      <c r="AB23" s="11">
        <f t="shared" si="3"/>
        <v>1892</v>
      </c>
      <c r="AC23" s="11">
        <f>SUM(AC19:AC22)</f>
        <v>3670</v>
      </c>
    </row>
    <row r="24" spans="1:29" ht="15" customHeight="1" x14ac:dyDescent="0.15">
      <c r="A24" s="7">
        <v>17</v>
      </c>
      <c r="B24" s="10">
        <v>96</v>
      </c>
      <c r="C24" s="10">
        <v>68</v>
      </c>
      <c r="D24" s="10">
        <v>164</v>
      </c>
      <c r="E24" s="3"/>
      <c r="F24" s="7">
        <v>47</v>
      </c>
      <c r="G24" s="10">
        <v>107</v>
      </c>
      <c r="H24" s="10">
        <v>106</v>
      </c>
      <c r="I24" s="10">
        <v>213</v>
      </c>
      <c r="J24" s="3"/>
      <c r="K24" s="7">
        <v>77</v>
      </c>
      <c r="L24" s="10">
        <v>121</v>
      </c>
      <c r="M24" s="10">
        <v>178</v>
      </c>
      <c r="N24" s="10">
        <v>299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47.039782812989458</v>
      </c>
      <c r="W24" s="19">
        <f>W5/$W$8*100</f>
        <v>40.470696815874483</v>
      </c>
      <c r="X24" s="19">
        <f>X5/$X$8*100</f>
        <v>43.552812071330585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74</v>
      </c>
      <c r="D25" s="10">
        <v>144</v>
      </c>
      <c r="E25" s="3"/>
      <c r="F25" s="7">
        <v>48</v>
      </c>
      <c r="G25" s="10">
        <v>99</v>
      </c>
      <c r="H25" s="10">
        <v>100</v>
      </c>
      <c r="I25" s="10">
        <v>199</v>
      </c>
      <c r="J25" s="3"/>
      <c r="K25" s="7">
        <v>78</v>
      </c>
      <c r="L25" s="10">
        <v>135</v>
      </c>
      <c r="M25" s="10">
        <v>185</v>
      </c>
      <c r="N25" s="10">
        <v>320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22.460060561762557</v>
      </c>
      <c r="W25" s="19">
        <f>W6/$W$8*100</f>
        <v>19.233964005537612</v>
      </c>
      <c r="X25" s="19">
        <f>X6/$X$8*100</f>
        <v>20.747599451303156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53</v>
      </c>
      <c r="C26" s="10">
        <v>78</v>
      </c>
      <c r="D26" s="10">
        <v>131</v>
      </c>
      <c r="E26" s="3"/>
      <c r="F26" s="7">
        <v>49</v>
      </c>
      <c r="G26" s="10">
        <v>97</v>
      </c>
      <c r="H26" s="10">
        <v>96</v>
      </c>
      <c r="I26" s="10">
        <v>193</v>
      </c>
      <c r="J26" s="3"/>
      <c r="K26" s="7">
        <v>79</v>
      </c>
      <c r="L26" s="10">
        <v>126</v>
      </c>
      <c r="M26" s="10">
        <v>182</v>
      </c>
      <c r="N26" s="10">
        <v>308</v>
      </c>
      <c r="O26" s="3"/>
      <c r="P26" s="7">
        <v>109</v>
      </c>
      <c r="Q26" s="10">
        <v>0</v>
      </c>
      <c r="R26" s="10">
        <v>1</v>
      </c>
      <c r="S26" s="10">
        <v>1</v>
      </c>
      <c r="U26" s="4" t="s">
        <v>7</v>
      </c>
      <c r="V26" s="19">
        <f>V7/$V$8*100</f>
        <v>21.029549963454109</v>
      </c>
      <c r="W26" s="19">
        <f>W7/$W$8*100</f>
        <v>32.671896631287495</v>
      </c>
      <c r="X26" s="19">
        <f>X7/$X$8*100</f>
        <v>27.209484616892027</v>
      </c>
      <c r="Z26" s="4" t="s">
        <v>25</v>
      </c>
      <c r="AA26" s="10">
        <v>93</v>
      </c>
      <c r="AB26" s="10">
        <v>77</v>
      </c>
      <c r="AC26" s="10">
        <v>170</v>
      </c>
    </row>
    <row r="27" spans="1:29" ht="15" customHeight="1" x14ac:dyDescent="0.15">
      <c r="A27" s="7"/>
      <c r="B27" s="11">
        <v>381</v>
      </c>
      <c r="C27" s="11">
        <v>363</v>
      </c>
      <c r="D27" s="11">
        <v>744</v>
      </c>
      <c r="E27" s="3"/>
      <c r="F27" s="7"/>
      <c r="G27" s="11">
        <v>527</v>
      </c>
      <c r="H27" s="11">
        <v>483</v>
      </c>
      <c r="I27" s="11">
        <v>1010</v>
      </c>
      <c r="J27" s="3"/>
      <c r="K27" s="7"/>
      <c r="L27" s="11">
        <v>607</v>
      </c>
      <c r="M27" s="11">
        <v>792</v>
      </c>
      <c r="N27" s="11">
        <v>1399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425</v>
      </c>
      <c r="AB27" s="10">
        <v>421</v>
      </c>
      <c r="AC27" s="10">
        <v>846</v>
      </c>
    </row>
    <row r="28" spans="1:29" ht="15" customHeight="1" x14ac:dyDescent="0.15">
      <c r="A28" s="7">
        <v>20</v>
      </c>
      <c r="B28" s="10">
        <v>69</v>
      </c>
      <c r="C28" s="10">
        <v>72</v>
      </c>
      <c r="D28" s="10">
        <v>141</v>
      </c>
      <c r="E28" s="3"/>
      <c r="F28" s="7">
        <v>50</v>
      </c>
      <c r="G28" s="10">
        <v>99</v>
      </c>
      <c r="H28" s="10">
        <v>90</v>
      </c>
      <c r="I28" s="10">
        <v>189</v>
      </c>
      <c r="J28" s="3"/>
      <c r="K28" s="7">
        <v>80</v>
      </c>
      <c r="L28" s="10">
        <v>115</v>
      </c>
      <c r="M28" s="10">
        <v>194</v>
      </c>
      <c r="N28" s="10">
        <v>309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28.986112561344889</v>
      </c>
      <c r="W28" s="19">
        <f t="shared" ref="W28:W39" si="5">W9/$W$8*100</f>
        <v>25.343793262574987</v>
      </c>
      <c r="X28" s="19">
        <f t="shared" ref="X28:X39" si="6">X9/$X$8*100</f>
        <v>27.052714089751127</v>
      </c>
      <c r="Z28" s="4" t="s">
        <v>31</v>
      </c>
      <c r="AA28" s="10">
        <v>233</v>
      </c>
      <c r="AB28" s="10">
        <v>205</v>
      </c>
      <c r="AC28" s="10">
        <v>438</v>
      </c>
    </row>
    <row r="29" spans="1:29" ht="15" customHeight="1" x14ac:dyDescent="0.15">
      <c r="A29" s="7">
        <v>21</v>
      </c>
      <c r="B29" s="10">
        <v>63</v>
      </c>
      <c r="C29" s="10">
        <v>67</v>
      </c>
      <c r="D29" s="10">
        <v>130</v>
      </c>
      <c r="E29" s="3"/>
      <c r="F29" s="7">
        <v>51</v>
      </c>
      <c r="G29" s="10">
        <v>95</v>
      </c>
      <c r="H29" s="10">
        <v>98</v>
      </c>
      <c r="I29" s="10">
        <v>193</v>
      </c>
      <c r="J29" s="3"/>
      <c r="K29" s="7">
        <v>81</v>
      </c>
      <c r="L29" s="10">
        <v>119</v>
      </c>
      <c r="M29" s="10">
        <v>193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72.475723086561544</v>
      </c>
      <c r="W29" s="19">
        <f t="shared" si="5"/>
        <v>77.249653899400101</v>
      </c>
      <c r="X29" s="19">
        <f t="shared" si="6"/>
        <v>75.009798157946307</v>
      </c>
      <c r="Z29" s="4" t="s">
        <v>7</v>
      </c>
      <c r="AA29" s="10">
        <v>219</v>
      </c>
      <c r="AB29" s="10">
        <v>372</v>
      </c>
      <c r="AC29" s="10">
        <v>591</v>
      </c>
    </row>
    <row r="30" spans="1:29" ht="15" customHeight="1" x14ac:dyDescent="0.15">
      <c r="A30" s="7">
        <v>22</v>
      </c>
      <c r="B30" s="10">
        <v>50</v>
      </c>
      <c r="C30" s="10">
        <v>62</v>
      </c>
      <c r="D30" s="10">
        <v>112</v>
      </c>
      <c r="E30" s="3"/>
      <c r="F30" s="7">
        <v>52</v>
      </c>
      <c r="G30" s="10">
        <v>99</v>
      </c>
      <c r="H30" s="10">
        <v>96</v>
      </c>
      <c r="I30" s="10">
        <v>195</v>
      </c>
      <c r="J30" s="3"/>
      <c r="K30" s="7">
        <v>82</v>
      </c>
      <c r="L30" s="10">
        <v>119</v>
      </c>
      <c r="M30" s="10">
        <v>178</v>
      </c>
      <c r="N30" s="10">
        <v>297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61.971389788033825</v>
      </c>
      <c r="W30" s="19">
        <f t="shared" si="5"/>
        <v>68.749423165666826</v>
      </c>
      <c r="X30" s="19">
        <f t="shared" si="6"/>
        <v>65.569272976680381</v>
      </c>
      <c r="Z30" s="9" t="s">
        <v>24</v>
      </c>
      <c r="AA30" s="11">
        <f t="shared" ref="AA30:AB30" si="7">SUM(AA26:AA29)</f>
        <v>970</v>
      </c>
      <c r="AB30" s="11">
        <f t="shared" si="7"/>
        <v>1075</v>
      </c>
      <c r="AC30" s="11">
        <f>SUM(AC26:AC29)</f>
        <v>2045</v>
      </c>
    </row>
    <row r="31" spans="1:29" ht="15" customHeight="1" x14ac:dyDescent="0.15">
      <c r="A31" s="7">
        <v>23</v>
      </c>
      <c r="B31" s="10">
        <v>56</v>
      </c>
      <c r="C31" s="10">
        <v>66</v>
      </c>
      <c r="D31" s="10">
        <v>122</v>
      </c>
      <c r="E31" s="3"/>
      <c r="F31" s="7">
        <v>53</v>
      </c>
      <c r="G31" s="10">
        <v>89</v>
      </c>
      <c r="H31" s="10">
        <v>94</v>
      </c>
      <c r="I31" s="10">
        <v>183</v>
      </c>
      <c r="J31" s="3"/>
      <c r="K31" s="7">
        <v>83</v>
      </c>
      <c r="L31" s="10">
        <v>103</v>
      </c>
      <c r="M31" s="10">
        <v>176</v>
      </c>
      <c r="N31" s="10">
        <v>279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51.487939855904777</v>
      </c>
      <c r="W31" s="19">
        <f t="shared" si="5"/>
        <v>59.197046608214123</v>
      </c>
      <c r="X31" s="19">
        <f t="shared" si="6"/>
        <v>55.580050950421324</v>
      </c>
      <c r="Z31" s="6"/>
    </row>
    <row r="32" spans="1:29" ht="15" customHeight="1" x14ac:dyDescent="0.15">
      <c r="A32" s="7">
        <v>24</v>
      </c>
      <c r="B32" s="10">
        <v>64</v>
      </c>
      <c r="C32" s="10">
        <v>57</v>
      </c>
      <c r="D32" s="10">
        <v>121</v>
      </c>
      <c r="E32" s="3"/>
      <c r="F32" s="7">
        <v>54</v>
      </c>
      <c r="G32" s="10">
        <v>99</v>
      </c>
      <c r="H32" s="10">
        <v>131</v>
      </c>
      <c r="I32" s="10">
        <v>230</v>
      </c>
      <c r="J32" s="3"/>
      <c r="K32" s="7">
        <v>84</v>
      </c>
      <c r="L32" s="10">
        <v>139</v>
      </c>
      <c r="M32" s="10">
        <v>205</v>
      </c>
      <c r="N32" s="10">
        <v>344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43.489610525216662</v>
      </c>
      <c r="W32" s="20">
        <f t="shared" si="5"/>
        <v>51.905860636825111</v>
      </c>
      <c r="X32" s="20">
        <f t="shared" si="6"/>
        <v>47.957084068195179</v>
      </c>
      <c r="Z32" s="6"/>
      <c r="AA32" s="27"/>
      <c r="AB32" s="26"/>
      <c r="AC32" s="26"/>
    </row>
    <row r="33" spans="1:29" ht="15" customHeight="1" x14ac:dyDescent="0.15">
      <c r="A33" s="7"/>
      <c r="B33" s="11">
        <v>302</v>
      </c>
      <c r="C33" s="11">
        <v>324</v>
      </c>
      <c r="D33" s="11">
        <v>626</v>
      </c>
      <c r="E33" s="3"/>
      <c r="F33" s="7"/>
      <c r="G33" s="11">
        <v>481</v>
      </c>
      <c r="H33" s="11">
        <v>509</v>
      </c>
      <c r="I33" s="11">
        <v>990</v>
      </c>
      <c r="J33" s="3"/>
      <c r="K33" s="7"/>
      <c r="L33" s="11">
        <v>595</v>
      </c>
      <c r="M33" s="11">
        <v>946</v>
      </c>
      <c r="N33" s="11">
        <v>1541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33.235877623472902</v>
      </c>
      <c r="W33" s="19">
        <f t="shared" si="5"/>
        <v>43.322565759113985</v>
      </c>
      <c r="X33" s="19">
        <f t="shared" si="6"/>
        <v>38.590045071526553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50</v>
      </c>
      <c r="D34" s="10">
        <v>109</v>
      </c>
      <c r="E34" s="3"/>
      <c r="F34" s="7">
        <v>55</v>
      </c>
      <c r="G34" s="10">
        <v>82</v>
      </c>
      <c r="H34" s="10">
        <v>78</v>
      </c>
      <c r="I34" s="10">
        <v>160</v>
      </c>
      <c r="J34" s="3"/>
      <c r="K34" s="7">
        <v>85</v>
      </c>
      <c r="L34" s="10">
        <v>99</v>
      </c>
      <c r="M34" s="10">
        <v>183</v>
      </c>
      <c r="N34" s="10">
        <v>282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21.029549963454109</v>
      </c>
      <c r="W34" s="19">
        <f t="shared" si="5"/>
        <v>32.671896631287495</v>
      </c>
      <c r="X34" s="19">
        <f t="shared" si="6"/>
        <v>27.209484616892027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53</v>
      </c>
      <c r="C35" s="10">
        <v>53</v>
      </c>
      <c r="D35" s="10">
        <v>106</v>
      </c>
      <c r="E35" s="3"/>
      <c r="F35" s="7">
        <v>56</v>
      </c>
      <c r="G35" s="10">
        <v>106</v>
      </c>
      <c r="H35" s="10">
        <v>88</v>
      </c>
      <c r="I35" s="10">
        <v>194</v>
      </c>
      <c r="J35" s="3"/>
      <c r="K35" s="7">
        <v>86</v>
      </c>
      <c r="L35" s="10">
        <v>121</v>
      </c>
      <c r="M35" s="10">
        <v>201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14.691448261459747</v>
      </c>
      <c r="W35" s="19">
        <f t="shared" si="5"/>
        <v>25.36225196123673</v>
      </c>
      <c r="X35" s="19">
        <f t="shared" si="6"/>
        <v>20.35567313345091</v>
      </c>
      <c r="Z35" s="4" t="s">
        <v>25</v>
      </c>
      <c r="AA35" s="10">
        <f>SUM(AA5,AA12,AA19,AA26)</f>
        <v>907</v>
      </c>
      <c r="AB35" s="10">
        <f t="shared" ref="AA35:AB38" si="8">SUM(AB5,AB12,AB19,AB26)</f>
        <v>826</v>
      </c>
      <c r="AC35" s="10">
        <f>SUM(AA35:AB35)</f>
        <v>1733</v>
      </c>
    </row>
    <row r="36" spans="1:29" ht="15" customHeight="1" x14ac:dyDescent="0.15">
      <c r="A36" s="7">
        <v>27</v>
      </c>
      <c r="B36" s="10">
        <v>63</v>
      </c>
      <c r="C36" s="10">
        <v>51</v>
      </c>
      <c r="D36" s="10">
        <v>114</v>
      </c>
      <c r="E36" s="3"/>
      <c r="F36" s="7">
        <v>57</v>
      </c>
      <c r="G36" s="10">
        <v>101</v>
      </c>
      <c r="H36" s="10">
        <v>125</v>
      </c>
      <c r="I36" s="10">
        <v>226</v>
      </c>
      <c r="J36" s="3"/>
      <c r="K36" s="7">
        <v>87</v>
      </c>
      <c r="L36" s="10">
        <v>100</v>
      </c>
      <c r="M36" s="10">
        <v>193</v>
      </c>
      <c r="N36" s="10">
        <v>293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8.4786467578573657</v>
      </c>
      <c r="W36" s="19">
        <f t="shared" si="5"/>
        <v>16.631287494231657</v>
      </c>
      <c r="X36" s="19">
        <f t="shared" si="6"/>
        <v>12.806192435822064</v>
      </c>
      <c r="Z36" s="25" t="s">
        <v>26</v>
      </c>
      <c r="AA36" s="10">
        <f t="shared" si="8"/>
        <v>4505</v>
      </c>
      <c r="AB36" s="10">
        <f t="shared" si="8"/>
        <v>4385</v>
      </c>
      <c r="AC36" s="13">
        <f>SUM(AA36:AB36)</f>
        <v>8890</v>
      </c>
    </row>
    <row r="37" spans="1:29" ht="15" customHeight="1" x14ac:dyDescent="0.15">
      <c r="A37" s="7">
        <v>28</v>
      </c>
      <c r="B37" s="10">
        <v>82</v>
      </c>
      <c r="C37" s="10">
        <v>54</v>
      </c>
      <c r="D37" s="10">
        <v>136</v>
      </c>
      <c r="E37" s="3"/>
      <c r="F37" s="7">
        <v>58</v>
      </c>
      <c r="G37" s="10">
        <v>123</v>
      </c>
      <c r="H37" s="10">
        <v>128</v>
      </c>
      <c r="I37" s="10">
        <v>251</v>
      </c>
      <c r="J37" s="3"/>
      <c r="K37" s="7">
        <v>88</v>
      </c>
      <c r="L37" s="10">
        <v>93</v>
      </c>
      <c r="M37" s="10">
        <v>157</v>
      </c>
      <c r="N37" s="10">
        <v>250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3.3517803069854866</v>
      </c>
      <c r="W37" s="19">
        <f t="shared" si="5"/>
        <v>8.4448546377480387</v>
      </c>
      <c r="X37" s="19">
        <f t="shared" si="6"/>
        <v>6.0552616108171664</v>
      </c>
      <c r="Z37" s="4" t="s">
        <v>31</v>
      </c>
      <c r="AA37" s="10">
        <f t="shared" si="8"/>
        <v>2151</v>
      </c>
      <c r="AB37" s="10">
        <f t="shared" si="8"/>
        <v>2084</v>
      </c>
      <c r="AC37" s="13">
        <f>SUM(AA37:AB37)</f>
        <v>4235</v>
      </c>
    </row>
    <row r="38" spans="1:29" ht="15" customHeight="1" x14ac:dyDescent="0.15">
      <c r="A38" s="7">
        <v>29</v>
      </c>
      <c r="B38" s="10">
        <v>52</v>
      </c>
      <c r="C38" s="10">
        <v>44</v>
      </c>
      <c r="D38" s="10">
        <v>96</v>
      </c>
      <c r="E38" s="3"/>
      <c r="F38" s="7">
        <v>59</v>
      </c>
      <c r="G38" s="10">
        <v>111</v>
      </c>
      <c r="H38" s="10">
        <v>107</v>
      </c>
      <c r="I38" s="10">
        <v>218</v>
      </c>
      <c r="J38" s="3"/>
      <c r="K38" s="7">
        <v>89</v>
      </c>
      <c r="L38" s="10">
        <v>78</v>
      </c>
      <c r="M38" s="10">
        <v>153</v>
      </c>
      <c r="N38" s="10">
        <v>231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0.69959277435522604</v>
      </c>
      <c r="W38" s="19">
        <f t="shared" si="5"/>
        <v>2.4365482233502536</v>
      </c>
      <c r="X38" s="19">
        <f t="shared" si="6"/>
        <v>1.6215951401136586</v>
      </c>
      <c r="Z38" s="4" t="s">
        <v>7</v>
      </c>
      <c r="AA38" s="10">
        <f t="shared" si="8"/>
        <v>2014</v>
      </c>
      <c r="AB38" s="10">
        <f t="shared" si="8"/>
        <v>3540</v>
      </c>
      <c r="AC38" s="13">
        <f>SUM(AA38:AB38)</f>
        <v>5554</v>
      </c>
    </row>
    <row r="39" spans="1:29" ht="15" customHeight="1" x14ac:dyDescent="0.15">
      <c r="A39" s="7"/>
      <c r="B39" s="11">
        <v>309</v>
      </c>
      <c r="C39" s="11">
        <v>252</v>
      </c>
      <c r="D39" s="11">
        <v>561</v>
      </c>
      <c r="E39" s="3"/>
      <c r="F39" s="7"/>
      <c r="G39" s="11">
        <v>523</v>
      </c>
      <c r="H39" s="11">
        <v>526</v>
      </c>
      <c r="I39" s="11">
        <v>1049</v>
      </c>
      <c r="J39" s="3"/>
      <c r="K39" s="7"/>
      <c r="L39" s="11">
        <v>491</v>
      </c>
      <c r="M39" s="11">
        <v>887</v>
      </c>
      <c r="N39" s="11">
        <v>1378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3.1325049597995196E-2</v>
      </c>
      <c r="W39" s="19">
        <f t="shared" si="5"/>
        <v>0.44300876788186427</v>
      </c>
      <c r="X39" s="19">
        <f t="shared" si="6"/>
        <v>0.24985302763080541</v>
      </c>
      <c r="Z39" s="9" t="s">
        <v>24</v>
      </c>
      <c r="AA39" s="11">
        <f>SUM(AA35:AA38)</f>
        <v>9577</v>
      </c>
      <c r="AB39" s="11">
        <f>SUM(AB35:AB38)</f>
        <v>10835</v>
      </c>
      <c r="AC39" s="11">
        <f>SUM(AC35:AC38)</f>
        <v>20412</v>
      </c>
    </row>
    <row r="43" spans="1:29" ht="27" x14ac:dyDescent="0.15">
      <c r="Z43" s="30" t="s">
        <v>39</v>
      </c>
      <c r="AA43" s="5" t="s">
        <v>22</v>
      </c>
      <c r="AB43" s="5" t="s">
        <v>23</v>
      </c>
      <c r="AC43" s="5" t="s">
        <v>24</v>
      </c>
    </row>
    <row r="44" spans="1:29" x14ac:dyDescent="0.15">
      <c r="Z44" s="3" t="s">
        <v>34</v>
      </c>
      <c r="AA44" s="29">
        <f>SUM(AA7:AA8)/AA9</f>
        <v>0.43653639297239155</v>
      </c>
      <c r="AB44" s="29">
        <f t="shared" ref="AB44:AC44" si="9">SUM(AB7:AB8)/AB9</f>
        <v>0.51977750309023485</v>
      </c>
      <c r="AC44" s="29">
        <f t="shared" si="9"/>
        <v>0.48124481327800828</v>
      </c>
    </row>
    <row r="45" spans="1:29" x14ac:dyDescent="0.15">
      <c r="Z45" s="3" t="s">
        <v>35</v>
      </c>
      <c r="AA45" s="29">
        <f>SUM(AA14:AA15)/AA16</f>
        <v>0.4380495603517186</v>
      </c>
      <c r="AB45" s="29">
        <f t="shared" ref="AB45:AC45" si="10">SUM(AB14:AB15)/AB16</f>
        <v>0.49785100286532952</v>
      </c>
      <c r="AC45" s="29">
        <f t="shared" si="10"/>
        <v>0.46958821307140158</v>
      </c>
    </row>
    <row r="46" spans="1:29" x14ac:dyDescent="0.15">
      <c r="Z46" s="3" t="s">
        <v>36</v>
      </c>
      <c r="AA46" s="29">
        <f>SUM(AA21:AA22)/AA23</f>
        <v>0.41057367829021374</v>
      </c>
      <c r="AB46" s="29">
        <f t="shared" ref="AB46:AC46" si="11">SUM(AB21:AB22)/AB23</f>
        <v>0.52219873150105711</v>
      </c>
      <c r="AC46" s="29">
        <f t="shared" si="11"/>
        <v>0.46811989100817436</v>
      </c>
    </row>
    <row r="47" spans="1:29" x14ac:dyDescent="0.15">
      <c r="Z47" s="3" t="s">
        <v>37</v>
      </c>
      <c r="AA47" s="29">
        <f>SUM(AA28:AA29)/AA30</f>
        <v>0.46597938144329898</v>
      </c>
      <c r="AB47" s="29">
        <f t="shared" ref="AB47:AC47" si="12">SUM(AB28:AB29)/AB30</f>
        <v>0.53674418604651164</v>
      </c>
      <c r="AC47" s="29">
        <f t="shared" si="12"/>
        <v>0.50317848410757948</v>
      </c>
    </row>
    <row r="48" spans="1:29" x14ac:dyDescent="0.15">
      <c r="Z48" s="3" t="s">
        <v>38</v>
      </c>
      <c r="AA48" s="29">
        <f>SUM(AA37:AA38)/AA39</f>
        <v>0.43489610525216665</v>
      </c>
      <c r="AB48" s="29">
        <f t="shared" ref="AB48:AC48" si="13">SUM(AB37:AB38)/AB39</f>
        <v>0.51905860636825107</v>
      </c>
      <c r="AC48" s="29">
        <f t="shared" si="13"/>
        <v>0.47957084068195177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竹田市役所</dc:creator>
  <cp:lastModifiedBy> </cp:lastModifiedBy>
  <cp:lastPrinted>2022-10-16T09:23:05Z</cp:lastPrinted>
  <dcterms:created xsi:type="dcterms:W3CDTF">2005-05-02T01:20:17Z</dcterms:created>
  <dcterms:modified xsi:type="dcterms:W3CDTF">2022-10-16T09:23:29Z</dcterms:modified>
</cp:coreProperties>
</file>