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xr:revisionPtr revIDLastSave="0" documentId="13_ncr:1_{28F56AE0-911E-48C8-A112-C3E29043D89D}" xr6:coauthVersionLast="47" xr6:coauthVersionMax="47" xr10:uidLastSave="{00000000-0000-0000-0000-000000000000}"/>
  <bookViews>
    <workbookView xWindow="105" yWindow="585" windowWidth="19305" windowHeight="15375" tabRatio="766" activeTab="11" xr2:uid="{00000000-000D-0000-FFFF-FFFF00000000}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1" l="1"/>
  <c r="AB9" i="41"/>
  <c r="AC9" i="41"/>
  <c r="AB38" i="44" l="1"/>
  <c r="AA38" i="44"/>
  <c r="AB37" i="44"/>
  <c r="AA37" i="44"/>
  <c r="AB36" i="44"/>
  <c r="AA36" i="44"/>
  <c r="AB35" i="44"/>
  <c r="AA35" i="44"/>
  <c r="AC35" i="44" s="1"/>
  <c r="AC37" i="44" l="1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AC35" i="45" l="1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20" i="42" l="1"/>
  <c r="AC35" i="42"/>
  <c r="X13" i="42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W9" i="41"/>
  <c r="V9" i="41"/>
  <c r="W7" i="41"/>
  <c r="V7" i="41"/>
  <c r="W6" i="41"/>
  <c r="V6" i="41"/>
  <c r="W5" i="41"/>
  <c r="V5" i="41"/>
  <c r="W4" i="41"/>
  <c r="V4" i="41"/>
  <c r="X13" i="41" l="1"/>
  <c r="X17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AC48" i="42" s="1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8" i="41" l="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 l="1"/>
  <c r="X27" i="35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<sst xmlns="http://schemas.openxmlformats.org/spreadsheetml/2006/main" count="1365" uniqueCount="42">
  <si>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</si>
  <si>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</si>
  <si>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</si>
  <si>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</si>
  <si>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</si>
  <si>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</si>
  <si>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</si>
  <si>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</si>
  <si>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</si>
  <si>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</si>
  <si>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</si>
  <si>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</si>
  <si>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</si>
  <si>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</si>
  <si>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</si>
  <si>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</si>
  <si>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</si>
  <si>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</si>
  <si>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</si>
  <si>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</si>
  <si>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</si>
  <si>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</si>
  <si>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</si>
  <si>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</si>
  <si>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</si>
  <si>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</si>
  <si>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</si>
  <si>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</si>
  <si>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</si>
  <si>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</si>
  <si>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</si>
  <si>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</si>
  <si>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</si>
  <si>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</si>
  <si>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</si>
  <si>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</si>
  <si>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</si>
  <si>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</si>
  <si>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</si>
  <si>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</si>
  <si>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現在</t>
    <rPh sb="0" eb="2">
      <t>ゲンザイ</t>
    </rPh>
    <phoneticPr fontId="2"/>
  </si>
  <si>
    <t>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</si>
</sst>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5" fillId="0" borderId="6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44681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25</v>
      </c>
      <c r="C4" s="10">
        <v>27</v>
      </c>
      <c r="D4" s="10">
        <v>52</v>
      </c>
      <c r="E4" s="3"/>
      <c r="F4" s="7">
        <v>30</v>
      </c>
      <c r="G4" s="10">
        <v>61</v>
      </c>
      <c r="H4" s="10">
        <v>39</v>
      </c>
      <c r="I4" s="10">
        <v>100</v>
      </c>
      <c r="J4" s="3"/>
      <c r="K4" s="7">
        <v>60</v>
      </c>
      <c r="L4" s="10">
        <v>131</v>
      </c>
      <c r="M4" s="10">
        <v>137</v>
      </c>
      <c r="N4" s="10">
        <v>268</v>
      </c>
      <c r="O4" s="3"/>
      <c r="P4" s="7">
        <v>90</v>
      </c>
      <c r="Q4" s="10">
        <v>68</v>
      </c>
      <c r="R4" s="10">
        <v>148</v>
      </c>
      <c r="S4" s="10">
        <v>216</v>
      </c>
      <c r="U4" s="4" t="s">
        <v>4</v>
      </c>
      <c r="V4" s="15">
        <f>SUM(B9,B15,B21)</f>
        <v>887</v>
      </c>
      <c r="W4" s="15">
        <f>SUM(C9,C15,C21)</f>
        <v>825</v>
      </c>
      <c r="X4" s="15">
        <f>SUM(V4:W4)</f>
        <v>1712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38</v>
      </c>
      <c r="D5" s="10">
        <v>103</v>
      </c>
      <c r="E5" s="3"/>
      <c r="F5" s="7">
        <v>31</v>
      </c>
      <c r="G5" s="10">
        <v>52</v>
      </c>
      <c r="H5" s="10">
        <v>46</v>
      </c>
      <c r="I5" s="10">
        <v>98</v>
      </c>
      <c r="J5" s="3"/>
      <c r="K5" s="7">
        <v>61</v>
      </c>
      <c r="L5" s="10">
        <v>142</v>
      </c>
      <c r="M5" s="10">
        <v>152</v>
      </c>
      <c r="N5" s="10">
        <v>294</v>
      </c>
      <c r="O5" s="3"/>
      <c r="P5" s="7">
        <v>91</v>
      </c>
      <c r="Q5" s="10">
        <v>71</v>
      </c>
      <c r="R5" s="10">
        <v>175</v>
      </c>
      <c r="S5" s="10">
        <v>246</v>
      </c>
      <c r="U5" s="4" t="s">
        <v>5</v>
      </c>
      <c r="V5" s="15">
        <f>SUM(B27,B33,B39,G9,G15,G21,G27,G33,G39,L9)</f>
        <v>4447</v>
      </c>
      <c r="W5" s="15">
        <f>SUM(C27,C33,C39,H9,H15,H21,H27,H33,H39,M9)</f>
        <v>4297</v>
      </c>
      <c r="X5" s="15">
        <f>SUM(V5:W5)</f>
        <v>8744</v>
      </c>
      <c r="Y5" s="2"/>
      <c r="Z5" s="4" t="s">
        <v>25</v>
      </c>
      <c r="AA5" s="10">
        <v>509</v>
      </c>
      <c r="AB5" s="10">
        <v>513</v>
      </c>
      <c r="AC5" s="10">
        <v>1022</v>
      </c>
    </row>
    <row r="6" spans="1:29" ht="15" customHeight="1" x14ac:dyDescent="0.15">
      <c r="A6" s="7">
        <v>2</v>
      </c>
      <c r="B6" s="10">
        <v>40</v>
      </c>
      <c r="C6" s="10">
        <v>43</v>
      </c>
      <c r="D6" s="10">
        <v>83</v>
      </c>
      <c r="E6" s="3"/>
      <c r="F6" s="7">
        <v>32</v>
      </c>
      <c r="G6" s="10">
        <v>51</v>
      </c>
      <c r="H6" s="10">
        <v>39</v>
      </c>
      <c r="I6" s="10">
        <v>90</v>
      </c>
      <c r="J6" s="3"/>
      <c r="K6" s="7">
        <v>62</v>
      </c>
      <c r="L6" s="10">
        <v>142</v>
      </c>
      <c r="M6" s="10">
        <v>144</v>
      </c>
      <c r="N6" s="10">
        <v>286</v>
      </c>
      <c r="O6" s="3"/>
      <c r="P6" s="7">
        <v>92</v>
      </c>
      <c r="Q6" s="10">
        <v>49</v>
      </c>
      <c r="R6" s="10">
        <v>130</v>
      </c>
      <c r="S6" s="10">
        <v>179</v>
      </c>
      <c r="U6" s="8" t="s">
        <v>6</v>
      </c>
      <c r="V6" s="15">
        <f>SUM(L15,L21)</f>
        <v>2133</v>
      </c>
      <c r="W6" s="15">
        <f>SUM(M15,M21)</f>
        <v>2051</v>
      </c>
      <c r="X6" s="15">
        <f>SUM(V6:W6)</f>
        <v>4184</v>
      </c>
      <c r="Z6" s="25" t="s">
        <v>26</v>
      </c>
      <c r="AA6" s="10">
        <v>2587</v>
      </c>
      <c r="AB6" s="10">
        <v>2548</v>
      </c>
      <c r="AC6" s="10">
        <v>5135</v>
      </c>
    </row>
    <row r="7" spans="1:29" ht="15" customHeight="1" x14ac:dyDescent="0.15">
      <c r="A7" s="7">
        <v>3</v>
      </c>
      <c r="B7" s="10">
        <v>42</v>
      </c>
      <c r="C7" s="10">
        <v>35</v>
      </c>
      <c r="D7" s="10">
        <v>77</v>
      </c>
      <c r="E7" s="3"/>
      <c r="F7" s="7">
        <v>33</v>
      </c>
      <c r="G7" s="10">
        <v>69</v>
      </c>
      <c r="H7" s="10">
        <v>55</v>
      </c>
      <c r="I7" s="10">
        <v>124</v>
      </c>
      <c r="J7" s="3"/>
      <c r="K7" s="7">
        <v>63</v>
      </c>
      <c r="L7" s="10">
        <v>176</v>
      </c>
      <c r="M7" s="10">
        <v>167</v>
      </c>
      <c r="N7" s="10">
        <v>343</v>
      </c>
      <c r="O7" s="3"/>
      <c r="P7" s="7">
        <v>93</v>
      </c>
      <c r="Q7" s="10">
        <v>36</v>
      </c>
      <c r="R7" s="10">
        <v>119</v>
      </c>
      <c r="S7" s="10">
        <v>155</v>
      </c>
      <c r="U7" s="4" t="s">
        <v>7</v>
      </c>
      <c r="V7" s="15">
        <f>SUM(L27,L33,L39,Q9,Q15,Q21,Q27,Q33,Q39)</f>
        <v>2030</v>
      </c>
      <c r="W7" s="15">
        <f>SUM(M27,M33,M39,R9,R15,R21,R27,R33,R39)</f>
        <v>3572</v>
      </c>
      <c r="X7" s="15">
        <f>SUM(V7:W7)</f>
        <v>5602</v>
      </c>
      <c r="Z7" s="4" t="s">
        <v>31</v>
      </c>
      <c r="AA7" s="10">
        <v>1206</v>
      </c>
      <c r="AB7" s="10">
        <v>1225</v>
      </c>
      <c r="AC7" s="10">
        <v>2431</v>
      </c>
    </row>
    <row r="8" spans="1:29" ht="15" customHeight="1" x14ac:dyDescent="0.15">
      <c r="A8" s="7">
        <v>4</v>
      </c>
      <c r="B8" s="10">
        <v>61</v>
      </c>
      <c r="C8" s="10">
        <v>50</v>
      </c>
      <c r="D8" s="10">
        <v>111</v>
      </c>
      <c r="E8" s="3"/>
      <c r="F8" s="7">
        <v>34</v>
      </c>
      <c r="G8" s="10">
        <v>80</v>
      </c>
      <c r="H8" s="10">
        <v>85</v>
      </c>
      <c r="I8" s="10">
        <v>165</v>
      </c>
      <c r="J8" s="3"/>
      <c r="K8" s="7">
        <v>64</v>
      </c>
      <c r="L8" s="10">
        <v>144</v>
      </c>
      <c r="M8" s="10">
        <v>171</v>
      </c>
      <c r="N8" s="10">
        <v>315</v>
      </c>
      <c r="O8" s="3"/>
      <c r="P8" s="7">
        <v>94</v>
      </c>
      <c r="Q8" s="10">
        <v>26</v>
      </c>
      <c r="R8" s="10">
        <v>87</v>
      </c>
      <c r="S8" s="10">
        <v>113</v>
      </c>
      <c r="U8" s="17" t="s">
        <v>3</v>
      </c>
      <c r="V8" s="12">
        <f>SUM(V4:V7)</f>
        <v>9497</v>
      </c>
      <c r="W8" s="12">
        <f>SUM(W4:W7)</f>
        <v>10745</v>
      </c>
      <c r="X8" s="12">
        <f>SUM(X4:X7)</f>
        <v>20242</v>
      </c>
      <c r="Z8" s="4" t="s">
        <v>7</v>
      </c>
      <c r="AA8" s="10">
        <v>1234</v>
      </c>
      <c r="AB8" s="10">
        <v>2131</v>
      </c>
      <c r="AC8" s="10">
        <v>3365</v>
      </c>
    </row>
    <row r="9" spans="1:29" ht="15" customHeight="1" x14ac:dyDescent="0.15">
      <c r="A9" s="7"/>
      <c r="B9" s="11">
        <v>233</v>
      </c>
      <c r="C9" s="11">
        <v>193</v>
      </c>
      <c r="D9" s="11">
        <v>426</v>
      </c>
      <c r="E9" s="3"/>
      <c r="F9" s="7"/>
      <c r="G9" s="11">
        <v>313</v>
      </c>
      <c r="H9" s="11">
        <v>264</v>
      </c>
      <c r="I9" s="11">
        <v>577</v>
      </c>
      <c r="J9" s="3"/>
      <c r="K9" s="7"/>
      <c r="L9" s="12">
        <v>735</v>
      </c>
      <c r="M9" s="12">
        <v>771</v>
      </c>
      <c r="N9" s="12">
        <v>1506</v>
      </c>
      <c r="O9" s="3"/>
      <c r="P9" s="7"/>
      <c r="Q9" s="11">
        <v>250</v>
      </c>
      <c r="R9" s="11">
        <v>659</v>
      </c>
      <c r="S9" s="11">
        <v>909</v>
      </c>
      <c r="U9" s="4" t="s">
        <v>8</v>
      </c>
      <c r="V9" s="15">
        <f>SUM(G21,G27,G33,G39,L9)</f>
        <v>2734</v>
      </c>
      <c r="W9" s="15">
        <f>SUM(H21,H27,H33,H39,M9)</f>
        <v>2701</v>
      </c>
      <c r="X9" s="18">
        <f t="shared" ref="X9:X20" si="0">SUM(V9:W9)</f>
        <v>5435</v>
      </c>
      <c r="Z9" s="9" t="s">
        <v>24</v>
      </c>
      <c r="AA9" s="11">
        <f t="shared" ref="AA9:AB9" si="1">SUM(AA5:AA8)</f>
        <v>5536</v>
      </c>
      <c r="AB9" s="11">
        <f t="shared" si="1"/>
        <v>6417</v>
      </c>
      <c r="AC9" s="11">
        <f>SUM(AC5:AC8)</f>
        <v>11953</v>
      </c>
    </row>
    <row r="10" spans="1:29" ht="15" customHeight="1" x14ac:dyDescent="0.15">
      <c r="A10" s="7">
        <v>5</v>
      </c>
      <c r="B10" s="10">
        <v>53</v>
      </c>
      <c r="C10" s="10">
        <v>56</v>
      </c>
      <c r="D10" s="10">
        <v>109</v>
      </c>
      <c r="E10" s="3"/>
      <c r="F10" s="7">
        <v>35</v>
      </c>
      <c r="G10" s="10">
        <v>78</v>
      </c>
      <c r="H10" s="10">
        <v>76</v>
      </c>
      <c r="I10" s="10">
        <v>154</v>
      </c>
      <c r="J10" s="3"/>
      <c r="K10" s="7">
        <v>65</v>
      </c>
      <c r="L10" s="10">
        <v>182</v>
      </c>
      <c r="M10" s="10">
        <v>166</v>
      </c>
      <c r="N10" s="10">
        <v>348</v>
      </c>
      <c r="O10" s="3"/>
      <c r="P10" s="7">
        <v>95</v>
      </c>
      <c r="Q10" s="10">
        <v>22</v>
      </c>
      <c r="R10" s="10">
        <v>72</v>
      </c>
      <c r="S10" s="10">
        <v>94</v>
      </c>
      <c r="U10" s="4" t="s">
        <v>9</v>
      </c>
      <c r="V10" s="15">
        <f>SUM(G21,G27,G33,G39,L9,L15,L21,L27,L33,L39,Q9,Q15,Q21,Q27,Q33,Q39)</f>
        <v>6897</v>
      </c>
      <c r="W10" s="15">
        <f>SUM(H21,H27,H33,H39,M9,M15,M21,M27,M33,M39,R9,R15,R21,R27,R33,R39)</f>
        <v>8324</v>
      </c>
      <c r="X10" s="18">
        <f t="shared" si="0"/>
        <v>15221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50</v>
      </c>
      <c r="D11" s="10">
        <v>111</v>
      </c>
      <c r="E11" s="3"/>
      <c r="F11" s="7">
        <v>36</v>
      </c>
      <c r="G11" s="10">
        <v>87</v>
      </c>
      <c r="H11" s="10">
        <v>85</v>
      </c>
      <c r="I11" s="10">
        <v>172</v>
      </c>
      <c r="J11" s="3"/>
      <c r="K11" s="7">
        <v>66</v>
      </c>
      <c r="L11" s="10">
        <v>169</v>
      </c>
      <c r="M11" s="10">
        <v>185</v>
      </c>
      <c r="N11" s="10">
        <v>354</v>
      </c>
      <c r="O11" s="3"/>
      <c r="P11" s="7">
        <v>96</v>
      </c>
      <c r="Q11" s="10">
        <v>23</v>
      </c>
      <c r="R11" s="10">
        <v>57</v>
      </c>
      <c r="S11" s="10">
        <v>80</v>
      </c>
      <c r="U11" s="4" t="s">
        <v>10</v>
      </c>
      <c r="V11" s="15">
        <f>SUM(,G33,G39,L9,L15,L21,L27,L33,L39,Q9,Q15,Q21,Q27,Q33,Q39)</f>
        <v>5894</v>
      </c>
      <c r="W11" s="15">
        <f>SUM(,H33,H39,M9,M15,M21,M27,M33,M39,R9,R15,R21,R27,R33,R39)</f>
        <v>7419</v>
      </c>
      <c r="X11" s="18">
        <f t="shared" si="0"/>
        <v>13313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62</v>
      </c>
      <c r="D12" s="10">
        <v>128</v>
      </c>
      <c r="E12" s="3"/>
      <c r="F12" s="7">
        <v>37</v>
      </c>
      <c r="G12" s="10">
        <v>107</v>
      </c>
      <c r="H12" s="10">
        <v>75</v>
      </c>
      <c r="I12" s="10">
        <v>182</v>
      </c>
      <c r="J12" s="3"/>
      <c r="K12" s="7">
        <v>67</v>
      </c>
      <c r="L12" s="10">
        <v>186</v>
      </c>
      <c r="M12" s="10">
        <v>192</v>
      </c>
      <c r="N12" s="10">
        <v>378</v>
      </c>
      <c r="O12" s="3"/>
      <c r="P12" s="7">
        <v>97</v>
      </c>
      <c r="Q12" s="10">
        <v>9</v>
      </c>
      <c r="R12" s="10">
        <v>54</v>
      </c>
      <c r="S12" s="10">
        <v>63</v>
      </c>
      <c r="U12" s="4" t="s">
        <v>11</v>
      </c>
      <c r="V12" s="15">
        <f>SUM(L9,L15,L21,L27,L33,L39,Q9,Q15,Q21,Q27,Q33,Q39)</f>
        <v>4898</v>
      </c>
      <c r="W12" s="15">
        <f>SUM(M9,M15,M21,M27,M33,M39,R9,R15,R21,R27,R33,R39)</f>
        <v>6394</v>
      </c>
      <c r="X12" s="18">
        <f t="shared" si="0"/>
        <v>11292</v>
      </c>
      <c r="Z12" s="4" t="s">
        <v>25</v>
      </c>
      <c r="AA12" s="10">
        <v>144</v>
      </c>
      <c r="AB12" s="10">
        <v>97</v>
      </c>
      <c r="AC12" s="10">
        <v>241</v>
      </c>
    </row>
    <row r="13" spans="1:29" ht="15" customHeight="1" x14ac:dyDescent="0.15">
      <c r="A13" s="7">
        <v>8</v>
      </c>
      <c r="B13" s="10">
        <v>60</v>
      </c>
      <c r="C13" s="10">
        <v>65</v>
      </c>
      <c r="D13" s="10">
        <v>125</v>
      </c>
      <c r="E13" s="3"/>
      <c r="F13" s="7">
        <v>38</v>
      </c>
      <c r="G13" s="10">
        <v>81</v>
      </c>
      <c r="H13" s="10">
        <v>97</v>
      </c>
      <c r="I13" s="10">
        <v>178</v>
      </c>
      <c r="J13" s="3"/>
      <c r="K13" s="7">
        <v>68</v>
      </c>
      <c r="L13" s="10">
        <v>220</v>
      </c>
      <c r="M13" s="10">
        <v>165</v>
      </c>
      <c r="N13" s="10">
        <v>385</v>
      </c>
      <c r="O13" s="3"/>
      <c r="P13" s="7">
        <v>98</v>
      </c>
      <c r="Q13" s="10">
        <v>11</v>
      </c>
      <c r="R13" s="10">
        <v>27</v>
      </c>
      <c r="S13" s="10">
        <v>38</v>
      </c>
      <c r="U13" s="9" t="s">
        <v>12</v>
      </c>
      <c r="V13" s="12">
        <f>SUM(L15,L21,L27,L33,L39,Q9,Q15,Q21,Q27,Q33,Q39)</f>
        <v>4163</v>
      </c>
      <c r="W13" s="12">
        <f>SUM(M15,M21,M27,M33,M39,R9,R15,R21,R27,R33,R39)</f>
        <v>5623</v>
      </c>
      <c r="X13" s="12">
        <f t="shared" si="0"/>
        <v>9786</v>
      </c>
      <c r="Z13" s="25" t="s">
        <v>26</v>
      </c>
      <c r="AA13" s="10">
        <v>550</v>
      </c>
      <c r="AB13" s="10">
        <v>584</v>
      </c>
      <c r="AC13" s="10">
        <v>1134</v>
      </c>
    </row>
    <row r="14" spans="1:29" ht="15" customHeight="1" x14ac:dyDescent="0.15">
      <c r="A14" s="7">
        <v>9</v>
      </c>
      <c r="B14" s="10">
        <v>62</v>
      </c>
      <c r="C14" s="10">
        <v>62</v>
      </c>
      <c r="D14" s="10">
        <v>124</v>
      </c>
      <c r="E14" s="3"/>
      <c r="F14" s="7">
        <v>39</v>
      </c>
      <c r="G14" s="10">
        <v>78</v>
      </c>
      <c r="H14" s="10">
        <v>82</v>
      </c>
      <c r="I14" s="10">
        <v>160</v>
      </c>
      <c r="J14" s="3"/>
      <c r="K14" s="7">
        <v>69</v>
      </c>
      <c r="L14" s="10">
        <v>197</v>
      </c>
      <c r="M14" s="10">
        <v>208</v>
      </c>
      <c r="N14" s="10">
        <v>405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3209</v>
      </c>
      <c r="W14" s="15">
        <f>SUM(M21,M27,M33,M39,R9,R15,R21,R27,R33,R39)</f>
        <v>4707</v>
      </c>
      <c r="X14" s="18">
        <f t="shared" si="0"/>
        <v>7916</v>
      </c>
      <c r="Z14" s="4" t="s">
        <v>31</v>
      </c>
      <c r="AA14" s="10">
        <v>297</v>
      </c>
      <c r="AB14" s="10">
        <v>277</v>
      </c>
      <c r="AC14" s="10">
        <v>574</v>
      </c>
    </row>
    <row r="15" spans="1:29" ht="15" customHeight="1" x14ac:dyDescent="0.15">
      <c r="A15" s="7"/>
      <c r="B15" s="11">
        <v>302</v>
      </c>
      <c r="C15" s="11">
        <v>295</v>
      </c>
      <c r="D15" s="11">
        <v>597</v>
      </c>
      <c r="E15" s="3"/>
      <c r="F15" s="7"/>
      <c r="G15" s="11">
        <v>431</v>
      </c>
      <c r="H15" s="11">
        <v>415</v>
      </c>
      <c r="I15" s="11">
        <v>846</v>
      </c>
      <c r="J15" s="3"/>
      <c r="K15" s="7"/>
      <c r="L15" s="11">
        <v>954</v>
      </c>
      <c r="M15" s="11">
        <v>916</v>
      </c>
      <c r="N15" s="11">
        <v>1870</v>
      </c>
      <c r="O15" s="3"/>
      <c r="P15" s="7"/>
      <c r="Q15" s="11">
        <v>66</v>
      </c>
      <c r="R15" s="11">
        <v>234</v>
      </c>
      <c r="S15" s="11">
        <v>300</v>
      </c>
      <c r="U15" s="4" t="s">
        <v>14</v>
      </c>
      <c r="V15" s="15">
        <f>SUM(L27,L33,L39,Q9,Q15,Q21,Q27,Q33,Q39)</f>
        <v>2030</v>
      </c>
      <c r="W15" s="15">
        <f>SUM(M27,M33,M39,R9,R15,R21,R27,R33,R39)</f>
        <v>3572</v>
      </c>
      <c r="X15" s="18">
        <f t="shared" si="0"/>
        <v>5602</v>
      </c>
      <c r="Z15" s="4" t="s">
        <v>7</v>
      </c>
      <c r="AA15" s="10">
        <v>251</v>
      </c>
      <c r="AB15" s="10">
        <v>416</v>
      </c>
      <c r="AC15" s="10">
        <v>667</v>
      </c>
    </row>
    <row r="16" spans="1:29" ht="15" customHeight="1" x14ac:dyDescent="0.15">
      <c r="A16" s="7">
        <v>10</v>
      </c>
      <c r="B16" s="10">
        <v>69</v>
      </c>
      <c r="C16" s="10">
        <v>52</v>
      </c>
      <c r="D16" s="10">
        <v>121</v>
      </c>
      <c r="E16" s="3"/>
      <c r="F16" s="7">
        <v>40</v>
      </c>
      <c r="G16" s="10">
        <v>96</v>
      </c>
      <c r="H16" s="10">
        <v>81</v>
      </c>
      <c r="I16" s="10">
        <v>177</v>
      </c>
      <c r="J16" s="3"/>
      <c r="K16" s="7">
        <v>70</v>
      </c>
      <c r="L16" s="10">
        <v>217</v>
      </c>
      <c r="M16" s="10">
        <v>206</v>
      </c>
      <c r="N16" s="10">
        <v>423</v>
      </c>
      <c r="O16" s="3"/>
      <c r="P16" s="7">
        <v>100</v>
      </c>
      <c r="Q16" s="10">
        <v>1</v>
      </c>
      <c r="R16" s="10">
        <v>22</v>
      </c>
      <c r="S16" s="10">
        <v>23</v>
      </c>
      <c r="U16" s="4" t="s">
        <v>15</v>
      </c>
      <c r="V16" s="15">
        <f>SUM(L33,L39,Q9,Q15,Q21,Q27,Q33,Q39)</f>
        <v>1405</v>
      </c>
      <c r="W16" s="15">
        <f>SUM(M33,M39,R9,R15,R21,R27,R33,R39)</f>
        <v>2778</v>
      </c>
      <c r="X16" s="18">
        <f t="shared" si="0"/>
        <v>4183</v>
      </c>
      <c r="Z16" s="9" t="s">
        <v>24</v>
      </c>
      <c r="AA16" s="11">
        <f t="shared" ref="AA16:AB16" si="2">SUM(AA12:AA15)</f>
        <v>1242</v>
      </c>
      <c r="AB16" s="11">
        <f t="shared" si="2"/>
        <v>1374</v>
      </c>
      <c r="AC16" s="11">
        <f>SUM(AC12:AC15)</f>
        <v>2616</v>
      </c>
    </row>
    <row r="17" spans="1:29" ht="15" customHeight="1" x14ac:dyDescent="0.15">
      <c r="A17" s="7">
        <v>11</v>
      </c>
      <c r="B17" s="10">
        <v>70</v>
      </c>
      <c r="C17" s="10">
        <v>68</v>
      </c>
      <c r="D17" s="10">
        <v>138</v>
      </c>
      <c r="E17" s="3"/>
      <c r="F17" s="7">
        <v>41</v>
      </c>
      <c r="G17" s="10">
        <v>78</v>
      </c>
      <c r="H17" s="10">
        <v>101</v>
      </c>
      <c r="I17" s="10">
        <v>179</v>
      </c>
      <c r="J17" s="3"/>
      <c r="K17" s="7">
        <v>71</v>
      </c>
      <c r="L17" s="10">
        <v>229</v>
      </c>
      <c r="M17" s="10">
        <v>195</v>
      </c>
      <c r="N17" s="10">
        <v>424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827</v>
      </c>
      <c r="W17" s="15">
        <f>SUM(M39,R9,R15,R21,R27,R33,R39)</f>
        <v>1842</v>
      </c>
      <c r="X17" s="18">
        <f t="shared" si="0"/>
        <v>2669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64</v>
      </c>
      <c r="D18" s="10">
        <v>144</v>
      </c>
      <c r="E18" s="3"/>
      <c r="F18" s="7">
        <v>42</v>
      </c>
      <c r="G18" s="10">
        <v>88</v>
      </c>
      <c r="H18" s="10">
        <v>72</v>
      </c>
      <c r="I18" s="10">
        <v>160</v>
      </c>
      <c r="J18" s="3"/>
      <c r="K18" s="7">
        <v>72</v>
      </c>
      <c r="L18" s="10">
        <v>242</v>
      </c>
      <c r="M18" s="10">
        <v>252</v>
      </c>
      <c r="N18" s="13">
        <v>494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319</v>
      </c>
      <c r="W18" s="15">
        <f>SUM(R9,R15,R21,R27,R33,R39)</f>
        <v>943</v>
      </c>
      <c r="X18" s="18">
        <f t="shared" si="0"/>
        <v>1262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71</v>
      </c>
      <c r="D19" s="10">
        <v>137</v>
      </c>
      <c r="E19" s="3"/>
      <c r="F19" s="7">
        <v>43</v>
      </c>
      <c r="G19" s="10">
        <v>101</v>
      </c>
      <c r="H19" s="10">
        <v>95</v>
      </c>
      <c r="I19" s="10">
        <v>196</v>
      </c>
      <c r="J19" s="3"/>
      <c r="K19" s="7">
        <v>73</v>
      </c>
      <c r="L19" s="10">
        <v>255</v>
      </c>
      <c r="M19" s="10">
        <v>237</v>
      </c>
      <c r="N19" s="10">
        <v>492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69</v>
      </c>
      <c r="W19" s="15">
        <f>SUM(R15,R21,R27,R33,R39)</f>
        <v>284</v>
      </c>
      <c r="X19" s="18">
        <f t="shared" si="0"/>
        <v>353</v>
      </c>
      <c r="Z19" s="4" t="s">
        <v>25</v>
      </c>
      <c r="AA19" s="10">
        <v>144</v>
      </c>
      <c r="AB19" s="10">
        <v>130</v>
      </c>
      <c r="AC19" s="10">
        <v>274</v>
      </c>
    </row>
    <row r="20" spans="1:29" ht="15" customHeight="1" x14ac:dyDescent="0.15">
      <c r="A20" s="7">
        <v>14</v>
      </c>
      <c r="B20" s="10">
        <v>67</v>
      </c>
      <c r="C20" s="10">
        <v>82</v>
      </c>
      <c r="D20" s="10">
        <v>149</v>
      </c>
      <c r="E20" s="3"/>
      <c r="F20" s="7">
        <v>44</v>
      </c>
      <c r="G20" s="10">
        <v>112</v>
      </c>
      <c r="H20" s="10">
        <v>87</v>
      </c>
      <c r="I20" s="10">
        <v>199</v>
      </c>
      <c r="J20" s="3"/>
      <c r="K20" s="7">
        <v>74</v>
      </c>
      <c r="L20" s="10">
        <v>236</v>
      </c>
      <c r="M20" s="10">
        <v>245</v>
      </c>
      <c r="N20" s="10">
        <v>481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50</v>
      </c>
      <c r="X20" s="18">
        <f t="shared" si="0"/>
        <v>53</v>
      </c>
      <c r="Z20" s="25" t="s">
        <v>26</v>
      </c>
      <c r="AA20" s="10">
        <v>889</v>
      </c>
      <c r="AB20" s="10">
        <v>758</v>
      </c>
      <c r="AC20" s="10">
        <v>1647</v>
      </c>
    </row>
    <row r="21" spans="1:29" ht="15" customHeight="1" x14ac:dyDescent="0.15">
      <c r="A21" s="7"/>
      <c r="B21" s="11">
        <v>352</v>
      </c>
      <c r="C21" s="11">
        <v>337</v>
      </c>
      <c r="D21" s="11">
        <v>689</v>
      </c>
      <c r="E21" s="3"/>
      <c r="F21" s="7"/>
      <c r="G21" s="11">
        <v>475</v>
      </c>
      <c r="H21" s="11">
        <v>436</v>
      </c>
      <c r="I21" s="11">
        <v>911</v>
      </c>
      <c r="J21" s="3"/>
      <c r="K21" s="7"/>
      <c r="L21" s="12">
        <v>1179</v>
      </c>
      <c r="M21" s="12">
        <v>1135</v>
      </c>
      <c r="N21" s="12">
        <v>2314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400</v>
      </c>
      <c r="AB21" s="10">
        <v>342</v>
      </c>
      <c r="AC21" s="10">
        <v>742</v>
      </c>
    </row>
    <row r="22" spans="1:29" ht="15" customHeight="1" x14ac:dyDescent="0.15">
      <c r="A22" s="7">
        <v>15</v>
      </c>
      <c r="B22" s="10">
        <v>85</v>
      </c>
      <c r="C22" s="10">
        <v>69</v>
      </c>
      <c r="D22" s="10">
        <v>154</v>
      </c>
      <c r="E22" s="3"/>
      <c r="F22" s="7">
        <v>45</v>
      </c>
      <c r="G22" s="10">
        <v>113</v>
      </c>
      <c r="H22" s="10">
        <v>87</v>
      </c>
      <c r="I22" s="10">
        <v>200</v>
      </c>
      <c r="J22" s="3"/>
      <c r="K22" s="7">
        <v>75</v>
      </c>
      <c r="L22" s="10">
        <v>182</v>
      </c>
      <c r="M22" s="10">
        <v>168</v>
      </c>
      <c r="N22" s="10">
        <v>350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652</v>
      </c>
      <c r="AC22" s="10">
        <v>977</v>
      </c>
    </row>
    <row r="23" spans="1:29" ht="15" customHeight="1" x14ac:dyDescent="0.15">
      <c r="A23" s="7">
        <v>16</v>
      </c>
      <c r="B23" s="10">
        <v>87</v>
      </c>
      <c r="C23" s="10">
        <v>84</v>
      </c>
      <c r="D23" s="10">
        <v>171</v>
      </c>
      <c r="E23" s="3"/>
      <c r="F23" s="7">
        <v>46</v>
      </c>
      <c r="G23" s="10">
        <v>103</v>
      </c>
      <c r="H23" s="10">
        <v>92</v>
      </c>
      <c r="I23" s="10">
        <v>195</v>
      </c>
      <c r="J23" s="3"/>
      <c r="K23" s="7">
        <v>76</v>
      </c>
      <c r="L23" s="10">
        <v>76</v>
      </c>
      <c r="M23" s="10">
        <v>116</v>
      </c>
      <c r="N23" s="10">
        <v>192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9.3397915131094038</v>
      </c>
      <c r="W23" s="19">
        <f>W4/$W$8*100</f>
        <v>7.6779897626803164</v>
      </c>
      <c r="X23" s="19">
        <f>X4/$X$8*100</f>
        <v>8.4576622863353421</v>
      </c>
      <c r="Z23" s="9" t="s">
        <v>24</v>
      </c>
      <c r="AA23" s="11">
        <f t="shared" ref="AA23:AB23" si="3">SUM(AA19:AA22)</f>
        <v>1758</v>
      </c>
      <c r="AB23" s="11">
        <f t="shared" si="3"/>
        <v>1882</v>
      </c>
      <c r="AC23" s="11">
        <f>SUM(AC19:AC22)</f>
        <v>3640</v>
      </c>
    </row>
    <row r="24" spans="1:29" ht="15" customHeight="1" x14ac:dyDescent="0.15">
      <c r="A24" s="7">
        <v>17</v>
      </c>
      <c r="B24" s="10">
        <v>85</v>
      </c>
      <c r="C24" s="10">
        <v>63</v>
      </c>
      <c r="D24" s="10">
        <v>148</v>
      </c>
      <c r="E24" s="3"/>
      <c r="F24" s="7">
        <v>47</v>
      </c>
      <c r="G24" s="10">
        <v>110</v>
      </c>
      <c r="H24" s="10">
        <v>89</v>
      </c>
      <c r="I24" s="10">
        <v>199</v>
      </c>
      <c r="J24" s="3"/>
      <c r="K24" s="7">
        <v>77</v>
      </c>
      <c r="L24" s="10">
        <v>111</v>
      </c>
      <c r="M24" s="10">
        <v>157</v>
      </c>
      <c r="N24" s="10">
        <v>268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46.825313256817942</v>
      </c>
      <c r="W24" s="19">
        <f>W5/$W$8*100</f>
        <v>39.990693345742208</v>
      </c>
      <c r="X24" s="19">
        <f>X5/$X$8*100</f>
        <v>43.197312518525841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63</v>
      </c>
      <c r="D25" s="10">
        <v>135</v>
      </c>
      <c r="E25" s="3"/>
      <c r="F25" s="7">
        <v>48</v>
      </c>
      <c r="G25" s="10">
        <v>104</v>
      </c>
      <c r="H25" s="10">
        <v>103</v>
      </c>
      <c r="I25" s="10">
        <v>207</v>
      </c>
      <c r="J25" s="3"/>
      <c r="K25" s="7">
        <v>78</v>
      </c>
      <c r="L25" s="10">
        <v>129</v>
      </c>
      <c r="M25" s="10">
        <v>186</v>
      </c>
      <c r="N25" s="10">
        <v>315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22.459724123407394</v>
      </c>
      <c r="W25" s="19">
        <f>W6/$W$8*100</f>
        <v>19.087947882736156</v>
      </c>
      <c r="X25" s="19">
        <f>X6/$X$8*100</f>
        <v>20.66989427922142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49</v>
      </c>
      <c r="C26" s="10">
        <v>69</v>
      </c>
      <c r="D26" s="10">
        <v>118</v>
      </c>
      <c r="E26" s="3"/>
      <c r="F26" s="7">
        <v>49</v>
      </c>
      <c r="G26" s="10">
        <v>98</v>
      </c>
      <c r="H26" s="10">
        <v>98</v>
      </c>
      <c r="I26" s="10">
        <v>196</v>
      </c>
      <c r="J26" s="3"/>
      <c r="K26" s="7">
        <v>79</v>
      </c>
      <c r="L26" s="10">
        <v>127</v>
      </c>
      <c r="M26" s="10">
        <v>167</v>
      </c>
      <c r="N26" s="10">
        <v>294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21.375171106665263</v>
      </c>
      <c r="W26" s="19">
        <f>W7/$W$8*100</f>
        <v>33.24336900884132</v>
      </c>
      <c r="X26" s="19">
        <f>X7/$X$8*100</f>
        <v>27.6751309159174</v>
      </c>
      <c r="Z26" s="4" t="s">
        <v>25</v>
      </c>
      <c r="AA26" s="10">
        <v>90</v>
      </c>
      <c r="AB26" s="10">
        <v>85</v>
      </c>
      <c r="AC26" s="10">
        <v>175</v>
      </c>
    </row>
    <row r="27" spans="1:29" ht="15" customHeight="1" x14ac:dyDescent="0.15">
      <c r="A27" s="7"/>
      <c r="B27" s="11">
        <v>378</v>
      </c>
      <c r="C27" s="11">
        <v>348</v>
      </c>
      <c r="D27" s="11">
        <v>726</v>
      </c>
      <c r="E27" s="3"/>
      <c r="F27" s="7"/>
      <c r="G27" s="11">
        <v>528</v>
      </c>
      <c r="H27" s="11">
        <v>469</v>
      </c>
      <c r="I27" s="11">
        <v>997</v>
      </c>
      <c r="J27" s="3"/>
      <c r="K27" s="7"/>
      <c r="L27" s="11">
        <v>625</v>
      </c>
      <c r="M27" s="11">
        <v>794</v>
      </c>
      <c r="N27" s="11">
        <v>1419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421</v>
      </c>
      <c r="AB27" s="10">
        <v>407</v>
      </c>
      <c r="AC27" s="10">
        <v>828</v>
      </c>
    </row>
    <row r="28" spans="1:29" ht="15" customHeight="1" x14ac:dyDescent="0.15">
      <c r="A28" s="7">
        <v>20</v>
      </c>
      <c r="B28" s="10">
        <v>62</v>
      </c>
      <c r="C28" s="10">
        <v>66</v>
      </c>
      <c r="D28" s="10">
        <v>128</v>
      </c>
      <c r="E28" s="3"/>
      <c r="F28" s="7">
        <v>50</v>
      </c>
      <c r="G28" s="10">
        <v>102</v>
      </c>
      <c r="H28" s="10">
        <v>92</v>
      </c>
      <c r="I28" s="10">
        <v>194</v>
      </c>
      <c r="J28" s="3"/>
      <c r="K28" s="7">
        <v>80</v>
      </c>
      <c r="L28" s="10">
        <v>125</v>
      </c>
      <c r="M28" s="10">
        <v>199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28.788038327893016</v>
      </c>
      <c r="W28" s="19">
        <f t="shared" ref="W28:W39" si="5">W9/$W$8*100</f>
        <v>25.137273150302462</v>
      </c>
      <c r="X28" s="19">
        <f t="shared" ref="X28:X39" si="6">X9/$X$8*100</f>
        <v>26.850113625135858</v>
      </c>
      <c r="Z28" s="4" t="s">
        <v>31</v>
      </c>
      <c r="AA28" s="10">
        <v>230</v>
      </c>
      <c r="AB28" s="10">
        <v>207</v>
      </c>
      <c r="AC28" s="10">
        <v>437</v>
      </c>
    </row>
    <row r="29" spans="1:29" ht="15" customHeight="1" x14ac:dyDescent="0.15">
      <c r="A29" s="7">
        <v>21</v>
      </c>
      <c r="B29" s="10">
        <v>59</v>
      </c>
      <c r="C29" s="10">
        <v>75</v>
      </c>
      <c r="D29" s="10">
        <v>134</v>
      </c>
      <c r="E29" s="3"/>
      <c r="F29" s="7">
        <v>51</v>
      </c>
      <c r="G29" s="10">
        <v>95</v>
      </c>
      <c r="H29" s="10">
        <v>94</v>
      </c>
      <c r="I29" s="10">
        <v>189</v>
      </c>
      <c r="J29" s="3"/>
      <c r="K29" s="7">
        <v>81</v>
      </c>
      <c r="L29" s="10">
        <v>118</v>
      </c>
      <c r="M29" s="10">
        <v>192</v>
      </c>
      <c r="N29" s="10">
        <v>310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72.622933557965681</v>
      </c>
      <c r="W29" s="19">
        <f t="shared" si="5"/>
        <v>77.468590041879949</v>
      </c>
      <c r="X29" s="19">
        <f t="shared" si="6"/>
        <v>75.195138820274678</v>
      </c>
      <c r="Z29" s="4" t="s">
        <v>7</v>
      </c>
      <c r="AA29" s="10">
        <v>220</v>
      </c>
      <c r="AB29" s="10">
        <v>373</v>
      </c>
      <c r="AC29" s="10">
        <v>593</v>
      </c>
    </row>
    <row r="30" spans="1:29" ht="15" customHeight="1" x14ac:dyDescent="0.15">
      <c r="A30" s="7">
        <v>22</v>
      </c>
      <c r="B30" s="10">
        <v>59</v>
      </c>
      <c r="C30" s="10">
        <v>61</v>
      </c>
      <c r="D30" s="10">
        <v>120</v>
      </c>
      <c r="E30" s="3"/>
      <c r="F30" s="7">
        <v>52</v>
      </c>
      <c r="G30" s="10">
        <v>94</v>
      </c>
      <c r="H30" s="10">
        <v>93</v>
      </c>
      <c r="I30" s="10">
        <v>187</v>
      </c>
      <c r="J30" s="3"/>
      <c r="K30" s="7">
        <v>82</v>
      </c>
      <c r="L30" s="10">
        <v>107</v>
      </c>
      <c r="M30" s="10">
        <v>185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62.061703695903972</v>
      </c>
      <c r="W30" s="19">
        <f t="shared" si="5"/>
        <v>69.046067938576087</v>
      </c>
      <c r="X30" s="19">
        <f t="shared" si="6"/>
        <v>65.76919276751309</v>
      </c>
      <c r="Z30" s="9" t="s">
        <v>24</v>
      </c>
      <c r="AA30" s="11">
        <f t="shared" ref="AA30:AB30" si="7">SUM(AA26:AA29)</f>
        <v>961</v>
      </c>
      <c r="AB30" s="11">
        <f t="shared" si="7"/>
        <v>1072</v>
      </c>
      <c r="AC30" s="11">
        <f>SUM(AC26:AC29)</f>
        <v>2033</v>
      </c>
    </row>
    <row r="31" spans="1:29" ht="15" customHeight="1" x14ac:dyDescent="0.15">
      <c r="A31" s="7">
        <v>23</v>
      </c>
      <c r="B31" s="10">
        <v>51</v>
      </c>
      <c r="C31" s="10">
        <v>49</v>
      </c>
      <c r="D31" s="10">
        <v>100</v>
      </c>
      <c r="E31" s="3"/>
      <c r="F31" s="7">
        <v>53</v>
      </c>
      <c r="G31" s="10">
        <v>89</v>
      </c>
      <c r="H31" s="10">
        <v>91</v>
      </c>
      <c r="I31" s="10">
        <v>180</v>
      </c>
      <c r="J31" s="3"/>
      <c r="K31" s="7">
        <v>83</v>
      </c>
      <c r="L31" s="10">
        <v>98</v>
      </c>
      <c r="M31" s="10">
        <v>173</v>
      </c>
      <c r="N31" s="10">
        <v>271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51.574181320416976</v>
      </c>
      <c r="W31" s="19">
        <f t="shared" si="5"/>
        <v>59.506747324336907</v>
      </c>
      <c r="X31" s="19">
        <f t="shared" si="6"/>
        <v>55.785001482066988</v>
      </c>
      <c r="Z31" s="6"/>
    </row>
    <row r="32" spans="1:29" ht="15" customHeight="1" x14ac:dyDescent="0.15">
      <c r="A32" s="7">
        <v>24</v>
      </c>
      <c r="B32" s="10">
        <v>51</v>
      </c>
      <c r="C32" s="10">
        <v>60</v>
      </c>
      <c r="D32" s="10">
        <v>111</v>
      </c>
      <c r="E32" s="3"/>
      <c r="F32" s="7">
        <v>54</v>
      </c>
      <c r="G32" s="10">
        <v>86</v>
      </c>
      <c r="H32" s="10">
        <v>115</v>
      </c>
      <c r="I32" s="10">
        <v>201</v>
      </c>
      <c r="J32" s="3"/>
      <c r="K32" s="7">
        <v>84</v>
      </c>
      <c r="L32" s="10">
        <v>130</v>
      </c>
      <c r="M32" s="10">
        <v>187</v>
      </c>
      <c r="N32" s="10">
        <v>317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43.834895230072654</v>
      </c>
      <c r="W32" s="20">
        <f t="shared" si="5"/>
        <v>52.331316891577472</v>
      </c>
      <c r="X32" s="20">
        <f t="shared" si="6"/>
        <v>48.345025195138817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311</v>
      </c>
      <c r="D33" s="11">
        <v>593</v>
      </c>
      <c r="E33" s="3"/>
      <c r="F33" s="7"/>
      <c r="G33" s="11">
        <v>466</v>
      </c>
      <c r="H33" s="11">
        <v>485</v>
      </c>
      <c r="I33" s="11">
        <v>951</v>
      </c>
      <c r="J33" s="3"/>
      <c r="K33" s="7"/>
      <c r="L33" s="11">
        <v>578</v>
      </c>
      <c r="M33" s="11">
        <v>936</v>
      </c>
      <c r="N33" s="11">
        <v>1514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33.7896177740339</v>
      </c>
      <c r="W33" s="19">
        <f t="shared" si="5"/>
        <v>43.806421591437875</v>
      </c>
      <c r="X33" s="19">
        <f t="shared" si="6"/>
        <v>39.106807627704768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52</v>
      </c>
      <c r="D34" s="10">
        <v>110</v>
      </c>
      <c r="E34" s="3"/>
      <c r="F34" s="7">
        <v>55</v>
      </c>
      <c r="G34" s="10">
        <v>94</v>
      </c>
      <c r="H34" s="10">
        <v>103</v>
      </c>
      <c r="I34" s="10">
        <v>197</v>
      </c>
      <c r="J34" s="3"/>
      <c r="K34" s="7">
        <v>85</v>
      </c>
      <c r="L34" s="10">
        <v>110</v>
      </c>
      <c r="M34" s="10">
        <v>191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21.375171106665263</v>
      </c>
      <c r="W34" s="19">
        <f t="shared" si="5"/>
        <v>33.24336900884132</v>
      </c>
      <c r="X34" s="19">
        <f t="shared" si="6"/>
        <v>27.6751309159174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46</v>
      </c>
      <c r="D35" s="10">
        <v>97</v>
      </c>
      <c r="E35" s="3"/>
      <c r="F35" s="7">
        <v>56</v>
      </c>
      <c r="G35" s="10">
        <v>101</v>
      </c>
      <c r="H35" s="10">
        <v>83</v>
      </c>
      <c r="I35" s="10">
        <v>184</v>
      </c>
      <c r="J35" s="3"/>
      <c r="K35" s="7">
        <v>86</v>
      </c>
      <c r="L35" s="10">
        <v>123</v>
      </c>
      <c r="M35" s="10">
        <v>195</v>
      </c>
      <c r="N35" s="10">
        <v>318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14.79414551963778</v>
      </c>
      <c r="W35" s="19">
        <f t="shared" si="5"/>
        <v>25.853885528152631</v>
      </c>
      <c r="X35" s="19">
        <f t="shared" si="6"/>
        <v>20.664954055923328</v>
      </c>
      <c r="Z35" s="4" t="s">
        <v>25</v>
      </c>
      <c r="AA35" s="10">
        <f>SUM(AA5,AA12,AA19,AA26)</f>
        <v>887</v>
      </c>
      <c r="AB35" s="10">
        <f t="shared" ref="AA35:AB38" si="8">SUM(AB5,AB12,AB19,AB26)</f>
        <v>825</v>
      </c>
      <c r="AC35" s="10">
        <f>SUM(AA35:AB35)</f>
        <v>1712</v>
      </c>
    </row>
    <row r="36" spans="1:29" ht="15" customHeight="1" x14ac:dyDescent="0.15">
      <c r="A36" s="7">
        <v>27</v>
      </c>
      <c r="B36" s="10">
        <v>58</v>
      </c>
      <c r="C36" s="10">
        <v>57</v>
      </c>
      <c r="D36" s="10">
        <v>115</v>
      </c>
      <c r="E36" s="3"/>
      <c r="F36" s="7">
        <v>57</v>
      </c>
      <c r="G36" s="10">
        <v>96</v>
      </c>
      <c r="H36" s="10">
        <v>113</v>
      </c>
      <c r="I36" s="10">
        <v>209</v>
      </c>
      <c r="J36" s="3"/>
      <c r="K36" s="7">
        <v>87</v>
      </c>
      <c r="L36" s="10">
        <v>94</v>
      </c>
      <c r="M36" s="10">
        <v>189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8.7080130567547656</v>
      </c>
      <c r="W36" s="19">
        <f t="shared" si="5"/>
        <v>17.142857142857142</v>
      </c>
      <c r="X36" s="19">
        <f t="shared" si="6"/>
        <v>13.185455982610414</v>
      </c>
      <c r="Z36" s="25" t="s">
        <v>26</v>
      </c>
      <c r="AA36" s="10">
        <f t="shared" si="8"/>
        <v>4447</v>
      </c>
      <c r="AB36" s="10">
        <f t="shared" si="8"/>
        <v>4297</v>
      </c>
      <c r="AC36" s="13">
        <f>SUM(AA36:AB36)</f>
        <v>8744</v>
      </c>
    </row>
    <row r="37" spans="1:29" ht="15" customHeight="1" x14ac:dyDescent="0.15">
      <c r="A37" s="7">
        <v>28</v>
      </c>
      <c r="B37" s="10">
        <v>79</v>
      </c>
      <c r="C37" s="10">
        <v>55</v>
      </c>
      <c r="D37" s="10">
        <v>134</v>
      </c>
      <c r="E37" s="3"/>
      <c r="F37" s="7">
        <v>58</v>
      </c>
      <c r="G37" s="10">
        <v>116</v>
      </c>
      <c r="H37" s="10">
        <v>125</v>
      </c>
      <c r="I37" s="10">
        <v>241</v>
      </c>
      <c r="J37" s="3"/>
      <c r="K37" s="7">
        <v>88</v>
      </c>
      <c r="L37" s="10">
        <v>90</v>
      </c>
      <c r="M37" s="10">
        <v>178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3.3589554596188274</v>
      </c>
      <c r="W37" s="19">
        <f t="shared" si="5"/>
        <v>8.7761749651000454</v>
      </c>
      <c r="X37" s="19">
        <f t="shared" si="6"/>
        <v>6.2345618021934595</v>
      </c>
      <c r="Z37" s="4" t="s">
        <v>31</v>
      </c>
      <c r="AA37" s="10">
        <f t="shared" si="8"/>
        <v>2133</v>
      </c>
      <c r="AB37" s="10">
        <f t="shared" si="8"/>
        <v>2051</v>
      </c>
      <c r="AC37" s="13">
        <f>SUM(AA37:AB37)</f>
        <v>4184</v>
      </c>
    </row>
    <row r="38" spans="1:29" ht="15" customHeight="1" x14ac:dyDescent="0.15">
      <c r="A38" s="7">
        <v>29</v>
      </c>
      <c r="B38" s="10">
        <v>63</v>
      </c>
      <c r="C38" s="10">
        <v>48</v>
      </c>
      <c r="D38" s="10">
        <v>111</v>
      </c>
      <c r="E38" s="3"/>
      <c r="F38" s="7">
        <v>59</v>
      </c>
      <c r="G38" s="10">
        <v>123</v>
      </c>
      <c r="H38" s="10">
        <v>116</v>
      </c>
      <c r="I38" s="10">
        <v>239</v>
      </c>
      <c r="J38" s="3"/>
      <c r="K38" s="7">
        <v>89</v>
      </c>
      <c r="L38" s="10">
        <v>91</v>
      </c>
      <c r="M38" s="10">
        <v>146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0.72654522480783401</v>
      </c>
      <c r="W38" s="19">
        <f t="shared" si="5"/>
        <v>2.6430898092135875</v>
      </c>
      <c r="X38" s="19">
        <f t="shared" si="6"/>
        <v>1.7438988242268552</v>
      </c>
      <c r="Z38" s="4" t="s">
        <v>7</v>
      </c>
      <c r="AA38" s="10">
        <f t="shared" si="8"/>
        <v>2030</v>
      </c>
      <c r="AB38" s="10">
        <f t="shared" si="8"/>
        <v>3572</v>
      </c>
      <c r="AC38" s="13">
        <f>SUM(AA38:AB38)</f>
        <v>5602</v>
      </c>
    </row>
    <row r="39" spans="1:29" ht="15" customHeight="1" x14ac:dyDescent="0.15">
      <c r="A39" s="7"/>
      <c r="B39" s="11">
        <v>309</v>
      </c>
      <c r="C39" s="11">
        <v>258</v>
      </c>
      <c r="D39" s="11">
        <v>567</v>
      </c>
      <c r="E39" s="3"/>
      <c r="F39" s="7"/>
      <c r="G39" s="11">
        <v>530</v>
      </c>
      <c r="H39" s="11">
        <v>540</v>
      </c>
      <c r="I39" s="11">
        <v>1070</v>
      </c>
      <c r="J39" s="3"/>
      <c r="K39" s="7"/>
      <c r="L39" s="11">
        <v>508</v>
      </c>
      <c r="M39" s="11">
        <v>899</v>
      </c>
      <c r="N39" s="11">
        <v>1407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3.1588922817731915E-2</v>
      </c>
      <c r="W39" s="19">
        <f t="shared" si="5"/>
        <v>0.46533271288971617</v>
      </c>
      <c r="X39" s="19">
        <f t="shared" si="6"/>
        <v>0.26183183479893291</v>
      </c>
      <c r="Z39" s="9" t="s">
        <v>24</v>
      </c>
      <c r="AA39" s="11">
        <f>SUM(AA35:AA38)</f>
        <v>9497</v>
      </c>
      <c r="AB39" s="11">
        <f>SUM(AB35:AB38)</f>
        <v>10745</v>
      </c>
      <c r="AC39" s="11">
        <f>SUM(AC35:AC38)</f>
        <v>20242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44957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36</v>
      </c>
      <c r="C4" s="10">
        <v>31</v>
      </c>
      <c r="D4" s="10">
        <v>67</v>
      </c>
      <c r="E4" s="3"/>
      <c r="F4" s="7">
        <v>30</v>
      </c>
      <c r="G4" s="10">
        <v>48</v>
      </c>
      <c r="H4" s="10">
        <v>48</v>
      </c>
      <c r="I4" s="10">
        <v>96</v>
      </c>
      <c r="J4" s="3"/>
      <c r="K4" s="7">
        <v>60</v>
      </c>
      <c r="L4" s="10">
        <v>119</v>
      </c>
      <c r="M4" s="10">
        <v>103</v>
      </c>
      <c r="N4" s="10">
        <v>222</v>
      </c>
      <c r="O4" s="3"/>
      <c r="P4" s="7">
        <v>90</v>
      </c>
      <c r="Q4" s="10">
        <v>63</v>
      </c>
      <c r="R4" s="10">
        <v>146</v>
      </c>
      <c r="S4" s="10">
        <v>209</v>
      </c>
      <c r="U4" s="4" t="s">
        <v>4</v>
      </c>
      <c r="V4" s="15">
        <f>SUM(B9,B15,B21)</f>
        <v>868</v>
      </c>
      <c r="W4" s="15">
        <f>SUM(C9,C15,C21)</f>
        <v>784</v>
      </c>
      <c r="X4" s="15">
        <f>SUM(V4:W4)</f>
        <v>1652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31</v>
      </c>
      <c r="D5" s="10">
        <v>67</v>
      </c>
      <c r="E5" s="3"/>
      <c r="F5" s="7">
        <v>31</v>
      </c>
      <c r="G5" s="10">
        <v>64</v>
      </c>
      <c r="H5" s="10">
        <v>43</v>
      </c>
      <c r="I5" s="10">
        <v>107</v>
      </c>
      <c r="J5" s="3"/>
      <c r="K5" s="7">
        <v>61</v>
      </c>
      <c r="L5" s="10">
        <v>138</v>
      </c>
      <c r="M5" s="10">
        <v>158</v>
      </c>
      <c r="N5" s="10">
        <v>296</v>
      </c>
      <c r="O5" s="3"/>
      <c r="P5" s="7">
        <v>91</v>
      </c>
      <c r="Q5" s="10">
        <v>64</v>
      </c>
      <c r="R5" s="10">
        <v>140</v>
      </c>
      <c r="S5" s="10">
        <v>204</v>
      </c>
      <c r="U5" s="4" t="s">
        <v>5</v>
      </c>
      <c r="V5" s="15">
        <f>SUM(B27,B33,B39,G9,G15,G21,G27,G33,G39,L9)</f>
        <v>4325</v>
      </c>
      <c r="W5" s="15">
        <f>SUM(C27,C33,C39,H9,H15,H21,H27,H33,H39,M9)</f>
        <v>4193</v>
      </c>
      <c r="X5" s="15">
        <f>SUM(V5:W5)</f>
        <v>8518</v>
      </c>
      <c r="Y5" s="2"/>
      <c r="Z5" s="4" t="s">
        <v>25</v>
      </c>
      <c r="AA5" s="10">
        <v>495</v>
      </c>
      <c r="AB5" s="10">
        <v>484</v>
      </c>
      <c r="AC5" s="10">
        <v>979</v>
      </c>
    </row>
    <row r="6" spans="1:29" ht="15" customHeight="1" x14ac:dyDescent="0.15">
      <c r="A6" s="7">
        <v>2</v>
      </c>
      <c r="B6" s="10">
        <v>58</v>
      </c>
      <c r="C6" s="10">
        <v>42</v>
      </c>
      <c r="D6" s="10">
        <v>100</v>
      </c>
      <c r="E6" s="3"/>
      <c r="F6" s="7">
        <v>32</v>
      </c>
      <c r="G6" s="10">
        <v>50</v>
      </c>
      <c r="H6" s="10">
        <v>43</v>
      </c>
      <c r="I6" s="10">
        <v>93</v>
      </c>
      <c r="J6" s="3"/>
      <c r="K6" s="7">
        <v>62</v>
      </c>
      <c r="L6" s="10">
        <v>143</v>
      </c>
      <c r="M6" s="10">
        <v>141</v>
      </c>
      <c r="N6" s="10">
        <v>284</v>
      </c>
      <c r="O6" s="3"/>
      <c r="P6" s="7">
        <v>92</v>
      </c>
      <c r="Q6" s="10">
        <v>60</v>
      </c>
      <c r="R6" s="10">
        <v>144</v>
      </c>
      <c r="S6" s="10">
        <v>204</v>
      </c>
      <c r="U6" s="8" t="s">
        <v>6</v>
      </c>
      <c r="V6" s="15">
        <f>SUM(L15,L21)</f>
        <v>2047</v>
      </c>
      <c r="W6" s="15">
        <f>SUM(M15,M21)</f>
        <v>1979</v>
      </c>
      <c r="X6" s="15">
        <f>SUM(V6:W6)</f>
        <v>4026</v>
      </c>
      <c r="Z6" s="25" t="s">
        <v>26</v>
      </c>
      <c r="AA6" s="10">
        <v>2521</v>
      </c>
      <c r="AB6" s="10">
        <v>2496</v>
      </c>
      <c r="AC6" s="10">
        <v>5017</v>
      </c>
    </row>
    <row r="7" spans="1:29" ht="15" customHeight="1" x14ac:dyDescent="0.15">
      <c r="A7" s="7">
        <v>3</v>
      </c>
      <c r="B7" s="10">
        <v>47</v>
      </c>
      <c r="C7" s="10">
        <v>41</v>
      </c>
      <c r="D7" s="10">
        <v>88</v>
      </c>
      <c r="E7" s="3"/>
      <c r="F7" s="7">
        <v>33</v>
      </c>
      <c r="G7" s="10">
        <v>49</v>
      </c>
      <c r="H7" s="10">
        <v>51</v>
      </c>
      <c r="I7" s="10">
        <v>100</v>
      </c>
      <c r="J7" s="3"/>
      <c r="K7" s="7">
        <v>63</v>
      </c>
      <c r="L7" s="10">
        <v>153</v>
      </c>
      <c r="M7" s="10">
        <v>152</v>
      </c>
      <c r="N7" s="10">
        <v>305</v>
      </c>
      <c r="O7" s="3"/>
      <c r="P7" s="7">
        <v>93</v>
      </c>
      <c r="Q7" s="10">
        <v>39</v>
      </c>
      <c r="R7" s="10">
        <v>118</v>
      </c>
      <c r="S7" s="10">
        <v>157</v>
      </c>
      <c r="U7" s="4" t="s">
        <v>7</v>
      </c>
      <c r="V7" s="15">
        <f>SUM(L27,L33,L39,Q9,Q15,Q21,Q27,Q33,Q39)</f>
        <v>2078</v>
      </c>
      <c r="W7" s="15">
        <f>SUM(M27,M33,M39,R9,R15,R21,R27,R33,R39)</f>
        <v>3558</v>
      </c>
      <c r="X7" s="15">
        <f>SUM(V7:W7)</f>
        <v>5636</v>
      </c>
      <c r="Z7" s="4" t="s">
        <v>31</v>
      </c>
      <c r="AA7" s="10">
        <v>1155</v>
      </c>
      <c r="AB7" s="10">
        <v>1163</v>
      </c>
      <c r="AC7" s="10">
        <v>2318</v>
      </c>
    </row>
    <row r="8" spans="1:29" ht="15" customHeight="1" x14ac:dyDescent="0.15">
      <c r="A8" s="7">
        <v>4</v>
      </c>
      <c r="B8" s="10">
        <v>39</v>
      </c>
      <c r="C8" s="10">
        <v>30</v>
      </c>
      <c r="D8" s="10">
        <v>69</v>
      </c>
      <c r="E8" s="3"/>
      <c r="F8" s="7">
        <v>34</v>
      </c>
      <c r="G8" s="10">
        <v>73</v>
      </c>
      <c r="H8" s="10">
        <v>56</v>
      </c>
      <c r="I8" s="10">
        <v>129</v>
      </c>
      <c r="J8" s="3"/>
      <c r="K8" s="7">
        <v>64</v>
      </c>
      <c r="L8" s="10">
        <v>160</v>
      </c>
      <c r="M8" s="10">
        <v>178</v>
      </c>
      <c r="N8" s="10">
        <v>338</v>
      </c>
      <c r="O8" s="3"/>
      <c r="P8" s="7">
        <v>94</v>
      </c>
      <c r="Q8" s="10">
        <v>27</v>
      </c>
      <c r="R8" s="10">
        <v>95</v>
      </c>
      <c r="S8" s="10">
        <v>122</v>
      </c>
      <c r="U8" s="17" t="s">
        <v>3</v>
      </c>
      <c r="V8" s="12">
        <f>SUM(V4:V7)</f>
        <v>9318</v>
      </c>
      <c r="W8" s="12">
        <f>SUM(W4:W7)</f>
        <v>10514</v>
      </c>
      <c r="X8" s="12">
        <f>SUM(X4:X7)</f>
        <v>19832</v>
      </c>
      <c r="Z8" s="4" t="s">
        <v>7</v>
      </c>
      <c r="AA8" s="10">
        <v>1256</v>
      </c>
      <c r="AB8" s="10">
        <v>2141</v>
      </c>
      <c r="AC8" s="10">
        <v>3397</v>
      </c>
    </row>
    <row r="9" spans="1:29" ht="15" customHeight="1" x14ac:dyDescent="0.15">
      <c r="A9" s="7"/>
      <c r="B9" s="11">
        <v>216</v>
      </c>
      <c r="C9" s="11">
        <v>175</v>
      </c>
      <c r="D9" s="11">
        <v>391</v>
      </c>
      <c r="E9" s="3"/>
      <c r="F9" s="7"/>
      <c r="G9" s="11">
        <v>284</v>
      </c>
      <c r="H9" s="11">
        <v>241</v>
      </c>
      <c r="I9" s="11">
        <v>525</v>
      </c>
      <c r="J9" s="3"/>
      <c r="K9" s="7"/>
      <c r="L9" s="12">
        <v>713</v>
      </c>
      <c r="M9" s="12">
        <v>732</v>
      </c>
      <c r="N9" s="12">
        <v>1445</v>
      </c>
      <c r="O9" s="3"/>
      <c r="P9" s="7"/>
      <c r="Q9" s="11">
        <v>253</v>
      </c>
      <c r="R9" s="11">
        <v>643</v>
      </c>
      <c r="S9" s="11">
        <v>896</v>
      </c>
      <c r="U9" s="4" t="s">
        <v>8</v>
      </c>
      <c r="V9" s="15">
        <f>SUM(G21,G27,G33,G39,L9)</f>
        <v>2668</v>
      </c>
      <c r="W9" s="15">
        <f>SUM(H21,H27,H33,H39,M9)</f>
        <v>2618</v>
      </c>
      <c r="X9" s="18">
        <f t="shared" ref="X9:X20" si="0">SUM(V9:W9)</f>
        <v>5286</v>
      </c>
      <c r="Z9" s="9" t="s">
        <v>24</v>
      </c>
      <c r="AA9" s="11">
        <f t="shared" ref="AA9:AB9" si="1">SUM(AA5:AA8)</f>
        <v>5427</v>
      </c>
      <c r="AB9" s="11">
        <f t="shared" si="1"/>
        <v>6284</v>
      </c>
      <c r="AC9" s="11">
        <f>SUM(AC5:AC8)</f>
        <v>11711</v>
      </c>
    </row>
    <row r="10" spans="1:29" ht="15" customHeight="1" x14ac:dyDescent="0.15">
      <c r="A10" s="7">
        <v>5</v>
      </c>
      <c r="B10" s="10">
        <v>66</v>
      </c>
      <c r="C10" s="10">
        <v>52</v>
      </c>
      <c r="D10" s="10">
        <v>118</v>
      </c>
      <c r="E10" s="3"/>
      <c r="F10" s="7">
        <v>35</v>
      </c>
      <c r="G10" s="10">
        <v>80</v>
      </c>
      <c r="H10" s="10">
        <v>83</v>
      </c>
      <c r="I10" s="10">
        <v>163</v>
      </c>
      <c r="J10" s="3"/>
      <c r="K10" s="7">
        <v>65</v>
      </c>
      <c r="L10" s="10">
        <v>157</v>
      </c>
      <c r="M10" s="10">
        <v>160</v>
      </c>
      <c r="N10" s="10">
        <v>317</v>
      </c>
      <c r="O10" s="3"/>
      <c r="P10" s="7">
        <v>95</v>
      </c>
      <c r="Q10" s="10">
        <v>21</v>
      </c>
      <c r="R10" s="10">
        <v>73</v>
      </c>
      <c r="S10" s="10">
        <v>94</v>
      </c>
      <c r="U10" s="4" t="s">
        <v>9</v>
      </c>
      <c r="V10" s="15">
        <f>SUM(G21,G27,G33,G39,L9,L15,L21,L27,L33,L39,Q9,Q15,Q21,Q27,Q33,Q39)</f>
        <v>6793</v>
      </c>
      <c r="W10" s="15">
        <f>SUM(H21,H27,H33,H39,M9,M15,M21,M27,M33,M39,R9,R15,R21,R27,R33,R39)</f>
        <v>8155</v>
      </c>
      <c r="X10" s="18">
        <f t="shared" si="0"/>
        <v>14948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50</v>
      </c>
      <c r="D11" s="10">
        <v>102</v>
      </c>
      <c r="E11" s="3"/>
      <c r="F11" s="7">
        <v>36</v>
      </c>
      <c r="G11" s="10">
        <v>80</v>
      </c>
      <c r="H11" s="10">
        <v>77</v>
      </c>
      <c r="I11" s="10">
        <v>157</v>
      </c>
      <c r="J11" s="3"/>
      <c r="K11" s="7">
        <v>66</v>
      </c>
      <c r="L11" s="10">
        <v>180</v>
      </c>
      <c r="M11" s="10">
        <v>176</v>
      </c>
      <c r="N11" s="10">
        <v>356</v>
      </c>
      <c r="O11" s="3"/>
      <c r="P11" s="7">
        <v>96</v>
      </c>
      <c r="Q11" s="10">
        <v>17</v>
      </c>
      <c r="R11" s="10">
        <v>59</v>
      </c>
      <c r="S11" s="10">
        <v>76</v>
      </c>
      <c r="U11" s="4" t="s">
        <v>10</v>
      </c>
      <c r="V11" s="15">
        <f>SUM(,G33,G39,L9,L15,L21,L27,L33,L39,Q9,Q15,Q21,Q27,Q33,Q39)</f>
        <v>5811</v>
      </c>
      <c r="W11" s="15">
        <f>SUM(,H33,H39,M9,M15,M21,M27,M33,M39,R9,R15,R21,R27,R33,R39)</f>
        <v>7267</v>
      </c>
      <c r="X11" s="18">
        <f t="shared" si="0"/>
        <v>13078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55</v>
      </c>
      <c r="D12" s="10">
        <v>114</v>
      </c>
      <c r="E12" s="3"/>
      <c r="F12" s="7">
        <v>37</v>
      </c>
      <c r="G12" s="10">
        <v>84</v>
      </c>
      <c r="H12" s="10">
        <v>96</v>
      </c>
      <c r="I12" s="10">
        <v>180</v>
      </c>
      <c r="J12" s="3"/>
      <c r="K12" s="7">
        <v>67</v>
      </c>
      <c r="L12" s="10">
        <v>169</v>
      </c>
      <c r="M12" s="10">
        <v>185</v>
      </c>
      <c r="N12" s="10">
        <v>354</v>
      </c>
      <c r="O12" s="3"/>
      <c r="P12" s="7">
        <v>97</v>
      </c>
      <c r="Q12" s="10">
        <v>20</v>
      </c>
      <c r="R12" s="10">
        <v>47</v>
      </c>
      <c r="S12" s="10">
        <v>67</v>
      </c>
      <c r="U12" s="4" t="s">
        <v>11</v>
      </c>
      <c r="V12" s="15">
        <f>SUM(L9,L15,L21,L27,L33,L39,Q9,Q15,Q21,Q27,Q33,Q39)</f>
        <v>4838</v>
      </c>
      <c r="W12" s="15">
        <f>SUM(M9,M15,M21,M27,M33,M39,R9,R15,R21,R27,R33,R39)</f>
        <v>6269</v>
      </c>
      <c r="X12" s="18">
        <f t="shared" si="0"/>
        <v>11107</v>
      </c>
      <c r="Z12" s="4" t="s">
        <v>25</v>
      </c>
      <c r="AA12" s="10">
        <v>142</v>
      </c>
      <c r="AB12" s="10">
        <v>95</v>
      </c>
      <c r="AC12" s="10">
        <v>237</v>
      </c>
    </row>
    <row r="13" spans="1:29" ht="15" customHeight="1" x14ac:dyDescent="0.15">
      <c r="A13" s="7">
        <v>8</v>
      </c>
      <c r="B13" s="10">
        <v>66</v>
      </c>
      <c r="C13" s="10">
        <v>59</v>
      </c>
      <c r="D13" s="10">
        <v>125</v>
      </c>
      <c r="E13" s="3"/>
      <c r="F13" s="7">
        <v>38</v>
      </c>
      <c r="G13" s="10">
        <v>99</v>
      </c>
      <c r="H13" s="10">
        <v>79</v>
      </c>
      <c r="I13" s="10">
        <v>178</v>
      </c>
      <c r="J13" s="3"/>
      <c r="K13" s="7">
        <v>68</v>
      </c>
      <c r="L13" s="10">
        <v>196</v>
      </c>
      <c r="M13" s="10">
        <v>178</v>
      </c>
      <c r="N13" s="10">
        <v>374</v>
      </c>
      <c r="O13" s="3"/>
      <c r="P13" s="7">
        <v>98</v>
      </c>
      <c r="Q13" s="10">
        <v>8</v>
      </c>
      <c r="R13" s="10">
        <v>37</v>
      </c>
      <c r="S13" s="10">
        <v>45</v>
      </c>
      <c r="U13" s="9" t="s">
        <v>12</v>
      </c>
      <c r="V13" s="12">
        <f>SUM(L15,L21,L27,L33,L39,Q9,Q15,Q21,Q27,Q33,Q39)</f>
        <v>4125</v>
      </c>
      <c r="W13" s="12">
        <f>SUM(M15,M21,M27,M33,M39,R9,R15,R21,R27,R33,R39)</f>
        <v>5537</v>
      </c>
      <c r="X13" s="12">
        <f t="shared" si="0"/>
        <v>9662</v>
      </c>
      <c r="Z13" s="25" t="s">
        <v>26</v>
      </c>
      <c r="AA13" s="10">
        <v>546</v>
      </c>
      <c r="AB13" s="10">
        <v>578</v>
      </c>
      <c r="AC13" s="10">
        <v>1124</v>
      </c>
    </row>
    <row r="14" spans="1:29" ht="15" customHeight="1" x14ac:dyDescent="0.15">
      <c r="A14" s="7">
        <v>9</v>
      </c>
      <c r="B14" s="10">
        <v>60</v>
      </c>
      <c r="C14" s="10">
        <v>69</v>
      </c>
      <c r="D14" s="10">
        <v>129</v>
      </c>
      <c r="E14" s="3"/>
      <c r="F14" s="7">
        <v>39</v>
      </c>
      <c r="G14" s="10">
        <v>88</v>
      </c>
      <c r="H14" s="10">
        <v>98</v>
      </c>
      <c r="I14" s="10">
        <v>186</v>
      </c>
      <c r="J14" s="3"/>
      <c r="K14" s="7">
        <v>69</v>
      </c>
      <c r="L14" s="10">
        <v>209</v>
      </c>
      <c r="M14" s="10">
        <v>178</v>
      </c>
      <c r="N14" s="10">
        <v>387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3214</v>
      </c>
      <c r="W14" s="15">
        <f>SUM(M21,M27,M33,M39,R9,R15,R21,R27,R33,R39)</f>
        <v>4660</v>
      </c>
      <c r="X14" s="18">
        <f t="shared" si="0"/>
        <v>7874</v>
      </c>
      <c r="Z14" s="4" t="s">
        <v>31</v>
      </c>
      <c r="AA14" s="10">
        <v>285</v>
      </c>
      <c r="AB14" s="10">
        <v>277</v>
      </c>
      <c r="AC14" s="10">
        <v>562</v>
      </c>
    </row>
    <row r="15" spans="1:29" ht="15" customHeight="1" x14ac:dyDescent="0.15">
      <c r="A15" s="7"/>
      <c r="B15" s="11">
        <v>303</v>
      </c>
      <c r="C15" s="11">
        <v>285</v>
      </c>
      <c r="D15" s="11">
        <v>588</v>
      </c>
      <c r="E15" s="3"/>
      <c r="F15" s="7"/>
      <c r="G15" s="11">
        <v>431</v>
      </c>
      <c r="H15" s="11">
        <v>433</v>
      </c>
      <c r="I15" s="11">
        <v>864</v>
      </c>
      <c r="J15" s="3"/>
      <c r="K15" s="7"/>
      <c r="L15" s="11">
        <v>911</v>
      </c>
      <c r="M15" s="11">
        <v>877</v>
      </c>
      <c r="N15" s="11">
        <v>1788</v>
      </c>
      <c r="O15" s="3"/>
      <c r="P15" s="7"/>
      <c r="Q15" s="11">
        <v>72</v>
      </c>
      <c r="R15" s="11">
        <v>234</v>
      </c>
      <c r="S15" s="11">
        <v>306</v>
      </c>
      <c r="U15" s="4" t="s">
        <v>14</v>
      </c>
      <c r="V15" s="15">
        <f>SUM(L27,L33,L39,Q9,Q15,Q21,Q27,Q33,Q39)</f>
        <v>2078</v>
      </c>
      <c r="W15" s="15">
        <f>SUM(M27,M33,M39,R9,R15,R21,R27,R33,R39)</f>
        <v>3558</v>
      </c>
      <c r="X15" s="18">
        <f t="shared" si="0"/>
        <v>5636</v>
      </c>
      <c r="Z15" s="4" t="s">
        <v>7</v>
      </c>
      <c r="AA15" s="10">
        <v>257</v>
      </c>
      <c r="AB15" s="10">
        <v>413</v>
      </c>
      <c r="AC15" s="10">
        <v>670</v>
      </c>
    </row>
    <row r="16" spans="1:29" ht="15" customHeight="1" x14ac:dyDescent="0.15">
      <c r="A16" s="7">
        <v>10</v>
      </c>
      <c r="B16" s="10">
        <v>68</v>
      </c>
      <c r="C16" s="10">
        <v>55</v>
      </c>
      <c r="D16" s="10">
        <v>123</v>
      </c>
      <c r="E16" s="3"/>
      <c r="F16" s="7">
        <v>40</v>
      </c>
      <c r="G16" s="10">
        <v>86</v>
      </c>
      <c r="H16" s="10">
        <v>79</v>
      </c>
      <c r="I16" s="10">
        <v>165</v>
      </c>
      <c r="J16" s="3"/>
      <c r="K16" s="7">
        <v>70</v>
      </c>
      <c r="L16" s="10">
        <v>216</v>
      </c>
      <c r="M16" s="10">
        <v>213</v>
      </c>
      <c r="N16" s="10">
        <v>429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1376</v>
      </c>
      <c r="W16" s="15">
        <f>SUM(M33,M39,R9,R15,R21,R27,R33,R39)</f>
        <v>2705</v>
      </c>
      <c r="X16" s="18">
        <f t="shared" si="0"/>
        <v>4081</v>
      </c>
      <c r="Z16" s="9" t="s">
        <v>24</v>
      </c>
      <c r="AA16" s="11">
        <f t="shared" ref="AA16:AB16" si="2">SUM(AA12:AA15)</f>
        <v>1230</v>
      </c>
      <c r="AB16" s="11">
        <f t="shared" si="2"/>
        <v>1363</v>
      </c>
      <c r="AC16" s="11">
        <f>SUM(AC12:AC15)</f>
        <v>2593</v>
      </c>
    </row>
    <row r="17" spans="1:29" ht="15" customHeight="1" x14ac:dyDescent="0.15">
      <c r="A17" s="7">
        <v>11</v>
      </c>
      <c r="B17" s="10">
        <v>61</v>
      </c>
      <c r="C17" s="10">
        <v>55</v>
      </c>
      <c r="D17" s="10">
        <v>116</v>
      </c>
      <c r="E17" s="3"/>
      <c r="F17" s="7">
        <v>41</v>
      </c>
      <c r="G17" s="10">
        <v>83</v>
      </c>
      <c r="H17" s="10">
        <v>73</v>
      </c>
      <c r="I17" s="10">
        <v>156</v>
      </c>
      <c r="J17" s="3"/>
      <c r="K17" s="7">
        <v>71</v>
      </c>
      <c r="L17" s="10">
        <v>212</v>
      </c>
      <c r="M17" s="10">
        <v>188</v>
      </c>
      <c r="N17" s="10">
        <v>400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834</v>
      </c>
      <c r="W17" s="15">
        <f>SUM(M39,R9,R15,R21,R27,R33,R39)</f>
        <v>1808</v>
      </c>
      <c r="X17" s="18">
        <f t="shared" si="0"/>
        <v>2642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69</v>
      </c>
      <c r="D18" s="10">
        <v>147</v>
      </c>
      <c r="E18" s="3"/>
      <c r="F18" s="7">
        <v>42</v>
      </c>
      <c r="G18" s="10">
        <v>81</v>
      </c>
      <c r="H18" s="10">
        <v>102</v>
      </c>
      <c r="I18" s="10">
        <v>183</v>
      </c>
      <c r="J18" s="3"/>
      <c r="K18" s="7">
        <v>72</v>
      </c>
      <c r="L18" s="10">
        <v>222</v>
      </c>
      <c r="M18" s="10">
        <v>217</v>
      </c>
      <c r="N18" s="13">
        <v>439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329</v>
      </c>
      <c r="W18" s="15">
        <f>SUM(R9,R15,R21,R27,R33,R39)</f>
        <v>923</v>
      </c>
      <c r="X18" s="18">
        <f t="shared" si="0"/>
        <v>1252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70</v>
      </c>
      <c r="D19" s="10">
        <v>148</v>
      </c>
      <c r="E19" s="3"/>
      <c r="F19" s="7">
        <v>43</v>
      </c>
      <c r="G19" s="10">
        <v>95</v>
      </c>
      <c r="H19" s="10">
        <v>79</v>
      </c>
      <c r="I19" s="10">
        <v>174</v>
      </c>
      <c r="J19" s="3"/>
      <c r="K19" s="7">
        <v>73</v>
      </c>
      <c r="L19" s="10">
        <v>246</v>
      </c>
      <c r="M19" s="10">
        <v>265</v>
      </c>
      <c r="N19" s="10">
        <v>511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76</v>
      </c>
      <c r="W19" s="15">
        <f>SUM(R15,R21,R27,R33,R39)</f>
        <v>280</v>
      </c>
      <c r="X19" s="18">
        <f t="shared" si="0"/>
        <v>356</v>
      </c>
      <c r="Z19" s="4" t="s">
        <v>25</v>
      </c>
      <c r="AA19" s="10">
        <v>139</v>
      </c>
      <c r="AB19" s="10">
        <v>124</v>
      </c>
      <c r="AC19" s="10">
        <v>263</v>
      </c>
    </row>
    <row r="20" spans="1:29" ht="15" customHeight="1" x14ac:dyDescent="0.15">
      <c r="A20" s="7">
        <v>14</v>
      </c>
      <c r="B20" s="10">
        <v>64</v>
      </c>
      <c r="C20" s="10">
        <v>75</v>
      </c>
      <c r="D20" s="10">
        <v>139</v>
      </c>
      <c r="E20" s="3"/>
      <c r="F20" s="7">
        <v>44</v>
      </c>
      <c r="G20" s="10">
        <v>90</v>
      </c>
      <c r="H20" s="10">
        <v>95</v>
      </c>
      <c r="I20" s="10">
        <v>185</v>
      </c>
      <c r="J20" s="3"/>
      <c r="K20" s="7">
        <v>74</v>
      </c>
      <c r="L20" s="10">
        <v>240</v>
      </c>
      <c r="M20" s="10">
        <v>219</v>
      </c>
      <c r="N20" s="10">
        <v>459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4</v>
      </c>
      <c r="W20" s="15">
        <f>SUM(R21,R27,R33,R39)</f>
        <v>46</v>
      </c>
      <c r="X20" s="18">
        <f t="shared" si="0"/>
        <v>50</v>
      </c>
      <c r="Z20" s="25" t="s">
        <v>26</v>
      </c>
      <c r="AA20" s="10">
        <v>858</v>
      </c>
      <c r="AB20" s="10">
        <v>733</v>
      </c>
      <c r="AC20" s="10">
        <v>1591</v>
      </c>
    </row>
    <row r="21" spans="1:29" ht="15" customHeight="1" x14ac:dyDescent="0.15">
      <c r="A21" s="7"/>
      <c r="B21" s="11">
        <v>349</v>
      </c>
      <c r="C21" s="11">
        <v>324</v>
      </c>
      <c r="D21" s="11">
        <v>673</v>
      </c>
      <c r="E21" s="3"/>
      <c r="F21" s="7"/>
      <c r="G21" s="11">
        <v>435</v>
      </c>
      <c r="H21" s="11">
        <v>428</v>
      </c>
      <c r="I21" s="11">
        <v>863</v>
      </c>
      <c r="J21" s="3"/>
      <c r="K21" s="7"/>
      <c r="L21" s="12">
        <v>1136</v>
      </c>
      <c r="M21" s="12">
        <v>1102</v>
      </c>
      <c r="N21" s="12">
        <v>2238</v>
      </c>
      <c r="O21" s="23"/>
      <c r="P21" s="7"/>
      <c r="Q21" s="11">
        <v>3</v>
      </c>
      <c r="R21" s="11">
        <v>43</v>
      </c>
      <c r="S21" s="11">
        <v>46</v>
      </c>
      <c r="Z21" s="4" t="s">
        <v>31</v>
      </c>
      <c r="AA21" s="10">
        <v>375</v>
      </c>
      <c r="AB21" s="10">
        <v>336</v>
      </c>
      <c r="AC21" s="10">
        <v>711</v>
      </c>
    </row>
    <row r="22" spans="1:29" ht="15" customHeight="1" x14ac:dyDescent="0.15">
      <c r="A22" s="7">
        <v>15</v>
      </c>
      <c r="B22" s="10">
        <v>76</v>
      </c>
      <c r="C22" s="10">
        <v>73</v>
      </c>
      <c r="D22" s="10">
        <v>149</v>
      </c>
      <c r="E22" s="3"/>
      <c r="F22" s="7">
        <v>45</v>
      </c>
      <c r="G22" s="10">
        <v>114</v>
      </c>
      <c r="H22" s="10">
        <v>85</v>
      </c>
      <c r="I22" s="10">
        <v>199</v>
      </c>
      <c r="J22" s="3"/>
      <c r="K22" s="7">
        <v>75</v>
      </c>
      <c r="L22" s="10">
        <v>233</v>
      </c>
      <c r="M22" s="10">
        <v>241</v>
      </c>
      <c r="N22" s="10">
        <v>474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635</v>
      </c>
      <c r="AC22" s="10">
        <v>984</v>
      </c>
    </row>
    <row r="23" spans="1:29" ht="15" customHeight="1" x14ac:dyDescent="0.15">
      <c r="A23" s="7">
        <v>16</v>
      </c>
      <c r="B23" s="10">
        <v>75</v>
      </c>
      <c r="C23" s="10">
        <v>80</v>
      </c>
      <c r="D23" s="10">
        <v>155</v>
      </c>
      <c r="E23" s="3"/>
      <c r="F23" s="7">
        <v>46</v>
      </c>
      <c r="G23" s="10">
        <v>117</v>
      </c>
      <c r="H23" s="10">
        <v>87</v>
      </c>
      <c r="I23" s="10">
        <v>204</v>
      </c>
      <c r="J23" s="3"/>
      <c r="K23" s="7">
        <v>76</v>
      </c>
      <c r="L23" s="10">
        <v>135</v>
      </c>
      <c r="M23" s="10">
        <v>126</v>
      </c>
      <c r="N23" s="10">
        <v>261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9.3153037132431855</v>
      </c>
      <c r="W23" s="19">
        <f>W4/$W$8*100</f>
        <v>7.4567243675099872</v>
      </c>
      <c r="X23" s="19">
        <f>X4/$X$8*100</f>
        <v>8.3299717628075829</v>
      </c>
      <c r="Z23" s="9" t="s">
        <v>24</v>
      </c>
      <c r="AA23" s="11">
        <f t="shared" ref="AA23:AB23" si="3">SUM(AA19:AA22)</f>
        <v>1721</v>
      </c>
      <c r="AB23" s="11">
        <f t="shared" si="3"/>
        <v>1828</v>
      </c>
      <c r="AC23" s="11">
        <f>SUM(AC19:AC22)</f>
        <v>3549</v>
      </c>
    </row>
    <row r="24" spans="1:29" ht="15" customHeight="1" x14ac:dyDescent="0.15">
      <c r="A24" s="7">
        <v>17</v>
      </c>
      <c r="B24" s="10">
        <v>87</v>
      </c>
      <c r="C24" s="10">
        <v>65</v>
      </c>
      <c r="D24" s="10">
        <v>152</v>
      </c>
      <c r="E24" s="3"/>
      <c r="F24" s="7">
        <v>47</v>
      </c>
      <c r="G24" s="10">
        <v>102</v>
      </c>
      <c r="H24" s="10">
        <v>89</v>
      </c>
      <c r="I24" s="10">
        <v>191</v>
      </c>
      <c r="J24" s="3"/>
      <c r="K24" s="7">
        <v>77</v>
      </c>
      <c r="L24" s="10">
        <v>84</v>
      </c>
      <c r="M24" s="10">
        <v>131</v>
      </c>
      <c r="N24" s="10">
        <v>215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46.41553981541103</v>
      </c>
      <c r="W24" s="19">
        <f>W5/$W$8*100</f>
        <v>39.880159786950728</v>
      </c>
      <c r="X24" s="19">
        <f>X5/$X$8*100</f>
        <v>42.950786607503026</v>
      </c>
      <c r="Z24" s="6" t="s">
        <v>30</v>
      </c>
    </row>
    <row r="25" spans="1:29" ht="15" customHeight="1" x14ac:dyDescent="0.15">
      <c r="A25" s="7">
        <v>18</v>
      </c>
      <c r="B25" s="10">
        <v>89</v>
      </c>
      <c r="C25" s="10">
        <v>62</v>
      </c>
      <c r="D25" s="10">
        <v>151</v>
      </c>
      <c r="E25" s="3"/>
      <c r="F25" s="7">
        <v>48</v>
      </c>
      <c r="G25" s="10">
        <v>117</v>
      </c>
      <c r="H25" s="10">
        <v>96</v>
      </c>
      <c r="I25" s="10">
        <v>213</v>
      </c>
      <c r="J25" s="3"/>
      <c r="K25" s="7">
        <v>78</v>
      </c>
      <c r="L25" s="10">
        <v>122</v>
      </c>
      <c r="M25" s="10">
        <v>171</v>
      </c>
      <c r="N25" s="10">
        <v>293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21.968233526507834</v>
      </c>
      <c r="W25" s="19">
        <f>W6/$W$8*100</f>
        <v>18.822522351150848</v>
      </c>
      <c r="X25" s="19">
        <f>X6/$X$8*100</f>
        <v>20.300524405002015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45</v>
      </c>
      <c r="C26" s="10">
        <v>65</v>
      </c>
      <c r="D26" s="10">
        <v>110</v>
      </c>
      <c r="E26" s="3"/>
      <c r="F26" s="7">
        <v>49</v>
      </c>
      <c r="G26" s="10">
        <v>97</v>
      </c>
      <c r="H26" s="10">
        <v>103</v>
      </c>
      <c r="I26" s="10">
        <v>200</v>
      </c>
      <c r="J26" s="3"/>
      <c r="K26" s="7">
        <v>79</v>
      </c>
      <c r="L26" s="10">
        <v>128</v>
      </c>
      <c r="M26" s="10">
        <v>184</v>
      </c>
      <c r="N26" s="10">
        <v>312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22.300922944837946</v>
      </c>
      <c r="W26" s="19">
        <f>W7/$W$8*100</f>
        <v>33.840593494388429</v>
      </c>
      <c r="X26" s="19">
        <f>X7/$X$8*100</f>
        <v>28.418717224687374</v>
      </c>
      <c r="Z26" s="4" t="s">
        <v>25</v>
      </c>
      <c r="AA26" s="10">
        <v>92</v>
      </c>
      <c r="AB26" s="10">
        <v>81</v>
      </c>
      <c r="AC26" s="10">
        <v>173</v>
      </c>
    </row>
    <row r="27" spans="1:29" ht="15" customHeight="1" x14ac:dyDescent="0.15">
      <c r="A27" s="7"/>
      <c r="B27" s="11">
        <v>372</v>
      </c>
      <c r="C27" s="11">
        <v>345</v>
      </c>
      <c r="D27" s="11">
        <v>717</v>
      </c>
      <c r="E27" s="3"/>
      <c r="F27" s="7"/>
      <c r="G27" s="11">
        <v>547</v>
      </c>
      <c r="H27" s="11">
        <v>460</v>
      </c>
      <c r="I27" s="11">
        <v>1007</v>
      </c>
      <c r="J27" s="3"/>
      <c r="K27" s="7"/>
      <c r="L27" s="11">
        <v>702</v>
      </c>
      <c r="M27" s="11">
        <v>853</v>
      </c>
      <c r="N27" s="11">
        <v>1555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99.999999999999986</v>
      </c>
      <c r="Z27" s="25" t="s">
        <v>26</v>
      </c>
      <c r="AA27" s="10">
        <v>400</v>
      </c>
      <c r="AB27" s="10">
        <v>386</v>
      </c>
      <c r="AC27" s="10">
        <v>786</v>
      </c>
    </row>
    <row r="28" spans="1:29" ht="15" customHeight="1" x14ac:dyDescent="0.15">
      <c r="A28" s="7">
        <v>20</v>
      </c>
      <c r="B28" s="10">
        <v>56</v>
      </c>
      <c r="C28" s="10">
        <v>74</v>
      </c>
      <c r="D28" s="10">
        <v>130</v>
      </c>
      <c r="E28" s="3"/>
      <c r="F28" s="7">
        <v>50</v>
      </c>
      <c r="G28" s="10">
        <v>94</v>
      </c>
      <c r="H28" s="10">
        <v>94</v>
      </c>
      <c r="I28" s="10">
        <v>188</v>
      </c>
      <c r="J28" s="3"/>
      <c r="K28" s="7">
        <v>80</v>
      </c>
      <c r="L28" s="10">
        <v>116</v>
      </c>
      <c r="M28" s="10">
        <v>168</v>
      </c>
      <c r="N28" s="10">
        <v>284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28.632753809830437</v>
      </c>
      <c r="W28" s="19">
        <f t="shared" ref="W28:W39" si="5">W9/$W$8*100</f>
        <v>24.900133155792275</v>
      </c>
      <c r="X28" s="19">
        <f t="shared" ref="X28:X39" si="6">X9/$X$8*100</f>
        <v>26.65389269866882</v>
      </c>
      <c r="Z28" s="4" t="s">
        <v>31</v>
      </c>
      <c r="AA28" s="10">
        <v>232</v>
      </c>
      <c r="AB28" s="10">
        <v>203</v>
      </c>
      <c r="AC28" s="10">
        <v>435</v>
      </c>
    </row>
    <row r="29" spans="1:29" ht="15" customHeight="1" x14ac:dyDescent="0.15">
      <c r="A29" s="7">
        <v>21</v>
      </c>
      <c r="B29" s="10">
        <v>62</v>
      </c>
      <c r="C29" s="10">
        <v>64</v>
      </c>
      <c r="D29" s="10">
        <v>126</v>
      </c>
      <c r="E29" s="3"/>
      <c r="F29" s="7">
        <v>51</v>
      </c>
      <c r="G29" s="10">
        <v>104</v>
      </c>
      <c r="H29" s="10">
        <v>79</v>
      </c>
      <c r="I29" s="10">
        <v>183</v>
      </c>
      <c r="J29" s="3"/>
      <c r="K29" s="7">
        <v>81</v>
      </c>
      <c r="L29" s="10">
        <v>107</v>
      </c>
      <c r="M29" s="10">
        <v>187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72.901910281176214</v>
      </c>
      <c r="W29" s="19">
        <f t="shared" si="5"/>
        <v>77.563249001331556</v>
      </c>
      <c r="X29" s="19">
        <f t="shared" si="6"/>
        <v>75.373134328358205</v>
      </c>
      <c r="Z29" s="4" t="s">
        <v>7</v>
      </c>
      <c r="AA29" s="10">
        <v>216</v>
      </c>
      <c r="AB29" s="10">
        <v>369</v>
      </c>
      <c r="AC29" s="10">
        <v>585</v>
      </c>
    </row>
    <row r="30" spans="1:29" ht="15" customHeight="1" x14ac:dyDescent="0.15">
      <c r="A30" s="7">
        <v>22</v>
      </c>
      <c r="B30" s="10">
        <v>66</v>
      </c>
      <c r="C30" s="10">
        <v>67</v>
      </c>
      <c r="D30" s="10">
        <v>133</v>
      </c>
      <c r="E30" s="3"/>
      <c r="F30" s="7">
        <v>52</v>
      </c>
      <c r="G30" s="10">
        <v>90</v>
      </c>
      <c r="H30" s="10">
        <v>90</v>
      </c>
      <c r="I30" s="10">
        <v>180</v>
      </c>
      <c r="J30" s="3"/>
      <c r="K30" s="7">
        <v>82</v>
      </c>
      <c r="L30" s="10">
        <v>119</v>
      </c>
      <c r="M30" s="10">
        <v>196</v>
      </c>
      <c r="N30" s="10">
        <v>315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62.363168061815841</v>
      </c>
      <c r="W30" s="19">
        <f t="shared" si="5"/>
        <v>69.117367319764128</v>
      </c>
      <c r="X30" s="19">
        <f t="shared" si="6"/>
        <v>65.943929003630501</v>
      </c>
      <c r="Z30" s="9" t="s">
        <v>24</v>
      </c>
      <c r="AA30" s="11">
        <f t="shared" ref="AA30:AB30" si="7">SUM(AA26:AA29)</f>
        <v>940</v>
      </c>
      <c r="AB30" s="11">
        <f t="shared" si="7"/>
        <v>1039</v>
      </c>
      <c r="AC30" s="11">
        <f>SUM(AC26:AC29)</f>
        <v>1979</v>
      </c>
    </row>
    <row r="31" spans="1:29" ht="15" customHeight="1" x14ac:dyDescent="0.15">
      <c r="A31" s="7">
        <v>23</v>
      </c>
      <c r="B31" s="10">
        <v>52</v>
      </c>
      <c r="C31" s="10">
        <v>49</v>
      </c>
      <c r="D31" s="10">
        <v>101</v>
      </c>
      <c r="E31" s="3"/>
      <c r="F31" s="7">
        <v>53</v>
      </c>
      <c r="G31" s="10">
        <v>95</v>
      </c>
      <c r="H31" s="10">
        <v>98</v>
      </c>
      <c r="I31" s="10">
        <v>193</v>
      </c>
      <c r="J31" s="3"/>
      <c r="K31" s="7">
        <v>83</v>
      </c>
      <c r="L31" s="10">
        <v>105</v>
      </c>
      <c r="M31" s="10">
        <v>175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51.921013092938395</v>
      </c>
      <c r="W31" s="19">
        <f t="shared" si="5"/>
        <v>59.625261556020547</v>
      </c>
      <c r="X31" s="19">
        <f t="shared" si="6"/>
        <v>56.005445744251716</v>
      </c>
      <c r="Z31" s="6"/>
    </row>
    <row r="32" spans="1:29" ht="15" customHeight="1" x14ac:dyDescent="0.15">
      <c r="A32" s="7">
        <v>24</v>
      </c>
      <c r="B32" s="10">
        <v>50</v>
      </c>
      <c r="C32" s="10">
        <v>56</v>
      </c>
      <c r="D32" s="10">
        <v>106</v>
      </c>
      <c r="E32" s="3"/>
      <c r="F32" s="7">
        <v>54</v>
      </c>
      <c r="G32" s="10">
        <v>91</v>
      </c>
      <c r="H32" s="10">
        <v>91</v>
      </c>
      <c r="I32" s="10">
        <v>182</v>
      </c>
      <c r="J32" s="3"/>
      <c r="K32" s="7">
        <v>84</v>
      </c>
      <c r="L32" s="10">
        <v>95</v>
      </c>
      <c r="M32" s="10">
        <v>171</v>
      </c>
      <c r="N32" s="10">
        <v>266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44.269156471345781</v>
      </c>
      <c r="W32" s="20">
        <f t="shared" si="5"/>
        <v>52.663115845539274</v>
      </c>
      <c r="X32" s="20">
        <f t="shared" si="6"/>
        <v>48.719241629689392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310</v>
      </c>
      <c r="D33" s="11">
        <v>596</v>
      </c>
      <c r="E33" s="3"/>
      <c r="F33" s="7"/>
      <c r="G33" s="11">
        <v>474</v>
      </c>
      <c r="H33" s="11">
        <v>452</v>
      </c>
      <c r="I33" s="11">
        <v>926</v>
      </c>
      <c r="J33" s="3"/>
      <c r="K33" s="7"/>
      <c r="L33" s="11">
        <v>542</v>
      </c>
      <c r="M33" s="11">
        <v>897</v>
      </c>
      <c r="N33" s="11">
        <v>1439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34.492380339128573</v>
      </c>
      <c r="W33" s="19">
        <f t="shared" si="5"/>
        <v>44.321856572189461</v>
      </c>
      <c r="X33" s="19">
        <f t="shared" si="6"/>
        <v>39.703509479628885</v>
      </c>
      <c r="Z33" s="6" t="s">
        <v>3</v>
      </c>
    </row>
    <row r="34" spans="1:29" ht="15" customHeight="1" x14ac:dyDescent="0.15">
      <c r="A34" s="7">
        <v>25</v>
      </c>
      <c r="B34" s="10">
        <v>49</v>
      </c>
      <c r="C34" s="10">
        <v>48</v>
      </c>
      <c r="D34" s="10">
        <v>97</v>
      </c>
      <c r="E34" s="3"/>
      <c r="F34" s="7">
        <v>55</v>
      </c>
      <c r="G34" s="10">
        <v>85</v>
      </c>
      <c r="H34" s="10">
        <v>120</v>
      </c>
      <c r="I34" s="10">
        <v>205</v>
      </c>
      <c r="J34" s="3"/>
      <c r="K34" s="7">
        <v>85</v>
      </c>
      <c r="L34" s="10">
        <v>135</v>
      </c>
      <c r="M34" s="10">
        <v>192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22.300922944837946</v>
      </c>
      <c r="W34" s="19">
        <f t="shared" si="5"/>
        <v>33.840593494388429</v>
      </c>
      <c r="X34" s="19">
        <f t="shared" si="6"/>
        <v>28.418717224687374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49</v>
      </c>
      <c r="D35" s="10">
        <v>101</v>
      </c>
      <c r="E35" s="3"/>
      <c r="F35" s="7">
        <v>56</v>
      </c>
      <c r="G35" s="10">
        <v>94</v>
      </c>
      <c r="H35" s="10">
        <v>94</v>
      </c>
      <c r="I35" s="10">
        <v>188</v>
      </c>
      <c r="J35" s="3"/>
      <c r="K35" s="7">
        <v>86</v>
      </c>
      <c r="L35" s="10">
        <v>96</v>
      </c>
      <c r="M35" s="10">
        <v>174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14.76711740716892</v>
      </c>
      <c r="W35" s="19">
        <f t="shared" si="5"/>
        <v>25.727601293513409</v>
      </c>
      <c r="X35" s="19">
        <f t="shared" si="6"/>
        <v>20.57785397337636</v>
      </c>
      <c r="Z35" s="4" t="s">
        <v>25</v>
      </c>
      <c r="AA35" s="10">
        <f>SUM(AA5,AA12,AA19,AA26)</f>
        <v>868</v>
      </c>
      <c r="AB35" s="10">
        <f t="shared" ref="AA35:AB38" si="8">SUM(AB5,AB12,AB19,AB26)</f>
        <v>784</v>
      </c>
      <c r="AC35" s="10">
        <f>SUM(AA35:AB35)</f>
        <v>1652</v>
      </c>
    </row>
    <row r="36" spans="1:29" ht="15" customHeight="1" x14ac:dyDescent="0.15">
      <c r="A36" s="7">
        <v>27</v>
      </c>
      <c r="B36" s="10">
        <v>48</v>
      </c>
      <c r="C36" s="10">
        <v>47</v>
      </c>
      <c r="D36" s="10">
        <v>95</v>
      </c>
      <c r="E36" s="3"/>
      <c r="F36" s="7">
        <v>57</v>
      </c>
      <c r="G36" s="10">
        <v>102</v>
      </c>
      <c r="H36" s="10">
        <v>81</v>
      </c>
      <c r="I36" s="10">
        <v>183</v>
      </c>
      <c r="J36" s="3"/>
      <c r="K36" s="7">
        <v>87</v>
      </c>
      <c r="L36" s="10">
        <v>111</v>
      </c>
      <c r="M36" s="10">
        <v>199</v>
      </c>
      <c r="N36" s="10">
        <v>310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8.9504185447520932</v>
      </c>
      <c r="W36" s="19">
        <f t="shared" si="5"/>
        <v>17.196119459767928</v>
      </c>
      <c r="X36" s="19">
        <f t="shared" si="6"/>
        <v>13.321903993545783</v>
      </c>
      <c r="Z36" s="25" t="s">
        <v>26</v>
      </c>
      <c r="AA36" s="10">
        <f t="shared" si="8"/>
        <v>4325</v>
      </c>
      <c r="AB36" s="10">
        <f t="shared" si="8"/>
        <v>4193</v>
      </c>
      <c r="AC36" s="13">
        <f>SUM(AA36:AB36)</f>
        <v>8518</v>
      </c>
    </row>
    <row r="37" spans="1:29" ht="15" customHeight="1" x14ac:dyDescent="0.15">
      <c r="A37" s="7">
        <v>28</v>
      </c>
      <c r="B37" s="10">
        <v>60</v>
      </c>
      <c r="C37" s="10">
        <v>54</v>
      </c>
      <c r="D37" s="10">
        <v>114</v>
      </c>
      <c r="E37" s="3"/>
      <c r="F37" s="7">
        <v>58</v>
      </c>
      <c r="G37" s="10">
        <v>102</v>
      </c>
      <c r="H37" s="10">
        <v>133</v>
      </c>
      <c r="I37" s="10">
        <v>235</v>
      </c>
      <c r="J37" s="3"/>
      <c r="K37" s="7">
        <v>88</v>
      </c>
      <c r="L37" s="10">
        <v>84</v>
      </c>
      <c r="M37" s="10">
        <v>163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3.5308006009873361</v>
      </c>
      <c r="W37" s="19">
        <f t="shared" si="5"/>
        <v>8.7787711622598437</v>
      </c>
      <c r="X37" s="19">
        <f t="shared" si="6"/>
        <v>6.3130294473578052</v>
      </c>
      <c r="Z37" s="4" t="s">
        <v>31</v>
      </c>
      <c r="AA37" s="10">
        <f t="shared" si="8"/>
        <v>2047</v>
      </c>
      <c r="AB37" s="10">
        <f t="shared" si="8"/>
        <v>1979</v>
      </c>
      <c r="AC37" s="13">
        <f>SUM(AA37:AB37)</f>
        <v>4026</v>
      </c>
    </row>
    <row r="38" spans="1:29" ht="15" customHeight="1" x14ac:dyDescent="0.15">
      <c r="A38" s="7">
        <v>29</v>
      </c>
      <c r="B38" s="10">
        <v>75</v>
      </c>
      <c r="C38" s="10">
        <v>48</v>
      </c>
      <c r="D38" s="10">
        <v>123</v>
      </c>
      <c r="E38" s="3"/>
      <c r="F38" s="7">
        <v>59</v>
      </c>
      <c r="G38" s="10">
        <v>116</v>
      </c>
      <c r="H38" s="10">
        <v>118</v>
      </c>
      <c r="I38" s="10">
        <v>234</v>
      </c>
      <c r="J38" s="3"/>
      <c r="K38" s="7">
        <v>89</v>
      </c>
      <c r="L38" s="10">
        <v>79</v>
      </c>
      <c r="M38" s="10">
        <v>157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0.81562567074479497</v>
      </c>
      <c r="W38" s="19">
        <f t="shared" si="5"/>
        <v>2.6631158455392807</v>
      </c>
      <c r="X38" s="19">
        <f t="shared" si="6"/>
        <v>1.7950786607503026</v>
      </c>
      <c r="Z38" s="4" t="s">
        <v>7</v>
      </c>
      <c r="AA38" s="10">
        <f t="shared" si="8"/>
        <v>2078</v>
      </c>
      <c r="AB38" s="10">
        <f t="shared" si="8"/>
        <v>3558</v>
      </c>
      <c r="AC38" s="13">
        <f>SUM(AA38:AB38)</f>
        <v>5636</v>
      </c>
    </row>
    <row r="39" spans="1:29" ht="15" customHeight="1" x14ac:dyDescent="0.15">
      <c r="A39" s="7"/>
      <c r="B39" s="11">
        <v>284</v>
      </c>
      <c r="C39" s="11">
        <v>246</v>
      </c>
      <c r="D39" s="11">
        <v>530</v>
      </c>
      <c r="E39" s="3"/>
      <c r="F39" s="7"/>
      <c r="G39" s="11">
        <v>499</v>
      </c>
      <c r="H39" s="11">
        <v>546</v>
      </c>
      <c r="I39" s="11">
        <v>1045</v>
      </c>
      <c r="J39" s="3"/>
      <c r="K39" s="7"/>
      <c r="L39" s="11">
        <v>505</v>
      </c>
      <c r="M39" s="11">
        <v>885</v>
      </c>
      <c r="N39" s="11">
        <v>1390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4.2927666881304997E-2</v>
      </c>
      <c r="W39" s="19">
        <f t="shared" si="5"/>
        <v>0.43751188891002474</v>
      </c>
      <c r="X39" s="19">
        <f t="shared" si="6"/>
        <v>0.25211778943122226</v>
      </c>
      <c r="Z39" s="9" t="s">
        <v>24</v>
      </c>
      <c r="AA39" s="11">
        <f>SUM(AA35:AA38)</f>
        <v>9318</v>
      </c>
      <c r="AB39" s="11">
        <f>SUM(AB35:AB38)</f>
        <v>10514</v>
      </c>
      <c r="AC39" s="11">
        <f>SUM(AC35:AC38)</f>
        <v>19832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121"/>
  <sheetViews>
    <sheetView showZeros="0" zoomScale="85" zoomScaleNormal="85" workbookViewId="0">
      <selection activeCell="A4" sqref="A4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44985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37</v>
      </c>
      <c r="C4" s="10">
        <v>29</v>
      </c>
      <c r="D4" s="10">
        <v>66</v>
      </c>
      <c r="E4" s="3"/>
      <c r="F4" s="7">
        <v>30</v>
      </c>
      <c r="G4" s="10">
        <v>47</v>
      </c>
      <c r="H4" s="10">
        <v>47</v>
      </c>
      <c r="I4" s="10">
        <v>94</v>
      </c>
      <c r="J4" s="3"/>
      <c r="K4" s="7">
        <v>60</v>
      </c>
      <c r="L4" s="10">
        <v>123</v>
      </c>
      <c r="M4" s="10">
        <v>100</v>
      </c>
      <c r="N4" s="10">
        <v>223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865</v>
      </c>
      <c r="W4" s="15">
        <f>SUM(C9,C15,C21)</f>
        <v>772</v>
      </c>
      <c r="X4" s="15">
        <f>SUM(V4:W4)</f>
        <v>1637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33</v>
      </c>
      <c r="D5" s="10">
        <v>64</v>
      </c>
      <c r="E5" s="3"/>
      <c r="F5" s="7">
        <v>31</v>
      </c>
      <c r="G5" s="10">
        <v>60</v>
      </c>
      <c r="H5" s="10">
        <v>43</v>
      </c>
      <c r="I5" s="10">
        <v>103</v>
      </c>
      <c r="J5" s="3"/>
      <c r="K5" s="7">
        <v>61</v>
      </c>
      <c r="L5" s="10">
        <v>135</v>
      </c>
      <c r="M5" s="10">
        <v>156</v>
      </c>
      <c r="N5" s="10">
        <v>291</v>
      </c>
      <c r="O5" s="3"/>
      <c r="P5" s="7">
        <v>91</v>
      </c>
      <c r="Q5" s="10">
        <v>62</v>
      </c>
      <c r="R5" s="10">
        <v>140</v>
      </c>
      <c r="S5" s="10">
        <v>202</v>
      </c>
      <c r="U5" s="4" t="s">
        <v>5</v>
      </c>
      <c r="V5" s="15">
        <f>SUM(B27,B33,B39,G9,G15,G21,G27,G33,G39,L9)</f>
        <v>4312</v>
      </c>
      <c r="W5" s="15">
        <f>SUM(C27,C33,C39,H9,H15,H21,H27,H33,H39,M9)</f>
        <v>4172</v>
      </c>
      <c r="X5" s="15">
        <f>SUM(V5:W5)</f>
        <v>8484</v>
      </c>
      <c r="Y5" s="2"/>
      <c r="Z5" s="4" t="s">
        <v>25</v>
      </c>
      <c r="AA5" s="10">
        <v>495</v>
      </c>
      <c r="AB5" s="10">
        <v>475</v>
      </c>
      <c r="AC5" s="10">
        <v>970</v>
      </c>
    </row>
    <row r="6" spans="1:29" ht="15" customHeight="1" x14ac:dyDescent="0.15">
      <c r="A6" s="7">
        <v>2</v>
      </c>
      <c r="B6" s="10">
        <v>62</v>
      </c>
      <c r="C6" s="10">
        <v>41</v>
      </c>
      <c r="D6" s="10">
        <v>103</v>
      </c>
      <c r="E6" s="3"/>
      <c r="F6" s="7">
        <v>32</v>
      </c>
      <c r="G6" s="10">
        <v>52</v>
      </c>
      <c r="H6" s="10">
        <v>43</v>
      </c>
      <c r="I6" s="10">
        <v>95</v>
      </c>
      <c r="J6" s="3"/>
      <c r="K6" s="7">
        <v>62</v>
      </c>
      <c r="L6" s="10">
        <v>140</v>
      </c>
      <c r="M6" s="10">
        <v>143</v>
      </c>
      <c r="N6" s="10">
        <v>283</v>
      </c>
      <c r="O6" s="3"/>
      <c r="P6" s="7">
        <v>92</v>
      </c>
      <c r="Q6" s="10">
        <v>65</v>
      </c>
      <c r="R6" s="10">
        <v>151</v>
      </c>
      <c r="S6" s="10">
        <v>216</v>
      </c>
      <c r="U6" s="8" t="s">
        <v>6</v>
      </c>
      <c r="V6" s="15">
        <f>SUM(L15,L21)</f>
        <v>2034</v>
      </c>
      <c r="W6" s="15">
        <f>SUM(M15,M21)</f>
        <v>1979</v>
      </c>
      <c r="X6" s="15">
        <f>SUM(V6:W6)</f>
        <v>4013</v>
      </c>
      <c r="Z6" s="25" t="s">
        <v>26</v>
      </c>
      <c r="AA6" s="10">
        <v>2519</v>
      </c>
      <c r="AB6" s="10">
        <v>2492</v>
      </c>
      <c r="AC6" s="10">
        <v>5011</v>
      </c>
    </row>
    <row r="7" spans="1:29" ht="15" customHeight="1" x14ac:dyDescent="0.15">
      <c r="A7" s="7">
        <v>3</v>
      </c>
      <c r="B7" s="10">
        <v>39</v>
      </c>
      <c r="C7" s="10">
        <v>40</v>
      </c>
      <c r="D7" s="10">
        <v>79</v>
      </c>
      <c r="E7" s="3"/>
      <c r="F7" s="7">
        <v>33</v>
      </c>
      <c r="G7" s="10">
        <v>47</v>
      </c>
      <c r="H7" s="10">
        <v>45</v>
      </c>
      <c r="I7" s="10">
        <v>92</v>
      </c>
      <c r="J7" s="3"/>
      <c r="K7" s="7">
        <v>63</v>
      </c>
      <c r="L7" s="10">
        <v>157</v>
      </c>
      <c r="M7" s="10">
        <v>145</v>
      </c>
      <c r="N7" s="10">
        <v>302</v>
      </c>
      <c r="O7" s="3"/>
      <c r="P7" s="7">
        <v>93</v>
      </c>
      <c r="Q7" s="10">
        <v>39</v>
      </c>
      <c r="R7" s="10">
        <v>110</v>
      </c>
      <c r="S7" s="10">
        <v>149</v>
      </c>
      <c r="U7" s="4" t="s">
        <v>7</v>
      </c>
      <c r="V7" s="15">
        <f>SUM(L27,L33,L39,Q9,Q15,Q21,Q27,Q33,Q39)</f>
        <v>2086</v>
      </c>
      <c r="W7" s="15">
        <f>SUM(M27,M33,M39,R9,R15,R21,R27,R33,R39)</f>
        <v>3558</v>
      </c>
      <c r="X7" s="15">
        <f>SUM(V7:W7)</f>
        <v>5644</v>
      </c>
      <c r="Z7" s="4" t="s">
        <v>31</v>
      </c>
      <c r="AA7" s="10">
        <v>1150</v>
      </c>
      <c r="AB7" s="10">
        <v>1154</v>
      </c>
      <c r="AC7" s="10">
        <v>2304</v>
      </c>
    </row>
    <row r="8" spans="1:29" ht="15" customHeight="1" x14ac:dyDescent="0.15">
      <c r="A8" s="7">
        <v>4</v>
      </c>
      <c r="B8" s="10">
        <v>46</v>
      </c>
      <c r="C8" s="10">
        <v>29</v>
      </c>
      <c r="D8" s="10">
        <v>75</v>
      </c>
      <c r="E8" s="3"/>
      <c r="F8" s="7">
        <v>34</v>
      </c>
      <c r="G8" s="10">
        <v>76</v>
      </c>
      <c r="H8" s="10">
        <v>56</v>
      </c>
      <c r="I8" s="10">
        <v>132</v>
      </c>
      <c r="J8" s="3"/>
      <c r="K8" s="7">
        <v>64</v>
      </c>
      <c r="L8" s="10">
        <v>158</v>
      </c>
      <c r="M8" s="10">
        <v>172</v>
      </c>
      <c r="N8" s="10">
        <v>330</v>
      </c>
      <c r="O8" s="3"/>
      <c r="P8" s="7">
        <v>94</v>
      </c>
      <c r="Q8" s="10">
        <v>26</v>
      </c>
      <c r="R8" s="10">
        <v>99</v>
      </c>
      <c r="S8" s="10">
        <v>125</v>
      </c>
      <c r="U8" s="17" t="s">
        <v>3</v>
      </c>
      <c r="V8" s="12">
        <f>SUM(V4:V7)</f>
        <v>9297</v>
      </c>
      <c r="W8" s="12">
        <f>SUM(W4:W7)</f>
        <v>10481</v>
      </c>
      <c r="X8" s="12">
        <f>SUM(X4:X7)</f>
        <v>19778</v>
      </c>
      <c r="Z8" s="4" t="s">
        <v>7</v>
      </c>
      <c r="AA8" s="10">
        <v>1260</v>
      </c>
      <c r="AB8" s="10">
        <v>2151</v>
      </c>
      <c r="AC8" s="10">
        <v>3411</v>
      </c>
    </row>
    <row r="9" spans="1:29" ht="15" customHeight="1" x14ac:dyDescent="0.15">
      <c r="A9" s="7"/>
      <c r="B9" s="11">
        <v>215</v>
      </c>
      <c r="C9" s="11">
        <v>172</v>
      </c>
      <c r="D9" s="11">
        <v>387</v>
      </c>
      <c r="E9" s="3"/>
      <c r="F9" s="7"/>
      <c r="G9" s="11">
        <v>282</v>
      </c>
      <c r="H9" s="11">
        <v>234</v>
      </c>
      <c r="I9" s="11">
        <v>516</v>
      </c>
      <c r="J9" s="3"/>
      <c r="K9" s="7"/>
      <c r="L9" s="12">
        <v>713</v>
      </c>
      <c r="M9" s="12">
        <v>716</v>
      </c>
      <c r="N9" s="12">
        <v>1429</v>
      </c>
      <c r="O9" s="3"/>
      <c r="P9" s="7"/>
      <c r="Q9" s="11">
        <v>257</v>
      </c>
      <c r="R9" s="11">
        <v>647</v>
      </c>
      <c r="S9" s="11">
        <v>904</v>
      </c>
      <c r="U9" s="4" t="s">
        <v>8</v>
      </c>
      <c r="V9" s="15">
        <f>SUM(G21,G27,G33,G39,L9)</f>
        <v>2661</v>
      </c>
      <c r="W9" s="15">
        <f>SUM(H21,H27,H33,H39,M9)</f>
        <v>2603</v>
      </c>
      <c r="X9" s="18">
        <f t="shared" ref="X9:X20" si="0">SUM(V9:W9)</f>
        <v>5264</v>
      </c>
      <c r="Z9" s="9" t="s">
        <v>24</v>
      </c>
      <c r="AA9" s="11">
        <f t="shared" ref="AA9:AB9" si="1">SUM(AA5:AA8)</f>
        <v>5424</v>
      </c>
      <c r="AB9" s="11">
        <f t="shared" si="1"/>
        <v>6272</v>
      </c>
      <c r="AC9" s="11">
        <f>SUM(AC5:AC8)</f>
        <v>11696</v>
      </c>
    </row>
    <row r="10" spans="1:29" ht="15" customHeight="1" x14ac:dyDescent="0.15">
      <c r="A10" s="7">
        <v>5</v>
      </c>
      <c r="B10" s="10">
        <v>62</v>
      </c>
      <c r="C10" s="10">
        <v>51</v>
      </c>
      <c r="D10" s="10">
        <v>113</v>
      </c>
      <c r="E10" s="3"/>
      <c r="F10" s="7">
        <v>35</v>
      </c>
      <c r="G10" s="10">
        <v>76</v>
      </c>
      <c r="H10" s="10">
        <v>89</v>
      </c>
      <c r="I10" s="10">
        <v>165</v>
      </c>
      <c r="J10" s="3"/>
      <c r="K10" s="7">
        <v>65</v>
      </c>
      <c r="L10" s="10">
        <v>154</v>
      </c>
      <c r="M10" s="10">
        <v>169</v>
      </c>
      <c r="N10" s="10">
        <v>323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6781</v>
      </c>
      <c r="W10" s="15">
        <f>SUM(H21,H27,H33,H39,M9,M15,M21,M27,M33,M39,R9,R15,R21,R27,R33,R39)</f>
        <v>8140</v>
      </c>
      <c r="X10" s="18">
        <f t="shared" si="0"/>
        <v>14921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53</v>
      </c>
      <c r="D11" s="10">
        <v>105</v>
      </c>
      <c r="E11" s="3"/>
      <c r="F11" s="7">
        <v>36</v>
      </c>
      <c r="G11" s="10">
        <v>82</v>
      </c>
      <c r="H11" s="10">
        <v>77</v>
      </c>
      <c r="I11" s="10">
        <v>159</v>
      </c>
      <c r="J11" s="3"/>
      <c r="K11" s="7">
        <v>66</v>
      </c>
      <c r="L11" s="10">
        <v>187</v>
      </c>
      <c r="M11" s="10">
        <v>169</v>
      </c>
      <c r="N11" s="10">
        <v>356</v>
      </c>
      <c r="O11" s="3"/>
      <c r="P11" s="7">
        <v>96</v>
      </c>
      <c r="Q11" s="10">
        <v>18</v>
      </c>
      <c r="R11" s="10">
        <v>62</v>
      </c>
      <c r="S11" s="10">
        <v>80</v>
      </c>
      <c r="U11" s="4" t="s">
        <v>10</v>
      </c>
      <c r="V11" s="15">
        <f>SUM(,G33,G39,L9,L15,L21,L27,L33,L39,Q9,Q15,Q21,Q27,Q33,Q39)</f>
        <v>5801</v>
      </c>
      <c r="W11" s="15">
        <f>SUM(,H33,H39,M9,M15,M21,M27,M33,M39,R9,R15,R21,R27,R33,R39)</f>
        <v>7256</v>
      </c>
      <c r="X11" s="18">
        <f t="shared" si="0"/>
        <v>13057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51</v>
      </c>
      <c r="D12" s="10">
        <v>112</v>
      </c>
      <c r="E12" s="3"/>
      <c r="F12" s="7">
        <v>37</v>
      </c>
      <c r="G12" s="10">
        <v>79</v>
      </c>
      <c r="H12" s="10">
        <v>88</v>
      </c>
      <c r="I12" s="10">
        <v>167</v>
      </c>
      <c r="J12" s="3"/>
      <c r="K12" s="7">
        <v>67</v>
      </c>
      <c r="L12" s="10">
        <v>160</v>
      </c>
      <c r="M12" s="10">
        <v>186</v>
      </c>
      <c r="N12" s="10">
        <v>346</v>
      </c>
      <c r="O12" s="3"/>
      <c r="P12" s="7">
        <v>97</v>
      </c>
      <c r="Q12" s="10">
        <v>20</v>
      </c>
      <c r="R12" s="10">
        <v>47</v>
      </c>
      <c r="S12" s="10">
        <v>67</v>
      </c>
      <c r="U12" s="4" t="s">
        <v>11</v>
      </c>
      <c r="V12" s="15">
        <f>SUM(L9,L15,L21,L27,L33,L39,Q9,Q15,Q21,Q27,Q33,Q39)</f>
        <v>4833</v>
      </c>
      <c r="W12" s="15">
        <f>SUM(M9,M15,M21,M27,M33,M39,R9,R15,R21,R27,R33,R39)</f>
        <v>6253</v>
      </c>
      <c r="X12" s="18">
        <f t="shared" si="0"/>
        <v>11086</v>
      </c>
      <c r="Z12" s="4" t="s">
        <v>25</v>
      </c>
      <c r="AA12" s="10">
        <v>142</v>
      </c>
      <c r="AB12" s="10">
        <v>97</v>
      </c>
      <c r="AC12" s="10">
        <v>239</v>
      </c>
    </row>
    <row r="13" spans="1:29" ht="15" customHeight="1" x14ac:dyDescent="0.15">
      <c r="A13" s="7">
        <v>8</v>
      </c>
      <c r="B13" s="10">
        <v>70</v>
      </c>
      <c r="C13" s="10">
        <v>57</v>
      </c>
      <c r="D13" s="10">
        <v>127</v>
      </c>
      <c r="E13" s="3"/>
      <c r="F13" s="7">
        <v>38</v>
      </c>
      <c r="G13" s="10">
        <v>102</v>
      </c>
      <c r="H13" s="10">
        <v>79</v>
      </c>
      <c r="I13" s="10">
        <v>181</v>
      </c>
      <c r="J13" s="3"/>
      <c r="K13" s="7">
        <v>68</v>
      </c>
      <c r="L13" s="10">
        <v>193</v>
      </c>
      <c r="M13" s="10">
        <v>187</v>
      </c>
      <c r="N13" s="10">
        <v>380</v>
      </c>
      <c r="O13" s="3"/>
      <c r="P13" s="7">
        <v>98</v>
      </c>
      <c r="Q13" s="10">
        <v>7</v>
      </c>
      <c r="R13" s="10">
        <v>34</v>
      </c>
      <c r="S13" s="10">
        <v>41</v>
      </c>
      <c r="U13" s="9" t="s">
        <v>12</v>
      </c>
      <c r="V13" s="12">
        <f>SUM(L15,L21,L27,L33,L39,Q9,Q15,Q21,Q27,Q33,Q39)</f>
        <v>4120</v>
      </c>
      <c r="W13" s="12">
        <f>SUM(M15,M21,M27,M33,M39,R9,R15,R21,R27,R33,R39)</f>
        <v>5537</v>
      </c>
      <c r="X13" s="12">
        <f t="shared" si="0"/>
        <v>9657</v>
      </c>
      <c r="Z13" s="25" t="s">
        <v>26</v>
      </c>
      <c r="AA13" s="10">
        <v>549</v>
      </c>
      <c r="AB13" s="10">
        <v>569</v>
      </c>
      <c r="AC13" s="10">
        <v>1118</v>
      </c>
    </row>
    <row r="14" spans="1:29" ht="15" customHeight="1" x14ac:dyDescent="0.15">
      <c r="A14" s="7">
        <v>9</v>
      </c>
      <c r="B14" s="10">
        <v>55</v>
      </c>
      <c r="C14" s="10">
        <v>71</v>
      </c>
      <c r="D14" s="10">
        <v>126</v>
      </c>
      <c r="E14" s="3"/>
      <c r="F14" s="7">
        <v>39</v>
      </c>
      <c r="G14" s="10">
        <v>89</v>
      </c>
      <c r="H14" s="10">
        <v>101</v>
      </c>
      <c r="I14" s="10">
        <v>190</v>
      </c>
      <c r="J14" s="3"/>
      <c r="K14" s="7">
        <v>69</v>
      </c>
      <c r="L14" s="10">
        <v>215</v>
      </c>
      <c r="M14" s="10">
        <v>168</v>
      </c>
      <c r="N14" s="10">
        <v>383</v>
      </c>
      <c r="O14" s="3"/>
      <c r="P14" s="7">
        <v>99</v>
      </c>
      <c r="Q14" s="10">
        <v>6</v>
      </c>
      <c r="R14" s="10">
        <v>18</v>
      </c>
      <c r="S14" s="10">
        <v>24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4658</v>
      </c>
      <c r="X14" s="18">
        <f t="shared" si="0"/>
        <v>7869</v>
      </c>
      <c r="Z14" s="4" t="s">
        <v>31</v>
      </c>
      <c r="AA14" s="10">
        <v>283</v>
      </c>
      <c r="AB14" s="10">
        <v>285</v>
      </c>
      <c r="AC14" s="10">
        <v>568</v>
      </c>
    </row>
    <row r="15" spans="1:29" ht="15" customHeight="1" x14ac:dyDescent="0.15">
      <c r="A15" s="7"/>
      <c r="B15" s="11">
        <v>300</v>
      </c>
      <c r="C15" s="11">
        <v>283</v>
      </c>
      <c r="D15" s="11">
        <v>583</v>
      </c>
      <c r="E15" s="3"/>
      <c r="F15" s="7"/>
      <c r="G15" s="11">
        <v>428</v>
      </c>
      <c r="H15" s="11">
        <v>434</v>
      </c>
      <c r="I15" s="11">
        <v>862</v>
      </c>
      <c r="J15" s="3"/>
      <c r="K15" s="7"/>
      <c r="L15" s="11">
        <v>909</v>
      </c>
      <c r="M15" s="11">
        <v>879</v>
      </c>
      <c r="N15" s="11">
        <v>1788</v>
      </c>
      <c r="O15" s="3"/>
      <c r="P15" s="7"/>
      <c r="Q15" s="11">
        <v>70</v>
      </c>
      <c r="R15" s="11">
        <v>229</v>
      </c>
      <c r="S15" s="11">
        <v>299</v>
      </c>
      <c r="U15" s="4" t="s">
        <v>14</v>
      </c>
      <c r="V15" s="15">
        <f>SUM(L27,L33,L39,Q9,Q15,Q21,Q27,Q33,Q39)</f>
        <v>2086</v>
      </c>
      <c r="W15" s="15">
        <f>SUM(M27,M33,M39,R9,R15,R21,R27,R33,R39)</f>
        <v>3558</v>
      </c>
      <c r="X15" s="18">
        <f t="shared" si="0"/>
        <v>5644</v>
      </c>
      <c r="Z15" s="4" t="s">
        <v>7</v>
      </c>
      <c r="AA15" s="10">
        <v>259</v>
      </c>
      <c r="AB15" s="10">
        <v>413</v>
      </c>
      <c r="AC15" s="10">
        <v>672</v>
      </c>
    </row>
    <row r="16" spans="1:29" ht="15" customHeight="1" x14ac:dyDescent="0.15">
      <c r="A16" s="7">
        <v>10</v>
      </c>
      <c r="B16" s="10">
        <v>70</v>
      </c>
      <c r="C16" s="10">
        <v>56</v>
      </c>
      <c r="D16" s="10">
        <v>126</v>
      </c>
      <c r="E16" s="3"/>
      <c r="F16" s="7">
        <v>40</v>
      </c>
      <c r="G16" s="10">
        <v>84</v>
      </c>
      <c r="H16" s="10">
        <v>75</v>
      </c>
      <c r="I16" s="10">
        <v>159</v>
      </c>
      <c r="J16" s="3"/>
      <c r="K16" s="7">
        <v>70</v>
      </c>
      <c r="L16" s="10">
        <v>197</v>
      </c>
      <c r="M16" s="10">
        <v>209</v>
      </c>
      <c r="N16" s="10">
        <v>406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1374</v>
      </c>
      <c r="W16" s="15">
        <f>SUM(M33,M39,R9,R15,R21,R27,R33,R39)</f>
        <v>2700</v>
      </c>
      <c r="X16" s="18">
        <f t="shared" si="0"/>
        <v>4074</v>
      </c>
      <c r="Z16" s="9" t="s">
        <v>24</v>
      </c>
      <c r="AA16" s="11">
        <f t="shared" ref="AA16:AB16" si="2">SUM(AA12:AA15)</f>
        <v>1233</v>
      </c>
      <c r="AB16" s="11">
        <f t="shared" si="2"/>
        <v>1364</v>
      </c>
      <c r="AC16" s="11">
        <f>SUM(AC12:AC15)</f>
        <v>2597</v>
      </c>
    </row>
    <row r="17" spans="1:29" ht="15" customHeight="1" x14ac:dyDescent="0.15">
      <c r="A17" s="7">
        <v>11</v>
      </c>
      <c r="B17" s="10">
        <v>60</v>
      </c>
      <c r="C17" s="10">
        <v>55</v>
      </c>
      <c r="D17" s="10">
        <v>115</v>
      </c>
      <c r="E17" s="3"/>
      <c r="F17" s="7">
        <v>41</v>
      </c>
      <c r="G17" s="10">
        <v>83</v>
      </c>
      <c r="H17" s="10">
        <v>77</v>
      </c>
      <c r="I17" s="10">
        <v>160</v>
      </c>
      <c r="J17" s="3"/>
      <c r="K17" s="7">
        <v>71</v>
      </c>
      <c r="L17" s="10">
        <v>216</v>
      </c>
      <c r="M17" s="10">
        <v>197</v>
      </c>
      <c r="N17" s="10">
        <v>413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828</v>
      </c>
      <c r="W17" s="15">
        <f>SUM(M39,R9,R15,R21,R27,R33,R39)</f>
        <v>1802</v>
      </c>
      <c r="X17" s="18">
        <f t="shared" si="0"/>
        <v>2630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68</v>
      </c>
      <c r="D18" s="10">
        <v>146</v>
      </c>
      <c r="E18" s="3"/>
      <c r="F18" s="7">
        <v>42</v>
      </c>
      <c r="G18" s="10">
        <v>80</v>
      </c>
      <c r="H18" s="10">
        <v>104</v>
      </c>
      <c r="I18" s="10">
        <v>184</v>
      </c>
      <c r="J18" s="3"/>
      <c r="K18" s="7">
        <v>72</v>
      </c>
      <c r="L18" s="10">
        <v>221</v>
      </c>
      <c r="M18" s="10">
        <v>208</v>
      </c>
      <c r="N18" s="13">
        <v>429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330</v>
      </c>
      <c r="W18" s="15">
        <f>SUM(R9,R15,R21,R27,R33,R39)</f>
        <v>925</v>
      </c>
      <c r="X18" s="18">
        <f t="shared" si="0"/>
        <v>1255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68</v>
      </c>
      <c r="D19" s="10">
        <v>148</v>
      </c>
      <c r="E19" s="3"/>
      <c r="F19" s="7">
        <v>43</v>
      </c>
      <c r="G19" s="10">
        <v>89</v>
      </c>
      <c r="H19" s="10">
        <v>75</v>
      </c>
      <c r="I19" s="10">
        <v>164</v>
      </c>
      <c r="J19" s="3"/>
      <c r="K19" s="7">
        <v>73</v>
      </c>
      <c r="L19" s="10">
        <v>248</v>
      </c>
      <c r="M19" s="10">
        <v>269</v>
      </c>
      <c r="N19" s="10">
        <v>517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73</v>
      </c>
      <c r="W19" s="15">
        <f>SUM(R15,R21,R27,R33,R39)</f>
        <v>278</v>
      </c>
      <c r="X19" s="18">
        <f t="shared" si="0"/>
        <v>351</v>
      </c>
      <c r="Z19" s="4" t="s">
        <v>25</v>
      </c>
      <c r="AA19" s="10">
        <v>137</v>
      </c>
      <c r="AB19" s="10">
        <v>121</v>
      </c>
      <c r="AC19" s="10">
        <v>258</v>
      </c>
    </row>
    <row r="20" spans="1:29" ht="15" customHeight="1" x14ac:dyDescent="0.15">
      <c r="A20" s="7">
        <v>14</v>
      </c>
      <c r="B20" s="10">
        <v>62</v>
      </c>
      <c r="C20" s="10">
        <v>70</v>
      </c>
      <c r="D20" s="10">
        <v>132</v>
      </c>
      <c r="E20" s="3"/>
      <c r="F20" s="7">
        <v>44</v>
      </c>
      <c r="G20" s="10">
        <v>99</v>
      </c>
      <c r="H20" s="10">
        <v>96</v>
      </c>
      <c r="I20" s="10">
        <v>195</v>
      </c>
      <c r="J20" s="3"/>
      <c r="K20" s="7">
        <v>74</v>
      </c>
      <c r="L20" s="10">
        <v>243</v>
      </c>
      <c r="M20" s="10">
        <v>217</v>
      </c>
      <c r="N20" s="10">
        <v>460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846</v>
      </c>
      <c r="AB20" s="10">
        <v>725</v>
      </c>
      <c r="AC20" s="10">
        <v>1571</v>
      </c>
    </row>
    <row r="21" spans="1:29" ht="15" customHeight="1" x14ac:dyDescent="0.15">
      <c r="A21" s="7"/>
      <c r="B21" s="11">
        <v>350</v>
      </c>
      <c r="C21" s="11">
        <v>317</v>
      </c>
      <c r="D21" s="11">
        <v>667</v>
      </c>
      <c r="E21" s="3"/>
      <c r="F21" s="7"/>
      <c r="G21" s="11">
        <v>435</v>
      </c>
      <c r="H21" s="11">
        <v>427</v>
      </c>
      <c r="I21" s="11">
        <v>862</v>
      </c>
      <c r="J21" s="3"/>
      <c r="K21" s="7"/>
      <c r="L21" s="12">
        <v>1125</v>
      </c>
      <c r="M21" s="12">
        <v>1100</v>
      </c>
      <c r="N21" s="12">
        <v>2225</v>
      </c>
      <c r="O21" s="23"/>
      <c r="P21" s="7"/>
      <c r="Q21" s="11">
        <v>2</v>
      </c>
      <c r="R21" s="11">
        <v>44</v>
      </c>
      <c r="S21" s="11">
        <v>46</v>
      </c>
      <c r="Z21" s="4" t="s">
        <v>31</v>
      </c>
      <c r="AA21" s="10">
        <v>370</v>
      </c>
      <c r="AB21" s="10">
        <v>339</v>
      </c>
      <c r="AC21" s="10">
        <v>709</v>
      </c>
    </row>
    <row r="22" spans="1:29" ht="15" customHeight="1" x14ac:dyDescent="0.15">
      <c r="A22" s="7">
        <v>15</v>
      </c>
      <c r="B22" s="10">
        <v>74</v>
      </c>
      <c r="C22" s="10">
        <v>81</v>
      </c>
      <c r="D22" s="10">
        <v>155</v>
      </c>
      <c r="E22" s="3"/>
      <c r="F22" s="7">
        <v>45</v>
      </c>
      <c r="G22" s="10">
        <v>115</v>
      </c>
      <c r="H22" s="10">
        <v>81</v>
      </c>
      <c r="I22" s="10">
        <v>196</v>
      </c>
      <c r="J22" s="3"/>
      <c r="K22" s="7">
        <v>75</v>
      </c>
      <c r="L22" s="10">
        <v>238</v>
      </c>
      <c r="M22" s="10">
        <v>249</v>
      </c>
      <c r="N22" s="10">
        <v>487</v>
      </c>
      <c r="O22" s="3"/>
      <c r="P22" s="7">
        <v>105</v>
      </c>
      <c r="Q22" s="10">
        <v>1</v>
      </c>
      <c r="R22" s="10">
        <v>3</v>
      </c>
      <c r="S22" s="10">
        <v>4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623</v>
      </c>
      <c r="AC22" s="10">
        <v>972</v>
      </c>
    </row>
    <row r="23" spans="1:29" ht="15" customHeight="1" x14ac:dyDescent="0.15">
      <c r="A23" s="7">
        <v>16</v>
      </c>
      <c r="B23" s="10">
        <v>79</v>
      </c>
      <c r="C23" s="10">
        <v>72</v>
      </c>
      <c r="D23" s="10">
        <v>151</v>
      </c>
      <c r="E23" s="3"/>
      <c r="F23" s="7">
        <v>46</v>
      </c>
      <c r="G23" s="10">
        <v>121</v>
      </c>
      <c r="H23" s="10">
        <v>89</v>
      </c>
      <c r="I23" s="10">
        <v>210</v>
      </c>
      <c r="J23" s="3"/>
      <c r="K23" s="7">
        <v>76</v>
      </c>
      <c r="L23" s="10">
        <v>147</v>
      </c>
      <c r="M23" s="10">
        <v>129</v>
      </c>
      <c r="N23" s="10">
        <v>276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9.3040765838442514</v>
      </c>
      <c r="W23" s="19">
        <f>W4/$W$8*100</f>
        <v>7.3657093788760619</v>
      </c>
      <c r="X23" s="19">
        <f>X4/$X$8*100</f>
        <v>8.2768732935585003</v>
      </c>
      <c r="Z23" s="9" t="s">
        <v>24</v>
      </c>
      <c r="AA23" s="11">
        <f t="shared" ref="AA23:AB23" si="3">SUM(AA19:AA22)</f>
        <v>1702</v>
      </c>
      <c r="AB23" s="11">
        <f t="shared" si="3"/>
        <v>1808</v>
      </c>
      <c r="AC23" s="11">
        <f>SUM(AC19:AC22)</f>
        <v>3510</v>
      </c>
    </row>
    <row r="24" spans="1:29" ht="15" customHeight="1" x14ac:dyDescent="0.15">
      <c r="A24" s="7">
        <v>17</v>
      </c>
      <c r="B24" s="10">
        <v>83</v>
      </c>
      <c r="C24" s="10">
        <v>71</v>
      </c>
      <c r="D24" s="10">
        <v>154</v>
      </c>
      <c r="E24" s="3"/>
      <c r="F24" s="7">
        <v>47</v>
      </c>
      <c r="G24" s="10">
        <v>95</v>
      </c>
      <c r="H24" s="10">
        <v>93</v>
      </c>
      <c r="I24" s="10">
        <v>188</v>
      </c>
      <c r="J24" s="3"/>
      <c r="K24" s="7">
        <v>77</v>
      </c>
      <c r="L24" s="10">
        <v>77</v>
      </c>
      <c r="M24" s="10">
        <v>134</v>
      </c>
      <c r="N24" s="10">
        <v>211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46.380552866516076</v>
      </c>
      <c r="W24" s="19">
        <f>W5/$W$8*100</f>
        <v>39.805362083770632</v>
      </c>
      <c r="X24" s="19">
        <f>X5/$X$8*100</f>
        <v>42.896147234300734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65</v>
      </c>
      <c r="D25" s="10">
        <v>148</v>
      </c>
      <c r="E25" s="3"/>
      <c r="F25" s="7">
        <v>48</v>
      </c>
      <c r="G25" s="10">
        <v>115</v>
      </c>
      <c r="H25" s="10">
        <v>94</v>
      </c>
      <c r="I25" s="10">
        <v>209</v>
      </c>
      <c r="J25" s="3"/>
      <c r="K25" s="7">
        <v>78</v>
      </c>
      <c r="L25" s="10">
        <v>117</v>
      </c>
      <c r="M25" s="10">
        <v>163</v>
      </c>
      <c r="N25" s="10">
        <v>280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21.878025169409486</v>
      </c>
      <c r="W25" s="19">
        <f>W6/$W$8*100</f>
        <v>18.881786089113632</v>
      </c>
      <c r="X25" s="19">
        <f>X6/$X$8*100</f>
        <v>20.290221458185865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62</v>
      </c>
      <c r="D26" s="10">
        <v>114</v>
      </c>
      <c r="E26" s="3"/>
      <c r="F26" s="7">
        <v>49</v>
      </c>
      <c r="G26" s="10">
        <v>99</v>
      </c>
      <c r="H26" s="10">
        <v>100</v>
      </c>
      <c r="I26" s="10">
        <v>199</v>
      </c>
      <c r="J26" s="3"/>
      <c r="K26" s="7">
        <v>79</v>
      </c>
      <c r="L26" s="10">
        <v>133</v>
      </c>
      <c r="M26" s="10">
        <v>183</v>
      </c>
      <c r="N26" s="10">
        <v>316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22.43734538023018</v>
      </c>
      <c r="W26" s="19">
        <f>W7/$W$8*100</f>
        <v>33.947142448239667</v>
      </c>
      <c r="X26" s="19">
        <f>X7/$X$8*100</f>
        <v>28.536758013954898</v>
      </c>
      <c r="Z26" s="4" t="s">
        <v>25</v>
      </c>
      <c r="AA26" s="10">
        <v>91</v>
      </c>
      <c r="AB26" s="10">
        <v>79</v>
      </c>
      <c r="AC26" s="10">
        <v>170</v>
      </c>
    </row>
    <row r="27" spans="1:29" ht="15" customHeight="1" x14ac:dyDescent="0.15">
      <c r="A27" s="7"/>
      <c r="B27" s="11">
        <v>371</v>
      </c>
      <c r="C27" s="11">
        <v>351</v>
      </c>
      <c r="D27" s="11">
        <v>722</v>
      </c>
      <c r="E27" s="3"/>
      <c r="F27" s="7"/>
      <c r="G27" s="11">
        <v>545</v>
      </c>
      <c r="H27" s="11">
        <v>457</v>
      </c>
      <c r="I27" s="11">
        <v>1002</v>
      </c>
      <c r="J27" s="3"/>
      <c r="K27" s="7"/>
      <c r="L27" s="11">
        <v>712</v>
      </c>
      <c r="M27" s="11">
        <v>858</v>
      </c>
      <c r="N27" s="11">
        <v>1570</v>
      </c>
      <c r="O27" s="3"/>
      <c r="P27" s="7"/>
      <c r="Q27" s="12">
        <v>1</v>
      </c>
      <c r="R27" s="12">
        <v>4</v>
      </c>
      <c r="S27" s="12">
        <v>5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398</v>
      </c>
      <c r="AB27" s="10">
        <v>386</v>
      </c>
      <c r="AC27" s="10">
        <v>784</v>
      </c>
    </row>
    <row r="28" spans="1:29" ht="15" customHeight="1" x14ac:dyDescent="0.15">
      <c r="A28" s="7">
        <v>20</v>
      </c>
      <c r="B28" s="10">
        <v>52</v>
      </c>
      <c r="C28" s="10">
        <v>71</v>
      </c>
      <c r="D28" s="10">
        <v>123</v>
      </c>
      <c r="E28" s="3"/>
      <c r="F28" s="7">
        <v>50</v>
      </c>
      <c r="G28" s="10">
        <v>95</v>
      </c>
      <c r="H28" s="10">
        <v>98</v>
      </c>
      <c r="I28" s="10">
        <v>193</v>
      </c>
      <c r="J28" s="3"/>
      <c r="K28" s="7">
        <v>80</v>
      </c>
      <c r="L28" s="10">
        <v>118</v>
      </c>
      <c r="M28" s="10">
        <v>161</v>
      </c>
      <c r="N28" s="10">
        <v>279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28.622136172959017</v>
      </c>
      <c r="W28" s="19">
        <f t="shared" ref="W28:W39" si="5">W9/$W$8*100</f>
        <v>24.835416467894287</v>
      </c>
      <c r="X28" s="19">
        <f t="shared" ref="X28:X39" si="6">X9/$X$8*100</f>
        <v>26.615431287288903</v>
      </c>
      <c r="Z28" s="4" t="s">
        <v>31</v>
      </c>
      <c r="AA28" s="10">
        <v>231</v>
      </c>
      <c r="AB28" s="10">
        <v>201</v>
      </c>
      <c r="AC28" s="10">
        <v>432</v>
      </c>
    </row>
    <row r="29" spans="1:29" ht="15" customHeight="1" x14ac:dyDescent="0.15">
      <c r="A29" s="7">
        <v>21</v>
      </c>
      <c r="B29" s="10">
        <v>63</v>
      </c>
      <c r="C29" s="10">
        <v>62</v>
      </c>
      <c r="D29" s="10">
        <v>125</v>
      </c>
      <c r="E29" s="3"/>
      <c r="F29" s="7">
        <v>51</v>
      </c>
      <c r="G29" s="10">
        <v>102</v>
      </c>
      <c r="H29" s="10">
        <v>80</v>
      </c>
      <c r="I29" s="10">
        <v>182</v>
      </c>
      <c r="J29" s="3"/>
      <c r="K29" s="7">
        <v>81</v>
      </c>
      <c r="L29" s="10">
        <v>113</v>
      </c>
      <c r="M29" s="10">
        <v>196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72.937506722598684</v>
      </c>
      <c r="W29" s="19">
        <f t="shared" si="5"/>
        <v>77.664345005247597</v>
      </c>
      <c r="X29" s="19">
        <f t="shared" si="6"/>
        <v>75.442410759429663</v>
      </c>
      <c r="Z29" s="4" t="s">
        <v>7</v>
      </c>
      <c r="AA29" s="10">
        <v>218</v>
      </c>
      <c r="AB29" s="10">
        <v>371</v>
      </c>
      <c r="AC29" s="10">
        <v>589</v>
      </c>
    </row>
    <row r="30" spans="1:29" ht="15" customHeight="1" x14ac:dyDescent="0.15">
      <c r="A30" s="7">
        <v>22</v>
      </c>
      <c r="B30" s="10">
        <v>63</v>
      </c>
      <c r="C30" s="10">
        <v>66</v>
      </c>
      <c r="D30" s="10">
        <v>129</v>
      </c>
      <c r="E30" s="3"/>
      <c r="F30" s="7">
        <v>52</v>
      </c>
      <c r="G30" s="10">
        <v>95</v>
      </c>
      <c r="H30" s="10">
        <v>89</v>
      </c>
      <c r="I30" s="10">
        <v>184</v>
      </c>
      <c r="J30" s="3"/>
      <c r="K30" s="7">
        <v>82</v>
      </c>
      <c r="L30" s="10">
        <v>106</v>
      </c>
      <c r="M30" s="10">
        <v>193</v>
      </c>
      <c r="N30" s="10">
        <v>299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62.396471980208666</v>
      </c>
      <c r="W30" s="19">
        <f t="shared" si="5"/>
        <v>69.230035301975008</v>
      </c>
      <c r="X30" s="19">
        <f t="shared" si="6"/>
        <v>66.017797552836484</v>
      </c>
      <c r="Z30" s="9" t="s">
        <v>24</v>
      </c>
      <c r="AA30" s="11">
        <f t="shared" ref="AA30:AB30" si="7">SUM(AA26:AA29)</f>
        <v>938</v>
      </c>
      <c r="AB30" s="11">
        <f t="shared" si="7"/>
        <v>1037</v>
      </c>
      <c r="AC30" s="11">
        <f>SUM(AC26:AC29)</f>
        <v>1975</v>
      </c>
    </row>
    <row r="31" spans="1:29" ht="15" customHeight="1" x14ac:dyDescent="0.15">
      <c r="A31" s="7">
        <v>23</v>
      </c>
      <c r="B31" s="10">
        <v>56</v>
      </c>
      <c r="C31" s="10">
        <v>51</v>
      </c>
      <c r="D31" s="10">
        <v>107</v>
      </c>
      <c r="E31" s="3"/>
      <c r="F31" s="7">
        <v>53</v>
      </c>
      <c r="G31" s="10">
        <v>94</v>
      </c>
      <c r="H31" s="10">
        <v>93</v>
      </c>
      <c r="I31" s="10">
        <v>187</v>
      </c>
      <c r="J31" s="3"/>
      <c r="K31" s="7">
        <v>83</v>
      </c>
      <c r="L31" s="10">
        <v>109</v>
      </c>
      <c r="M31" s="10">
        <v>172</v>
      </c>
      <c r="N31" s="10">
        <v>281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51.984511132623425</v>
      </c>
      <c r="W31" s="19">
        <f t="shared" si="5"/>
        <v>59.660337754031104</v>
      </c>
      <c r="X31" s="19">
        <f t="shared" si="6"/>
        <v>56.052179188997876</v>
      </c>
      <c r="Z31" s="6"/>
    </row>
    <row r="32" spans="1:29" ht="15" customHeight="1" x14ac:dyDescent="0.15">
      <c r="A32" s="7">
        <v>24</v>
      </c>
      <c r="B32" s="10">
        <v>50</v>
      </c>
      <c r="C32" s="10">
        <v>53</v>
      </c>
      <c r="D32" s="10">
        <v>103</v>
      </c>
      <c r="E32" s="3"/>
      <c r="F32" s="7">
        <v>54</v>
      </c>
      <c r="G32" s="10">
        <v>93</v>
      </c>
      <c r="H32" s="10">
        <v>96</v>
      </c>
      <c r="I32" s="10">
        <v>189</v>
      </c>
      <c r="J32" s="3"/>
      <c r="K32" s="7">
        <v>84</v>
      </c>
      <c r="L32" s="10">
        <v>100</v>
      </c>
      <c r="M32" s="10">
        <v>176</v>
      </c>
      <c r="N32" s="10">
        <v>276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44.315370549639674</v>
      </c>
      <c r="W32" s="20">
        <f t="shared" si="5"/>
        <v>52.828928537353306</v>
      </c>
      <c r="X32" s="20">
        <f t="shared" si="6"/>
        <v>48.826979472140764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303</v>
      </c>
      <c r="D33" s="11">
        <v>587</v>
      </c>
      <c r="E33" s="3"/>
      <c r="F33" s="7"/>
      <c r="G33" s="11">
        <v>479</v>
      </c>
      <c r="H33" s="11">
        <v>456</v>
      </c>
      <c r="I33" s="11">
        <v>935</v>
      </c>
      <c r="J33" s="3"/>
      <c r="K33" s="7"/>
      <c r="L33" s="11">
        <v>546</v>
      </c>
      <c r="M33" s="11">
        <v>898</v>
      </c>
      <c r="N33" s="11">
        <v>1444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34.538023018177903</v>
      </c>
      <c r="W33" s="19">
        <f t="shared" si="5"/>
        <v>44.44232420570556</v>
      </c>
      <c r="X33" s="19">
        <f t="shared" si="6"/>
        <v>39.786631610880782</v>
      </c>
      <c r="Z33" s="6" t="s">
        <v>3</v>
      </c>
    </row>
    <row r="34" spans="1:29" ht="15" customHeight="1" x14ac:dyDescent="0.15">
      <c r="A34" s="7">
        <v>25</v>
      </c>
      <c r="B34" s="10">
        <v>45</v>
      </c>
      <c r="C34" s="10">
        <v>49</v>
      </c>
      <c r="D34" s="10">
        <v>94</v>
      </c>
      <c r="E34" s="3"/>
      <c r="F34" s="7">
        <v>55</v>
      </c>
      <c r="G34" s="10">
        <v>82</v>
      </c>
      <c r="H34" s="10">
        <v>119</v>
      </c>
      <c r="I34" s="10">
        <v>201</v>
      </c>
      <c r="J34" s="3"/>
      <c r="K34" s="7">
        <v>85</v>
      </c>
      <c r="L34" s="10">
        <v>125</v>
      </c>
      <c r="M34" s="10">
        <v>182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22.43734538023018</v>
      </c>
      <c r="W34" s="19">
        <f t="shared" si="5"/>
        <v>33.947142448239667</v>
      </c>
      <c r="X34" s="19">
        <f t="shared" si="6"/>
        <v>28.536758013954898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46</v>
      </c>
      <c r="D35" s="10">
        <v>98</v>
      </c>
      <c r="E35" s="3"/>
      <c r="F35" s="7">
        <v>56</v>
      </c>
      <c r="G35" s="10">
        <v>95</v>
      </c>
      <c r="H35" s="10">
        <v>95</v>
      </c>
      <c r="I35" s="10">
        <v>190</v>
      </c>
      <c r="J35" s="3"/>
      <c r="K35" s="7">
        <v>86</v>
      </c>
      <c r="L35" s="10">
        <v>101</v>
      </c>
      <c r="M35" s="10">
        <v>183</v>
      </c>
      <c r="N35" s="10">
        <v>284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14.778960955146822</v>
      </c>
      <c r="W35" s="19">
        <f t="shared" si="5"/>
        <v>25.760900677416277</v>
      </c>
      <c r="X35" s="19">
        <f t="shared" si="6"/>
        <v>20.598644959045405</v>
      </c>
      <c r="Z35" s="4" t="s">
        <v>25</v>
      </c>
      <c r="AA35" s="10">
        <f>SUM(AA5,AA12,AA19,AA26)</f>
        <v>865</v>
      </c>
      <c r="AB35" s="10">
        <f t="shared" ref="AA35:AB38" si="8">SUM(AB5,AB12,AB19,AB26)</f>
        <v>772</v>
      </c>
      <c r="AC35" s="10">
        <f>SUM(AA35:AB35)</f>
        <v>1637</v>
      </c>
    </row>
    <row r="36" spans="1:29" ht="15" customHeight="1" x14ac:dyDescent="0.15">
      <c r="A36" s="7">
        <v>27</v>
      </c>
      <c r="B36" s="10">
        <v>48</v>
      </c>
      <c r="C36" s="10">
        <v>49</v>
      </c>
      <c r="D36" s="10">
        <v>97</v>
      </c>
      <c r="E36" s="3"/>
      <c r="F36" s="7">
        <v>57</v>
      </c>
      <c r="G36" s="10">
        <v>99</v>
      </c>
      <c r="H36" s="10">
        <v>79</v>
      </c>
      <c r="I36" s="10">
        <v>178</v>
      </c>
      <c r="J36" s="3"/>
      <c r="K36" s="7">
        <v>87</v>
      </c>
      <c r="L36" s="10">
        <v>111</v>
      </c>
      <c r="M36" s="10">
        <v>192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8.9060987415295259</v>
      </c>
      <c r="W36" s="19">
        <f t="shared" si="5"/>
        <v>17.193015933594122</v>
      </c>
      <c r="X36" s="19">
        <f t="shared" si="6"/>
        <v>13.297603397714633</v>
      </c>
      <c r="Z36" s="25" t="s">
        <v>26</v>
      </c>
      <c r="AA36" s="10">
        <f t="shared" si="8"/>
        <v>4312</v>
      </c>
      <c r="AB36" s="10">
        <f t="shared" si="8"/>
        <v>4172</v>
      </c>
      <c r="AC36" s="13">
        <f>SUM(AA36:AB36)</f>
        <v>8484</v>
      </c>
    </row>
    <row r="37" spans="1:29" ht="15" customHeight="1" x14ac:dyDescent="0.15">
      <c r="A37" s="7">
        <v>28</v>
      </c>
      <c r="B37" s="10">
        <v>60</v>
      </c>
      <c r="C37" s="10">
        <v>51</v>
      </c>
      <c r="D37" s="10">
        <v>111</v>
      </c>
      <c r="E37" s="3"/>
      <c r="F37" s="7">
        <v>58</v>
      </c>
      <c r="G37" s="10">
        <v>103</v>
      </c>
      <c r="H37" s="10">
        <v>126</v>
      </c>
      <c r="I37" s="10">
        <v>229</v>
      </c>
      <c r="J37" s="3"/>
      <c r="K37" s="7">
        <v>88</v>
      </c>
      <c r="L37" s="10">
        <v>86</v>
      </c>
      <c r="M37" s="10">
        <v>168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3.5495321071313328</v>
      </c>
      <c r="W37" s="19">
        <f t="shared" si="5"/>
        <v>8.8254937505963174</v>
      </c>
      <c r="X37" s="19">
        <f t="shared" si="6"/>
        <v>6.3454343209626858</v>
      </c>
      <c r="Z37" s="4" t="s">
        <v>31</v>
      </c>
      <c r="AA37" s="10">
        <f t="shared" si="8"/>
        <v>2034</v>
      </c>
      <c r="AB37" s="10">
        <f t="shared" si="8"/>
        <v>1979</v>
      </c>
      <c r="AC37" s="13">
        <f>SUM(AA37:AB37)</f>
        <v>4013</v>
      </c>
    </row>
    <row r="38" spans="1:29" ht="15" customHeight="1" x14ac:dyDescent="0.15">
      <c r="A38" s="7">
        <v>29</v>
      </c>
      <c r="B38" s="10">
        <v>81</v>
      </c>
      <c r="C38" s="10">
        <v>52</v>
      </c>
      <c r="D38" s="10">
        <v>133</v>
      </c>
      <c r="E38" s="3"/>
      <c r="F38" s="7">
        <v>59</v>
      </c>
      <c r="G38" s="10">
        <v>110</v>
      </c>
      <c r="H38" s="10">
        <v>128</v>
      </c>
      <c r="I38" s="10">
        <v>238</v>
      </c>
      <c r="J38" s="3"/>
      <c r="K38" s="7">
        <v>89</v>
      </c>
      <c r="L38" s="10">
        <v>75</v>
      </c>
      <c r="M38" s="10">
        <v>152</v>
      </c>
      <c r="N38" s="10">
        <v>227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0.78519952672905236</v>
      </c>
      <c r="W38" s="19">
        <f t="shared" si="5"/>
        <v>2.6524186623413799</v>
      </c>
      <c r="X38" s="19">
        <f t="shared" si="6"/>
        <v>1.7746991606835878</v>
      </c>
      <c r="Z38" s="4" t="s">
        <v>7</v>
      </c>
      <c r="AA38" s="10">
        <f t="shared" si="8"/>
        <v>2086</v>
      </c>
      <c r="AB38" s="10">
        <f t="shared" si="8"/>
        <v>3558</v>
      </c>
      <c r="AC38" s="13">
        <f>SUM(AA38:AB38)</f>
        <v>5644</v>
      </c>
    </row>
    <row r="39" spans="1:29" ht="15" customHeight="1" x14ac:dyDescent="0.15">
      <c r="A39" s="7"/>
      <c r="B39" s="11">
        <v>286</v>
      </c>
      <c r="C39" s="11">
        <v>247</v>
      </c>
      <c r="D39" s="11">
        <v>533</v>
      </c>
      <c r="E39" s="3"/>
      <c r="F39" s="7"/>
      <c r="G39" s="11">
        <v>489</v>
      </c>
      <c r="H39" s="11">
        <v>547</v>
      </c>
      <c r="I39" s="11">
        <v>1036</v>
      </c>
      <c r="J39" s="3"/>
      <c r="K39" s="7"/>
      <c r="L39" s="11">
        <v>498</v>
      </c>
      <c r="M39" s="11">
        <v>877</v>
      </c>
      <c r="N39" s="11">
        <v>1375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3.2268473701193935E-2</v>
      </c>
      <c r="W39" s="19">
        <f t="shared" si="5"/>
        <v>0.46751264192348058</v>
      </c>
      <c r="X39" s="19">
        <f t="shared" si="6"/>
        <v>0.26291839417534635</v>
      </c>
      <c r="Z39" s="9" t="s">
        <v>24</v>
      </c>
      <c r="AA39" s="11">
        <f>SUM(AA35:AA38)</f>
        <v>9297</v>
      </c>
      <c r="AB39" s="11">
        <f>SUM(AB35:AB38)</f>
        <v>10481</v>
      </c>
      <c r="AC39" s="11">
        <f>SUM(AC35:AC38)</f>
        <v>19778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45016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33</v>
      </c>
      <c r="C4" s="10">
        <v>32</v>
      </c>
      <c r="D4" s="10">
        <v>65</v>
      </c>
      <c r="E4" s="3"/>
      <c r="F4" s="7">
        <v>30</v>
      </c>
      <c r="G4" s="10">
        <v>51</v>
      </c>
      <c r="H4" s="10">
        <v>51</v>
      </c>
      <c r="I4" s="10">
        <v>102</v>
      </c>
      <c r="J4" s="3"/>
      <c r="K4" s="7">
        <v>60</v>
      </c>
      <c r="L4" s="10">
        <v>119</v>
      </c>
      <c r="M4" s="10">
        <v>107</v>
      </c>
      <c r="N4" s="10">
        <v>226</v>
      </c>
      <c r="O4" s="3"/>
      <c r="P4" s="7">
        <v>90</v>
      </c>
      <c r="Q4" s="10">
        <v>70</v>
      </c>
      <c r="R4" s="10">
        <v>142</v>
      </c>
      <c r="S4" s="10">
        <v>212</v>
      </c>
      <c r="U4" s="4" t="s">
        <v>4</v>
      </c>
      <c r="V4" s="15">
        <f>SUM(B9,B15,B21)</f>
        <v>854</v>
      </c>
      <c r="W4" s="15">
        <f>SUM(C9,C15,C21)</f>
        <v>770</v>
      </c>
      <c r="X4" s="15">
        <f>SUM(V4:W4)</f>
        <v>1624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31</v>
      </c>
      <c r="D5" s="10">
        <v>63</v>
      </c>
      <c r="E5" s="3"/>
      <c r="F5" s="7">
        <v>31</v>
      </c>
      <c r="G5" s="10">
        <v>63</v>
      </c>
      <c r="H5" s="10">
        <v>38</v>
      </c>
      <c r="I5" s="10">
        <v>101</v>
      </c>
      <c r="J5" s="3"/>
      <c r="K5" s="7">
        <v>61</v>
      </c>
      <c r="L5" s="10">
        <v>135</v>
      </c>
      <c r="M5" s="10">
        <v>147</v>
      </c>
      <c r="N5" s="10">
        <v>282</v>
      </c>
      <c r="O5" s="3"/>
      <c r="P5" s="7">
        <v>91</v>
      </c>
      <c r="Q5" s="10">
        <v>60</v>
      </c>
      <c r="R5" s="10">
        <v>134</v>
      </c>
      <c r="S5" s="10">
        <v>194</v>
      </c>
      <c r="U5" s="4" t="s">
        <v>5</v>
      </c>
      <c r="V5" s="15">
        <f>SUM(B27,B33,B39,G9,G15,G21,G27,G33,G39,L9)</f>
        <v>4286</v>
      </c>
      <c r="W5" s="15">
        <f>SUM(C27,C33,C39,H9,H15,H21,H27,H33,H39,M9)</f>
        <v>4119</v>
      </c>
      <c r="X5" s="15">
        <f>SUM(V5:W5)</f>
        <v>8405</v>
      </c>
      <c r="Y5" s="2"/>
      <c r="Z5" s="4" t="s">
        <v>25</v>
      </c>
      <c r="AA5" s="10">
        <v>487</v>
      </c>
      <c r="AB5" s="10">
        <v>477</v>
      </c>
      <c r="AC5" s="10">
        <v>964</v>
      </c>
    </row>
    <row r="6" spans="1:29" ht="15" customHeight="1" x14ac:dyDescent="0.15">
      <c r="A6" s="7">
        <v>2</v>
      </c>
      <c r="B6" s="10">
        <v>64</v>
      </c>
      <c r="C6" s="10">
        <v>38</v>
      </c>
      <c r="D6" s="10">
        <v>102</v>
      </c>
      <c r="E6" s="3"/>
      <c r="F6" s="7">
        <v>32</v>
      </c>
      <c r="G6" s="10">
        <v>48</v>
      </c>
      <c r="H6" s="10">
        <v>47</v>
      </c>
      <c r="I6" s="10">
        <v>95</v>
      </c>
      <c r="J6" s="3"/>
      <c r="K6" s="7">
        <v>62</v>
      </c>
      <c r="L6" s="10">
        <v>147</v>
      </c>
      <c r="M6" s="10">
        <v>147</v>
      </c>
      <c r="N6" s="10">
        <v>294</v>
      </c>
      <c r="O6" s="3"/>
      <c r="P6" s="7">
        <v>92</v>
      </c>
      <c r="Q6" s="10">
        <v>66</v>
      </c>
      <c r="R6" s="10">
        <v>156</v>
      </c>
      <c r="S6" s="10">
        <v>222</v>
      </c>
      <c r="U6" s="8" t="s">
        <v>6</v>
      </c>
      <c r="V6" s="15">
        <f>SUM(L15,L21)</f>
        <v>2032</v>
      </c>
      <c r="W6" s="15">
        <f>SUM(M15,M21)</f>
        <v>1975</v>
      </c>
      <c r="X6" s="15">
        <f>SUM(V6:W6)</f>
        <v>4007</v>
      </c>
      <c r="Z6" s="25" t="s">
        <v>26</v>
      </c>
      <c r="AA6" s="10">
        <v>2510</v>
      </c>
      <c r="AB6" s="10">
        <v>2473</v>
      </c>
      <c r="AC6" s="10">
        <v>4983</v>
      </c>
    </row>
    <row r="7" spans="1:29" ht="15" customHeight="1" x14ac:dyDescent="0.15">
      <c r="A7" s="7">
        <v>3</v>
      </c>
      <c r="B7" s="10">
        <v>39</v>
      </c>
      <c r="C7" s="10">
        <v>45</v>
      </c>
      <c r="D7" s="10">
        <v>84</v>
      </c>
      <c r="E7" s="3"/>
      <c r="F7" s="7">
        <v>33</v>
      </c>
      <c r="G7" s="10">
        <v>53</v>
      </c>
      <c r="H7" s="10">
        <v>36</v>
      </c>
      <c r="I7" s="10">
        <v>89</v>
      </c>
      <c r="J7" s="3"/>
      <c r="K7" s="7">
        <v>63</v>
      </c>
      <c r="L7" s="10">
        <v>144</v>
      </c>
      <c r="M7" s="10">
        <v>142</v>
      </c>
      <c r="N7" s="10">
        <v>286</v>
      </c>
      <c r="O7" s="3"/>
      <c r="P7" s="7">
        <v>93</v>
      </c>
      <c r="Q7" s="10">
        <v>40</v>
      </c>
      <c r="R7" s="10">
        <v>111</v>
      </c>
      <c r="S7" s="10">
        <v>151</v>
      </c>
      <c r="U7" s="4" t="s">
        <v>7</v>
      </c>
      <c r="V7" s="15">
        <f>SUM(L27,L33,L39,Q9,Q15,Q21,Q27,Q33,Q39)</f>
        <v>2095</v>
      </c>
      <c r="W7" s="15">
        <f>SUM(M27,M33,M39,R9,R15,R21,R27,R33,R39)</f>
        <v>3569</v>
      </c>
      <c r="X7" s="15">
        <f>SUM(V7:W7)</f>
        <v>5664</v>
      </c>
      <c r="Z7" s="4" t="s">
        <v>31</v>
      </c>
      <c r="AA7" s="10">
        <v>1154</v>
      </c>
      <c r="AB7" s="10">
        <v>1148</v>
      </c>
      <c r="AC7" s="10">
        <v>2302</v>
      </c>
    </row>
    <row r="8" spans="1:29" ht="15" customHeight="1" x14ac:dyDescent="0.15">
      <c r="A8" s="7">
        <v>4</v>
      </c>
      <c r="B8" s="10">
        <v>45</v>
      </c>
      <c r="C8" s="10">
        <v>30</v>
      </c>
      <c r="D8" s="10">
        <v>75</v>
      </c>
      <c r="E8" s="3"/>
      <c r="F8" s="7">
        <v>34</v>
      </c>
      <c r="G8" s="10">
        <v>74</v>
      </c>
      <c r="H8" s="10">
        <v>58</v>
      </c>
      <c r="I8" s="10">
        <v>132</v>
      </c>
      <c r="J8" s="3"/>
      <c r="K8" s="7">
        <v>64</v>
      </c>
      <c r="L8" s="10">
        <v>164</v>
      </c>
      <c r="M8" s="10">
        <v>164</v>
      </c>
      <c r="N8" s="10">
        <v>328</v>
      </c>
      <c r="O8" s="3"/>
      <c r="P8" s="7">
        <v>94</v>
      </c>
      <c r="Q8" s="10">
        <v>30</v>
      </c>
      <c r="R8" s="10">
        <v>102</v>
      </c>
      <c r="S8" s="10">
        <v>132</v>
      </c>
      <c r="U8" s="17" t="s">
        <v>3</v>
      </c>
      <c r="V8" s="12">
        <f>SUM(V4:V7)</f>
        <v>9267</v>
      </c>
      <c r="W8" s="12">
        <f>SUM(W4:W7)</f>
        <v>10433</v>
      </c>
      <c r="X8" s="12">
        <f>SUM(X4:X7)</f>
        <v>19700</v>
      </c>
      <c r="Z8" s="4" t="s">
        <v>7</v>
      </c>
      <c r="AA8" s="10">
        <v>1264</v>
      </c>
      <c r="AB8" s="10">
        <v>2157</v>
      </c>
      <c r="AC8" s="10">
        <v>3421</v>
      </c>
    </row>
    <row r="9" spans="1:29" ht="15" customHeight="1" x14ac:dyDescent="0.15">
      <c r="A9" s="7"/>
      <c r="B9" s="11">
        <v>213</v>
      </c>
      <c r="C9" s="11">
        <v>176</v>
      </c>
      <c r="D9" s="11">
        <v>389</v>
      </c>
      <c r="E9" s="3"/>
      <c r="F9" s="7"/>
      <c r="G9" s="11">
        <v>289</v>
      </c>
      <c r="H9" s="11">
        <v>230</v>
      </c>
      <c r="I9" s="11">
        <v>519</v>
      </c>
      <c r="J9" s="3"/>
      <c r="K9" s="7"/>
      <c r="L9" s="12">
        <v>709</v>
      </c>
      <c r="M9" s="12">
        <v>707</v>
      </c>
      <c r="N9" s="12">
        <v>1416</v>
      </c>
      <c r="O9" s="3"/>
      <c r="P9" s="7"/>
      <c r="Q9" s="11">
        <v>266</v>
      </c>
      <c r="R9" s="11">
        <v>645</v>
      </c>
      <c r="S9" s="11">
        <v>911</v>
      </c>
      <c r="U9" s="4" t="s">
        <v>8</v>
      </c>
      <c r="V9" s="15">
        <f>SUM(G21,G27,G33,G39,L9)</f>
        <v>2652</v>
      </c>
      <c r="W9" s="15">
        <f>SUM(H21,H27,H33,H39,M9)</f>
        <v>2590</v>
      </c>
      <c r="X9" s="18">
        <f t="shared" ref="X9:X20" si="0">SUM(V9:W9)</f>
        <v>5242</v>
      </c>
      <c r="Z9" s="9" t="s">
        <v>24</v>
      </c>
      <c r="AA9" s="11">
        <f t="shared" ref="AA9:AB9" si="1">SUM(AA5:AA8)</f>
        <v>5415</v>
      </c>
      <c r="AB9" s="11">
        <f t="shared" si="1"/>
        <v>6255</v>
      </c>
      <c r="AC9" s="11">
        <f>SUM(AC5:AC8)</f>
        <v>11670</v>
      </c>
    </row>
    <row r="10" spans="1:29" ht="15" customHeight="1" x14ac:dyDescent="0.15">
      <c r="A10" s="7">
        <v>5</v>
      </c>
      <c r="B10" s="10">
        <v>59</v>
      </c>
      <c r="C10" s="10">
        <v>51</v>
      </c>
      <c r="D10" s="10">
        <v>110</v>
      </c>
      <c r="E10" s="3"/>
      <c r="F10" s="7">
        <v>35</v>
      </c>
      <c r="G10" s="10">
        <v>78</v>
      </c>
      <c r="H10" s="10">
        <v>88</v>
      </c>
      <c r="I10" s="10">
        <v>166</v>
      </c>
      <c r="J10" s="3"/>
      <c r="K10" s="7">
        <v>65</v>
      </c>
      <c r="L10" s="10">
        <v>155</v>
      </c>
      <c r="M10" s="10">
        <v>172</v>
      </c>
      <c r="N10" s="10">
        <v>327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6779</v>
      </c>
      <c r="W10" s="15">
        <f>SUM(H21,H27,H33,H39,M9,M15,M21,M27,M33,M39,R9,R15,R21,R27,R33,R39)</f>
        <v>8134</v>
      </c>
      <c r="X10" s="18">
        <f t="shared" si="0"/>
        <v>14913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50</v>
      </c>
      <c r="D11" s="10">
        <v>102</v>
      </c>
      <c r="E11" s="3"/>
      <c r="F11" s="7">
        <v>36</v>
      </c>
      <c r="G11" s="10">
        <v>77</v>
      </c>
      <c r="H11" s="10">
        <v>75</v>
      </c>
      <c r="I11" s="10">
        <v>152</v>
      </c>
      <c r="J11" s="3"/>
      <c r="K11" s="7">
        <v>66</v>
      </c>
      <c r="L11" s="10">
        <v>186</v>
      </c>
      <c r="M11" s="10">
        <v>168</v>
      </c>
      <c r="N11" s="10">
        <v>354</v>
      </c>
      <c r="O11" s="3"/>
      <c r="P11" s="7">
        <v>96</v>
      </c>
      <c r="Q11" s="10">
        <v>16</v>
      </c>
      <c r="R11" s="10">
        <v>61</v>
      </c>
      <c r="S11" s="10">
        <v>77</v>
      </c>
      <c r="U11" s="4" t="s">
        <v>10</v>
      </c>
      <c r="V11" s="15">
        <f>SUM(,G33,G39,L9,L15,L21,L27,L33,L39,Q9,Q15,Q21,Q27,Q33,Q39)</f>
        <v>5805</v>
      </c>
      <c r="W11" s="15">
        <f>SUM(,H33,H39,M9,M15,M21,M27,M33,M39,R9,R15,R21,R27,R33,R39)</f>
        <v>7256</v>
      </c>
      <c r="X11" s="18">
        <f t="shared" si="0"/>
        <v>13061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50</v>
      </c>
      <c r="D12" s="10">
        <v>113</v>
      </c>
      <c r="E12" s="3"/>
      <c r="F12" s="7">
        <v>37</v>
      </c>
      <c r="G12" s="10">
        <v>85</v>
      </c>
      <c r="H12" s="10">
        <v>90</v>
      </c>
      <c r="I12" s="10">
        <v>175</v>
      </c>
      <c r="J12" s="3"/>
      <c r="K12" s="7">
        <v>67</v>
      </c>
      <c r="L12" s="10">
        <v>157</v>
      </c>
      <c r="M12" s="10">
        <v>190</v>
      </c>
      <c r="N12" s="10">
        <v>347</v>
      </c>
      <c r="O12" s="3"/>
      <c r="P12" s="7">
        <v>97</v>
      </c>
      <c r="Q12" s="10">
        <v>21</v>
      </c>
      <c r="R12" s="10">
        <v>47</v>
      </c>
      <c r="S12" s="10">
        <v>68</v>
      </c>
      <c r="U12" s="4" t="s">
        <v>11</v>
      </c>
      <c r="V12" s="15">
        <f>SUM(L9,L15,L21,L27,L33,L39,Q9,Q15,Q21,Q27,Q33,Q39)</f>
        <v>4836</v>
      </c>
      <c r="W12" s="15">
        <f>SUM(M9,M15,M21,M27,M33,M39,R9,R15,R21,R27,R33,R39)</f>
        <v>6251</v>
      </c>
      <c r="X12" s="18">
        <f t="shared" si="0"/>
        <v>11087</v>
      </c>
      <c r="Z12" s="4" t="s">
        <v>25</v>
      </c>
      <c r="AA12" s="10">
        <v>141</v>
      </c>
      <c r="AB12" s="10">
        <v>97</v>
      </c>
      <c r="AC12" s="10">
        <v>238</v>
      </c>
    </row>
    <row r="13" spans="1:29" ht="15" customHeight="1" x14ac:dyDescent="0.15">
      <c r="A13" s="7">
        <v>8</v>
      </c>
      <c r="B13" s="10">
        <v>66</v>
      </c>
      <c r="C13" s="10">
        <v>59</v>
      </c>
      <c r="D13" s="10">
        <v>125</v>
      </c>
      <c r="E13" s="3"/>
      <c r="F13" s="7">
        <v>38</v>
      </c>
      <c r="G13" s="10">
        <v>100</v>
      </c>
      <c r="H13" s="10">
        <v>75</v>
      </c>
      <c r="I13" s="10">
        <v>175</v>
      </c>
      <c r="J13" s="3"/>
      <c r="K13" s="7">
        <v>68</v>
      </c>
      <c r="L13" s="10">
        <v>193</v>
      </c>
      <c r="M13" s="10">
        <v>191</v>
      </c>
      <c r="N13" s="10">
        <v>384</v>
      </c>
      <c r="O13" s="3"/>
      <c r="P13" s="7">
        <v>98</v>
      </c>
      <c r="Q13" s="10">
        <v>7</v>
      </c>
      <c r="R13" s="10">
        <v>36</v>
      </c>
      <c r="S13" s="10">
        <v>43</v>
      </c>
      <c r="U13" s="9" t="s">
        <v>12</v>
      </c>
      <c r="V13" s="12">
        <f>SUM(L15,L21,L27,L33,L39,Q9,Q15,Q21,Q27,Q33,Q39)</f>
        <v>4127</v>
      </c>
      <c r="W13" s="12">
        <f>SUM(M15,M21,M27,M33,M39,R9,R15,R21,R27,R33,R39)</f>
        <v>5544</v>
      </c>
      <c r="X13" s="12">
        <f t="shared" si="0"/>
        <v>9671</v>
      </c>
      <c r="Z13" s="25" t="s">
        <v>26</v>
      </c>
      <c r="AA13" s="10">
        <v>546</v>
      </c>
      <c r="AB13" s="10">
        <v>553</v>
      </c>
      <c r="AC13" s="10">
        <v>1099</v>
      </c>
    </row>
    <row r="14" spans="1:29" ht="15" customHeight="1" x14ac:dyDescent="0.15">
      <c r="A14" s="7">
        <v>9</v>
      </c>
      <c r="B14" s="10">
        <v>53</v>
      </c>
      <c r="C14" s="10">
        <v>69</v>
      </c>
      <c r="D14" s="10">
        <v>122</v>
      </c>
      <c r="E14" s="3"/>
      <c r="F14" s="7">
        <v>39</v>
      </c>
      <c r="G14" s="10">
        <v>84</v>
      </c>
      <c r="H14" s="10">
        <v>96</v>
      </c>
      <c r="I14" s="10">
        <v>180</v>
      </c>
      <c r="J14" s="3"/>
      <c r="K14" s="7">
        <v>69</v>
      </c>
      <c r="L14" s="10">
        <v>219</v>
      </c>
      <c r="M14" s="10">
        <v>161</v>
      </c>
      <c r="N14" s="10">
        <v>380</v>
      </c>
      <c r="O14" s="3"/>
      <c r="P14" s="7">
        <v>99</v>
      </c>
      <c r="Q14" s="10">
        <v>7</v>
      </c>
      <c r="R14" s="10">
        <v>21</v>
      </c>
      <c r="S14" s="10">
        <v>28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4662</v>
      </c>
      <c r="X14" s="18">
        <f t="shared" si="0"/>
        <v>7879</v>
      </c>
      <c r="Z14" s="4" t="s">
        <v>31</v>
      </c>
      <c r="AA14" s="10">
        <v>280</v>
      </c>
      <c r="AB14" s="10">
        <v>285</v>
      </c>
      <c r="AC14" s="10">
        <v>565</v>
      </c>
    </row>
    <row r="15" spans="1:29" ht="15" customHeight="1" x14ac:dyDescent="0.15">
      <c r="A15" s="7"/>
      <c r="B15" s="11">
        <v>293</v>
      </c>
      <c r="C15" s="11">
        <v>279</v>
      </c>
      <c r="D15" s="11">
        <v>572</v>
      </c>
      <c r="E15" s="3"/>
      <c r="F15" s="7"/>
      <c r="G15" s="11">
        <v>424</v>
      </c>
      <c r="H15" s="11">
        <v>424</v>
      </c>
      <c r="I15" s="11">
        <v>848</v>
      </c>
      <c r="J15" s="3"/>
      <c r="K15" s="7"/>
      <c r="L15" s="11">
        <v>910</v>
      </c>
      <c r="M15" s="11">
        <v>882</v>
      </c>
      <c r="N15" s="11">
        <v>1792</v>
      </c>
      <c r="O15" s="3"/>
      <c r="P15" s="7"/>
      <c r="Q15" s="11">
        <v>70</v>
      </c>
      <c r="R15" s="11">
        <v>233</v>
      </c>
      <c r="S15" s="11">
        <v>303</v>
      </c>
      <c r="U15" s="4" t="s">
        <v>14</v>
      </c>
      <c r="V15" s="15">
        <f>SUM(L27,L33,L39,Q9,Q15,Q21,Q27,Q33,Q39)</f>
        <v>2095</v>
      </c>
      <c r="W15" s="15">
        <f>SUM(M27,M33,M39,R9,R15,R21,R27,R33,R39)</f>
        <v>3569</v>
      </c>
      <c r="X15" s="18">
        <f t="shared" si="0"/>
        <v>5664</v>
      </c>
      <c r="Z15" s="4" t="s">
        <v>7</v>
      </c>
      <c r="AA15" s="10">
        <v>263</v>
      </c>
      <c r="AB15" s="10">
        <v>417</v>
      </c>
      <c r="AC15" s="10">
        <v>680</v>
      </c>
    </row>
    <row r="16" spans="1:29" ht="15" customHeight="1" x14ac:dyDescent="0.15">
      <c r="A16" s="7">
        <v>10</v>
      </c>
      <c r="B16" s="10">
        <v>68</v>
      </c>
      <c r="C16" s="10">
        <v>60</v>
      </c>
      <c r="D16" s="10">
        <v>128</v>
      </c>
      <c r="E16" s="3"/>
      <c r="F16" s="7">
        <v>40</v>
      </c>
      <c r="G16" s="10">
        <v>84</v>
      </c>
      <c r="H16" s="10">
        <v>79</v>
      </c>
      <c r="I16" s="10">
        <v>163</v>
      </c>
      <c r="J16" s="3"/>
      <c r="K16" s="7">
        <v>70</v>
      </c>
      <c r="L16" s="10">
        <v>192</v>
      </c>
      <c r="M16" s="10">
        <v>208</v>
      </c>
      <c r="N16" s="10">
        <v>400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1378</v>
      </c>
      <c r="W16" s="15">
        <f>SUM(M33,M39,R9,R15,R21,R27,R33,R39)</f>
        <v>2709</v>
      </c>
      <c r="X16" s="18">
        <f t="shared" si="0"/>
        <v>4087</v>
      </c>
      <c r="Z16" s="9" t="s">
        <v>24</v>
      </c>
      <c r="AA16" s="11">
        <f t="shared" ref="AA16:AB16" si="2">SUM(AA12:AA15)</f>
        <v>1230</v>
      </c>
      <c r="AB16" s="11">
        <f t="shared" si="2"/>
        <v>1352</v>
      </c>
      <c r="AC16" s="11">
        <f>SUM(AC12:AC15)</f>
        <v>2582</v>
      </c>
    </row>
    <row r="17" spans="1:29" ht="15" customHeight="1" x14ac:dyDescent="0.15">
      <c r="A17" s="7">
        <v>11</v>
      </c>
      <c r="B17" s="10">
        <v>63</v>
      </c>
      <c r="C17" s="10">
        <v>51</v>
      </c>
      <c r="D17" s="10">
        <v>114</v>
      </c>
      <c r="E17" s="3"/>
      <c r="F17" s="7">
        <v>41</v>
      </c>
      <c r="G17" s="10">
        <v>86</v>
      </c>
      <c r="H17" s="10">
        <v>84</v>
      </c>
      <c r="I17" s="10">
        <v>170</v>
      </c>
      <c r="J17" s="3"/>
      <c r="K17" s="7">
        <v>71</v>
      </c>
      <c r="L17" s="10">
        <v>218</v>
      </c>
      <c r="M17" s="10">
        <v>203</v>
      </c>
      <c r="N17" s="10">
        <v>421</v>
      </c>
      <c r="O17" s="3"/>
      <c r="P17" s="7">
        <v>101</v>
      </c>
      <c r="Q17" s="10">
        <v>0</v>
      </c>
      <c r="R17" s="10">
        <v>15</v>
      </c>
      <c r="S17" s="10">
        <v>15</v>
      </c>
      <c r="U17" s="4" t="s">
        <v>16</v>
      </c>
      <c r="V17" s="15">
        <f>SUM(L39,Q9,Q15,Q21,Q27,Q33,Q39)</f>
        <v>835</v>
      </c>
      <c r="W17" s="15">
        <f>SUM(M39,R9,R15,R21,R27,R33,R39)</f>
        <v>1812</v>
      </c>
      <c r="X17" s="18">
        <f t="shared" si="0"/>
        <v>2647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68</v>
      </c>
      <c r="D18" s="10">
        <v>145</v>
      </c>
      <c r="E18" s="3"/>
      <c r="F18" s="7">
        <v>42</v>
      </c>
      <c r="G18" s="10">
        <v>74</v>
      </c>
      <c r="H18" s="10">
        <v>102</v>
      </c>
      <c r="I18" s="10">
        <v>176</v>
      </c>
      <c r="J18" s="3"/>
      <c r="K18" s="7">
        <v>72</v>
      </c>
      <c r="L18" s="10">
        <v>219</v>
      </c>
      <c r="M18" s="10">
        <v>195</v>
      </c>
      <c r="N18" s="13">
        <v>414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339</v>
      </c>
      <c r="W18" s="15">
        <f>SUM(R9,R15,R21,R27,R33,R39)</f>
        <v>930</v>
      </c>
      <c r="X18" s="18">
        <f t="shared" si="0"/>
        <v>1269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66</v>
      </c>
      <c r="D19" s="10">
        <v>140</v>
      </c>
      <c r="E19" s="3"/>
      <c r="F19" s="7">
        <v>43</v>
      </c>
      <c r="G19" s="10">
        <v>89</v>
      </c>
      <c r="H19" s="10">
        <v>68</v>
      </c>
      <c r="I19" s="10">
        <v>157</v>
      </c>
      <c r="J19" s="3"/>
      <c r="K19" s="7">
        <v>73</v>
      </c>
      <c r="L19" s="10">
        <v>248</v>
      </c>
      <c r="M19" s="10">
        <v>258</v>
      </c>
      <c r="N19" s="10">
        <v>506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73</v>
      </c>
      <c r="W19" s="15">
        <f>SUM(R15,R21,R27,R33,R39)</f>
        <v>285</v>
      </c>
      <c r="X19" s="18">
        <f t="shared" si="0"/>
        <v>358</v>
      </c>
      <c r="Z19" s="4" t="s">
        <v>25</v>
      </c>
      <c r="AA19" s="10">
        <v>137</v>
      </c>
      <c r="AB19" s="10">
        <v>119</v>
      </c>
      <c r="AC19" s="10">
        <v>256</v>
      </c>
    </row>
    <row r="20" spans="1:29" ht="15" customHeight="1" x14ac:dyDescent="0.15">
      <c r="A20" s="7">
        <v>14</v>
      </c>
      <c r="B20" s="10">
        <v>66</v>
      </c>
      <c r="C20" s="10">
        <v>70</v>
      </c>
      <c r="D20" s="10">
        <v>136</v>
      </c>
      <c r="E20" s="3"/>
      <c r="F20" s="7">
        <v>44</v>
      </c>
      <c r="G20" s="10">
        <v>97</v>
      </c>
      <c r="H20" s="10">
        <v>99</v>
      </c>
      <c r="I20" s="10">
        <v>196</v>
      </c>
      <c r="J20" s="3"/>
      <c r="K20" s="7">
        <v>74</v>
      </c>
      <c r="L20" s="10">
        <v>245</v>
      </c>
      <c r="M20" s="10">
        <v>229</v>
      </c>
      <c r="N20" s="10">
        <v>474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52</v>
      </c>
      <c r="X20" s="18">
        <f t="shared" si="0"/>
        <v>55</v>
      </c>
      <c r="Z20" s="25" t="s">
        <v>26</v>
      </c>
      <c r="AA20" s="10">
        <v>835</v>
      </c>
      <c r="AB20" s="10">
        <v>710</v>
      </c>
      <c r="AC20" s="10">
        <v>1545</v>
      </c>
    </row>
    <row r="21" spans="1:29" ht="15" customHeight="1" x14ac:dyDescent="0.15">
      <c r="A21" s="7"/>
      <c r="B21" s="11">
        <v>348</v>
      </c>
      <c r="C21" s="11">
        <v>315</v>
      </c>
      <c r="D21" s="11">
        <v>663</v>
      </c>
      <c r="E21" s="3"/>
      <c r="F21" s="7"/>
      <c r="G21" s="11">
        <v>430</v>
      </c>
      <c r="H21" s="11">
        <v>432</v>
      </c>
      <c r="I21" s="11">
        <v>862</v>
      </c>
      <c r="J21" s="3"/>
      <c r="K21" s="7"/>
      <c r="L21" s="12">
        <v>1122</v>
      </c>
      <c r="M21" s="12">
        <v>1093</v>
      </c>
      <c r="N21" s="12">
        <v>2215</v>
      </c>
      <c r="O21" s="23"/>
      <c r="P21" s="7"/>
      <c r="Q21" s="11">
        <v>2</v>
      </c>
      <c r="R21" s="11">
        <v>47</v>
      </c>
      <c r="S21" s="11">
        <v>49</v>
      </c>
      <c r="Z21" s="4" t="s">
        <v>31</v>
      </c>
      <c r="AA21" s="10">
        <v>367</v>
      </c>
      <c r="AB21" s="10">
        <v>341</v>
      </c>
      <c r="AC21" s="10">
        <v>708</v>
      </c>
    </row>
    <row r="22" spans="1:29" ht="15" customHeight="1" x14ac:dyDescent="0.15">
      <c r="A22" s="7">
        <v>15</v>
      </c>
      <c r="B22" s="10">
        <v>68</v>
      </c>
      <c r="C22" s="10">
        <v>84</v>
      </c>
      <c r="D22" s="10">
        <v>152</v>
      </c>
      <c r="E22" s="3"/>
      <c r="F22" s="7">
        <v>45</v>
      </c>
      <c r="G22" s="10">
        <v>116</v>
      </c>
      <c r="H22" s="10">
        <v>88</v>
      </c>
      <c r="I22" s="10">
        <v>204</v>
      </c>
      <c r="J22" s="3"/>
      <c r="K22" s="7">
        <v>75</v>
      </c>
      <c r="L22" s="10">
        <v>232</v>
      </c>
      <c r="M22" s="10">
        <v>251</v>
      </c>
      <c r="N22" s="10">
        <v>483</v>
      </c>
      <c r="O22" s="3"/>
      <c r="P22" s="7">
        <v>105</v>
      </c>
      <c r="Q22" s="10">
        <v>1</v>
      </c>
      <c r="R22" s="10">
        <v>3</v>
      </c>
      <c r="S22" s="10">
        <v>4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624</v>
      </c>
      <c r="AC22" s="10">
        <v>975</v>
      </c>
    </row>
    <row r="23" spans="1:29" ht="15" customHeight="1" x14ac:dyDescent="0.15">
      <c r="A23" s="7">
        <v>16</v>
      </c>
      <c r="B23" s="10">
        <v>81</v>
      </c>
      <c r="C23" s="10">
        <v>67</v>
      </c>
      <c r="D23" s="10">
        <v>148</v>
      </c>
      <c r="E23" s="3"/>
      <c r="F23" s="7">
        <v>46</v>
      </c>
      <c r="G23" s="10">
        <v>119</v>
      </c>
      <c r="H23" s="10">
        <v>79</v>
      </c>
      <c r="I23" s="10">
        <v>198</v>
      </c>
      <c r="J23" s="3"/>
      <c r="K23" s="7">
        <v>76</v>
      </c>
      <c r="L23" s="10">
        <v>169</v>
      </c>
      <c r="M23" s="10">
        <v>148</v>
      </c>
      <c r="N23" s="10">
        <v>317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9.2154958454731837</v>
      </c>
      <c r="W23" s="19">
        <f>W4/$W$8*100</f>
        <v>7.3804274896961566</v>
      </c>
      <c r="X23" s="19">
        <f>X4/$X$8*100</f>
        <v>8.2436548223350261</v>
      </c>
      <c r="Z23" s="9" t="s">
        <v>24</v>
      </c>
      <c r="AA23" s="11">
        <f t="shared" ref="AA23:AB23" si="3">SUM(AA19:AA22)</f>
        <v>1690</v>
      </c>
      <c r="AB23" s="11">
        <f t="shared" si="3"/>
        <v>1794</v>
      </c>
      <c r="AC23" s="11">
        <f>SUM(AC19:AC22)</f>
        <v>3484</v>
      </c>
    </row>
    <row r="24" spans="1:29" ht="15" customHeight="1" x14ac:dyDescent="0.15">
      <c r="A24" s="7">
        <v>17</v>
      </c>
      <c r="B24" s="10">
        <v>87</v>
      </c>
      <c r="C24" s="10">
        <v>80</v>
      </c>
      <c r="D24" s="10">
        <v>167</v>
      </c>
      <c r="E24" s="3"/>
      <c r="F24" s="7">
        <v>47</v>
      </c>
      <c r="G24" s="10">
        <v>96</v>
      </c>
      <c r="H24" s="10">
        <v>93</v>
      </c>
      <c r="I24" s="10">
        <v>189</v>
      </c>
      <c r="J24" s="3"/>
      <c r="K24" s="7">
        <v>77</v>
      </c>
      <c r="L24" s="10">
        <v>74</v>
      </c>
      <c r="M24" s="10">
        <v>124</v>
      </c>
      <c r="N24" s="10">
        <v>198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46.250134887234275</v>
      </c>
      <c r="W24" s="19">
        <f>W5/$W$8*100</f>
        <v>39.480494584491517</v>
      </c>
      <c r="X24" s="19">
        <f>X5/$X$8*100</f>
        <v>42.664974619289339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53</v>
      </c>
      <c r="D25" s="10">
        <v>115</v>
      </c>
      <c r="E25" s="3"/>
      <c r="F25" s="7">
        <v>48</v>
      </c>
      <c r="G25" s="10">
        <v>113</v>
      </c>
      <c r="H25" s="10">
        <v>87</v>
      </c>
      <c r="I25" s="10">
        <v>200</v>
      </c>
      <c r="J25" s="3"/>
      <c r="K25" s="7">
        <v>78</v>
      </c>
      <c r="L25" s="10">
        <v>111</v>
      </c>
      <c r="M25" s="10">
        <v>157</v>
      </c>
      <c r="N25" s="10">
        <v>268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21.927268803280459</v>
      </c>
      <c r="W25" s="19">
        <f>W6/$W$8*100</f>
        <v>18.930317262532348</v>
      </c>
      <c r="X25" s="19">
        <f>X6/$X$8*100</f>
        <v>20.340101522842641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66</v>
      </c>
      <c r="D26" s="10">
        <v>129</v>
      </c>
      <c r="E26" s="3"/>
      <c r="F26" s="7">
        <v>49</v>
      </c>
      <c r="G26" s="10">
        <v>100</v>
      </c>
      <c r="H26" s="10">
        <v>99</v>
      </c>
      <c r="I26" s="10">
        <v>199</v>
      </c>
      <c r="J26" s="3"/>
      <c r="K26" s="7">
        <v>79</v>
      </c>
      <c r="L26" s="10">
        <v>131</v>
      </c>
      <c r="M26" s="10">
        <v>180</v>
      </c>
      <c r="N26" s="10">
        <v>311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22.607100464012085</v>
      </c>
      <c r="W26" s="19">
        <f>W7/$W$8*100</f>
        <v>34.208760663279975</v>
      </c>
      <c r="X26" s="19">
        <f>X7/$X$8*100</f>
        <v>28.751269035532996</v>
      </c>
      <c r="Z26" s="4" t="s">
        <v>25</v>
      </c>
      <c r="AA26" s="10">
        <v>89</v>
      </c>
      <c r="AB26" s="10">
        <v>77</v>
      </c>
      <c r="AC26" s="10">
        <v>166</v>
      </c>
    </row>
    <row r="27" spans="1:29" ht="15" customHeight="1" x14ac:dyDescent="0.15">
      <c r="A27" s="7"/>
      <c r="B27" s="11">
        <v>361</v>
      </c>
      <c r="C27" s="11">
        <v>350</v>
      </c>
      <c r="D27" s="11">
        <v>711</v>
      </c>
      <c r="E27" s="3"/>
      <c r="F27" s="7"/>
      <c r="G27" s="11">
        <v>544</v>
      </c>
      <c r="H27" s="11">
        <v>446</v>
      </c>
      <c r="I27" s="11">
        <v>990</v>
      </c>
      <c r="J27" s="3"/>
      <c r="K27" s="7"/>
      <c r="L27" s="11">
        <v>717</v>
      </c>
      <c r="M27" s="11">
        <v>860</v>
      </c>
      <c r="N27" s="11">
        <v>1577</v>
      </c>
      <c r="O27" s="3"/>
      <c r="P27" s="7"/>
      <c r="Q27" s="12">
        <v>1</v>
      </c>
      <c r="R27" s="12">
        <v>4</v>
      </c>
      <c r="S27" s="12">
        <v>5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395</v>
      </c>
      <c r="AB27" s="10">
        <v>383</v>
      </c>
      <c r="AC27" s="10">
        <v>778</v>
      </c>
    </row>
    <row r="28" spans="1:29" ht="15" customHeight="1" x14ac:dyDescent="0.15">
      <c r="A28" s="7">
        <v>20</v>
      </c>
      <c r="B28" s="10">
        <v>50</v>
      </c>
      <c r="C28" s="10">
        <v>69</v>
      </c>
      <c r="D28" s="10">
        <v>119</v>
      </c>
      <c r="E28" s="3"/>
      <c r="F28" s="7">
        <v>50</v>
      </c>
      <c r="G28" s="10">
        <v>94</v>
      </c>
      <c r="H28" s="10">
        <v>101</v>
      </c>
      <c r="I28" s="10">
        <v>195</v>
      </c>
      <c r="J28" s="3"/>
      <c r="K28" s="7">
        <v>80</v>
      </c>
      <c r="L28" s="10">
        <v>110</v>
      </c>
      <c r="M28" s="10">
        <v>163</v>
      </c>
      <c r="N28" s="10">
        <v>273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28.617675623179021</v>
      </c>
      <c r="W28" s="19">
        <f t="shared" ref="W28:W39" si="5">W9/$W$8*100</f>
        <v>24.825074283523435</v>
      </c>
      <c r="X28" s="19">
        <f t="shared" ref="X28:X39" si="6">X9/$X$8*100</f>
        <v>26.609137055837561</v>
      </c>
      <c r="Z28" s="4" t="s">
        <v>31</v>
      </c>
      <c r="AA28" s="10">
        <v>231</v>
      </c>
      <c r="AB28" s="10">
        <v>201</v>
      </c>
      <c r="AC28" s="10">
        <v>432</v>
      </c>
    </row>
    <row r="29" spans="1:29" ht="15" customHeight="1" x14ac:dyDescent="0.15">
      <c r="A29" s="7">
        <v>21</v>
      </c>
      <c r="B29" s="10">
        <v>60</v>
      </c>
      <c r="C29" s="10">
        <v>57</v>
      </c>
      <c r="D29" s="10">
        <v>117</v>
      </c>
      <c r="E29" s="3"/>
      <c r="F29" s="7">
        <v>51</v>
      </c>
      <c r="G29" s="10">
        <v>102</v>
      </c>
      <c r="H29" s="10">
        <v>80</v>
      </c>
      <c r="I29" s="10">
        <v>182</v>
      </c>
      <c r="J29" s="3"/>
      <c r="K29" s="7">
        <v>81</v>
      </c>
      <c r="L29" s="10">
        <v>122</v>
      </c>
      <c r="M29" s="10">
        <v>192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73.152044890471572</v>
      </c>
      <c r="W29" s="19">
        <f t="shared" si="5"/>
        <v>77.964152209335751</v>
      </c>
      <c r="X29" s="19">
        <f t="shared" si="6"/>
        <v>75.700507614213194</v>
      </c>
      <c r="Z29" s="4" t="s">
        <v>7</v>
      </c>
      <c r="AA29" s="10">
        <v>217</v>
      </c>
      <c r="AB29" s="10">
        <v>371</v>
      </c>
      <c r="AC29" s="10">
        <v>588</v>
      </c>
    </row>
    <row r="30" spans="1:29" ht="15" customHeight="1" x14ac:dyDescent="0.15">
      <c r="A30" s="7">
        <v>22</v>
      </c>
      <c r="B30" s="10">
        <v>57</v>
      </c>
      <c r="C30" s="10">
        <v>58</v>
      </c>
      <c r="D30" s="10">
        <v>115</v>
      </c>
      <c r="E30" s="3"/>
      <c r="F30" s="7">
        <v>52</v>
      </c>
      <c r="G30" s="10">
        <v>96</v>
      </c>
      <c r="H30" s="10">
        <v>92</v>
      </c>
      <c r="I30" s="10">
        <v>188</v>
      </c>
      <c r="J30" s="3"/>
      <c r="K30" s="7">
        <v>82</v>
      </c>
      <c r="L30" s="10">
        <v>108</v>
      </c>
      <c r="M30" s="10">
        <v>193</v>
      </c>
      <c r="N30" s="10">
        <v>301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62.641631595985757</v>
      </c>
      <c r="W30" s="19">
        <f t="shared" si="5"/>
        <v>69.548547876928978</v>
      </c>
      <c r="X30" s="19">
        <f t="shared" si="6"/>
        <v>66.299492385786806</v>
      </c>
      <c r="Z30" s="9" t="s">
        <v>24</v>
      </c>
      <c r="AA30" s="11">
        <f t="shared" ref="AA30:AB30" si="7">SUM(AA26:AA29)</f>
        <v>932</v>
      </c>
      <c r="AB30" s="11">
        <f t="shared" si="7"/>
        <v>1032</v>
      </c>
      <c r="AC30" s="11">
        <f>SUM(AC26:AC29)</f>
        <v>1964</v>
      </c>
    </row>
    <row r="31" spans="1:29" ht="15" customHeight="1" x14ac:dyDescent="0.15">
      <c r="A31" s="7">
        <v>23</v>
      </c>
      <c r="B31" s="10">
        <v>58</v>
      </c>
      <c r="C31" s="10">
        <v>49</v>
      </c>
      <c r="D31" s="10">
        <v>107</v>
      </c>
      <c r="E31" s="3"/>
      <c r="F31" s="7">
        <v>53</v>
      </c>
      <c r="G31" s="10">
        <v>92</v>
      </c>
      <c r="H31" s="10">
        <v>93</v>
      </c>
      <c r="I31" s="10">
        <v>185</v>
      </c>
      <c r="J31" s="3"/>
      <c r="K31" s="7">
        <v>83</v>
      </c>
      <c r="L31" s="10">
        <v>106</v>
      </c>
      <c r="M31" s="10">
        <v>176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52.185173195208797</v>
      </c>
      <c r="W31" s="19">
        <f t="shared" si="5"/>
        <v>59.915652257260611</v>
      </c>
      <c r="X31" s="19">
        <f t="shared" si="6"/>
        <v>56.27918781725888</v>
      </c>
      <c r="Z31" s="6"/>
    </row>
    <row r="32" spans="1:29" ht="15" customHeight="1" x14ac:dyDescent="0.15">
      <c r="A32" s="7">
        <v>24</v>
      </c>
      <c r="B32" s="10">
        <v>47</v>
      </c>
      <c r="C32" s="10">
        <v>50</v>
      </c>
      <c r="D32" s="10">
        <v>97</v>
      </c>
      <c r="E32" s="3"/>
      <c r="F32" s="7">
        <v>54</v>
      </c>
      <c r="G32" s="10">
        <v>92</v>
      </c>
      <c r="H32" s="10">
        <v>94</v>
      </c>
      <c r="I32" s="10">
        <v>186</v>
      </c>
      <c r="J32" s="3"/>
      <c r="K32" s="7">
        <v>84</v>
      </c>
      <c r="L32" s="10">
        <v>97</v>
      </c>
      <c r="M32" s="10">
        <v>173</v>
      </c>
      <c r="N32" s="10">
        <v>270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44.534369267292547</v>
      </c>
      <c r="W32" s="20">
        <f t="shared" si="5"/>
        <v>53.13907792581233</v>
      </c>
      <c r="X32" s="20">
        <f t="shared" si="6"/>
        <v>49.091370558375637</v>
      </c>
      <c r="Z32" s="6"/>
      <c r="AA32" s="27"/>
      <c r="AB32" s="26"/>
      <c r="AC32" s="26"/>
    </row>
    <row r="33" spans="1:29" ht="15" customHeight="1" x14ac:dyDescent="0.15">
      <c r="A33" s="7"/>
      <c r="B33" s="11">
        <v>272</v>
      </c>
      <c r="C33" s="11">
        <v>283</v>
      </c>
      <c r="D33" s="11">
        <v>555</v>
      </c>
      <c r="E33" s="3"/>
      <c r="F33" s="7"/>
      <c r="G33" s="11">
        <v>476</v>
      </c>
      <c r="H33" s="11">
        <v>460</v>
      </c>
      <c r="I33" s="11">
        <v>936</v>
      </c>
      <c r="J33" s="3"/>
      <c r="K33" s="7"/>
      <c r="L33" s="11">
        <v>543</v>
      </c>
      <c r="M33" s="11">
        <v>897</v>
      </c>
      <c r="N33" s="11">
        <v>1440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34.714578612280135</v>
      </c>
      <c r="W33" s="19">
        <f t="shared" si="5"/>
        <v>44.685133710342186</v>
      </c>
      <c r="X33" s="19">
        <f t="shared" si="6"/>
        <v>39.994923857868017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49</v>
      </c>
      <c r="D34" s="10">
        <v>101</v>
      </c>
      <c r="E34" s="3"/>
      <c r="F34" s="7">
        <v>55</v>
      </c>
      <c r="G34" s="10">
        <v>84</v>
      </c>
      <c r="H34" s="10">
        <v>120</v>
      </c>
      <c r="I34" s="10">
        <v>204</v>
      </c>
      <c r="J34" s="3"/>
      <c r="K34" s="7">
        <v>85</v>
      </c>
      <c r="L34" s="10">
        <v>126</v>
      </c>
      <c r="M34" s="10">
        <v>182</v>
      </c>
      <c r="N34" s="10">
        <v>308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22.607100464012085</v>
      </c>
      <c r="W34" s="19">
        <f t="shared" si="5"/>
        <v>34.208760663279975</v>
      </c>
      <c r="X34" s="19">
        <f t="shared" si="6"/>
        <v>28.751269035532996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45</v>
      </c>
      <c r="D35" s="10">
        <v>100</v>
      </c>
      <c r="E35" s="3"/>
      <c r="F35" s="7">
        <v>56</v>
      </c>
      <c r="G35" s="10">
        <v>94</v>
      </c>
      <c r="H35" s="10">
        <v>97</v>
      </c>
      <c r="I35" s="10">
        <v>191</v>
      </c>
      <c r="J35" s="3"/>
      <c r="K35" s="7">
        <v>86</v>
      </c>
      <c r="L35" s="10">
        <v>102</v>
      </c>
      <c r="M35" s="10">
        <v>183</v>
      </c>
      <c r="N35" s="10">
        <v>285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14.869968706161648</v>
      </c>
      <c r="W35" s="19">
        <f t="shared" si="5"/>
        <v>25.965685804658296</v>
      </c>
      <c r="X35" s="19">
        <f t="shared" si="6"/>
        <v>20.746192893401016</v>
      </c>
      <c r="Z35" s="4" t="s">
        <v>25</v>
      </c>
      <c r="AA35" s="10">
        <f>SUM(AA5,AA12,AA19,AA26)</f>
        <v>854</v>
      </c>
      <c r="AB35" s="10">
        <f t="shared" ref="AA35:AB38" si="8">SUM(AB5,AB12,AB19,AB26)</f>
        <v>770</v>
      </c>
      <c r="AC35" s="10">
        <f>SUM(AA35:AB35)</f>
        <v>1624</v>
      </c>
    </row>
    <row r="36" spans="1:29" ht="15" customHeight="1" x14ac:dyDescent="0.15">
      <c r="A36" s="7">
        <v>27</v>
      </c>
      <c r="B36" s="10">
        <v>48</v>
      </c>
      <c r="C36" s="10">
        <v>45</v>
      </c>
      <c r="D36" s="10">
        <v>93</v>
      </c>
      <c r="E36" s="3"/>
      <c r="F36" s="7">
        <v>57</v>
      </c>
      <c r="G36" s="10">
        <v>96</v>
      </c>
      <c r="H36" s="10">
        <v>83</v>
      </c>
      <c r="I36" s="10">
        <v>179</v>
      </c>
      <c r="J36" s="3"/>
      <c r="K36" s="7">
        <v>87</v>
      </c>
      <c r="L36" s="10">
        <v>110</v>
      </c>
      <c r="M36" s="10">
        <v>181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9.0104672493795182</v>
      </c>
      <c r="W36" s="19">
        <f t="shared" si="5"/>
        <v>17.367967027700566</v>
      </c>
      <c r="X36" s="19">
        <f t="shared" si="6"/>
        <v>13.436548223350254</v>
      </c>
      <c r="Z36" s="25" t="s">
        <v>26</v>
      </c>
      <c r="AA36" s="10">
        <f t="shared" si="8"/>
        <v>4286</v>
      </c>
      <c r="AB36" s="10">
        <f t="shared" si="8"/>
        <v>4119</v>
      </c>
      <c r="AC36" s="13">
        <f>SUM(AA36:AB36)</f>
        <v>8405</v>
      </c>
    </row>
    <row r="37" spans="1:29" ht="15" customHeight="1" x14ac:dyDescent="0.15">
      <c r="A37" s="7">
        <v>28</v>
      </c>
      <c r="B37" s="10">
        <v>55</v>
      </c>
      <c r="C37" s="10">
        <v>54</v>
      </c>
      <c r="D37" s="10">
        <v>109</v>
      </c>
      <c r="E37" s="3"/>
      <c r="F37" s="7">
        <v>58</v>
      </c>
      <c r="G37" s="10">
        <v>107</v>
      </c>
      <c r="H37" s="10">
        <v>121</v>
      </c>
      <c r="I37" s="10">
        <v>228</v>
      </c>
      <c r="J37" s="3"/>
      <c r="K37" s="7">
        <v>88</v>
      </c>
      <c r="L37" s="10">
        <v>86</v>
      </c>
      <c r="M37" s="10">
        <v>173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3.6581417934606666</v>
      </c>
      <c r="W37" s="19">
        <f t="shared" si="5"/>
        <v>8.9140228122304226</v>
      </c>
      <c r="X37" s="19">
        <f t="shared" si="6"/>
        <v>6.4416243654822329</v>
      </c>
      <c r="Z37" s="4" t="s">
        <v>31</v>
      </c>
      <c r="AA37" s="10">
        <f t="shared" si="8"/>
        <v>2032</v>
      </c>
      <c r="AB37" s="10">
        <f t="shared" si="8"/>
        <v>1975</v>
      </c>
      <c r="AC37" s="13">
        <f>SUM(AA37:AB37)</f>
        <v>4007</v>
      </c>
    </row>
    <row r="38" spans="1:29" ht="15" customHeight="1" x14ac:dyDescent="0.15">
      <c r="A38" s="7">
        <v>29</v>
      </c>
      <c r="B38" s="10">
        <v>78</v>
      </c>
      <c r="C38" s="10">
        <v>49</v>
      </c>
      <c r="D38" s="10">
        <v>127</v>
      </c>
      <c r="E38" s="3"/>
      <c r="F38" s="7">
        <v>59</v>
      </c>
      <c r="G38" s="10">
        <v>112</v>
      </c>
      <c r="H38" s="10">
        <v>124</v>
      </c>
      <c r="I38" s="10">
        <v>236</v>
      </c>
      <c r="J38" s="3"/>
      <c r="K38" s="7">
        <v>89</v>
      </c>
      <c r="L38" s="10">
        <v>72</v>
      </c>
      <c r="M38" s="10">
        <v>163</v>
      </c>
      <c r="N38" s="10">
        <v>235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0.7877414481493471</v>
      </c>
      <c r="W38" s="19">
        <f t="shared" si="5"/>
        <v>2.7317166682641618</v>
      </c>
      <c r="X38" s="19">
        <f t="shared" si="6"/>
        <v>1.8172588832487309</v>
      </c>
      <c r="Z38" s="4" t="s">
        <v>7</v>
      </c>
      <c r="AA38" s="10">
        <f t="shared" si="8"/>
        <v>2095</v>
      </c>
      <c r="AB38" s="10">
        <f t="shared" si="8"/>
        <v>3569</v>
      </c>
      <c r="AC38" s="13">
        <f>SUM(AA38:AB38)</f>
        <v>5664</v>
      </c>
    </row>
    <row r="39" spans="1:29" ht="15" customHeight="1" x14ac:dyDescent="0.15">
      <c r="A39" s="7"/>
      <c r="B39" s="11">
        <v>288</v>
      </c>
      <c r="C39" s="11">
        <v>242</v>
      </c>
      <c r="D39" s="11">
        <v>530</v>
      </c>
      <c r="E39" s="3"/>
      <c r="F39" s="7"/>
      <c r="G39" s="11">
        <v>493</v>
      </c>
      <c r="H39" s="11">
        <v>545</v>
      </c>
      <c r="I39" s="11">
        <v>1038</v>
      </c>
      <c r="J39" s="3"/>
      <c r="K39" s="7"/>
      <c r="L39" s="11">
        <v>496</v>
      </c>
      <c r="M39" s="11">
        <v>882</v>
      </c>
      <c r="N39" s="11">
        <v>1378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3.2372936225315639E-2</v>
      </c>
      <c r="W39" s="19">
        <f t="shared" si="5"/>
        <v>0.49841847982363652</v>
      </c>
      <c r="X39" s="19">
        <f t="shared" si="6"/>
        <v>0.27918781725888325</v>
      </c>
      <c r="Z39" s="9" t="s">
        <v>24</v>
      </c>
      <c r="AA39" s="11">
        <f>SUM(AA35:AA38)</f>
        <v>9267</v>
      </c>
      <c r="AB39" s="11">
        <f>SUM(AB35:AB38)</f>
        <v>10433</v>
      </c>
      <c r="AC39" s="11">
        <f>SUM(AC35:AC38)</f>
        <v>19700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44712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26</v>
      </c>
      <c r="C4" s="10">
        <v>24</v>
      </c>
      <c r="D4" s="10">
        <v>50</v>
      </c>
      <c r="E4" s="3"/>
      <c r="F4" s="7">
        <v>30</v>
      </c>
      <c r="G4" s="10">
        <v>58</v>
      </c>
      <c r="H4" s="10">
        <v>46</v>
      </c>
      <c r="I4" s="10">
        <v>104</v>
      </c>
      <c r="J4" s="3"/>
      <c r="K4" s="7">
        <v>60</v>
      </c>
      <c r="L4" s="10">
        <v>134</v>
      </c>
      <c r="M4" s="10">
        <v>136</v>
      </c>
      <c r="N4" s="10">
        <v>270</v>
      </c>
      <c r="O4" s="3"/>
      <c r="P4" s="7">
        <v>90</v>
      </c>
      <c r="Q4" s="10">
        <v>68</v>
      </c>
      <c r="R4" s="10">
        <v>142</v>
      </c>
      <c r="S4" s="10">
        <v>210</v>
      </c>
      <c r="U4" s="4" t="s">
        <v>4</v>
      </c>
      <c r="V4" s="15">
        <f>SUM(B9,B15,B21)</f>
        <v>886</v>
      </c>
      <c r="W4" s="15">
        <f>SUM(C9,C15,C21)</f>
        <v>815</v>
      </c>
      <c r="X4" s="15">
        <f>SUM(V4:W4)</f>
        <v>1701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38</v>
      </c>
      <c r="D5" s="10">
        <v>100</v>
      </c>
      <c r="E5" s="3"/>
      <c r="F5" s="7">
        <v>31</v>
      </c>
      <c r="G5" s="10">
        <v>50</v>
      </c>
      <c r="H5" s="10">
        <v>48</v>
      </c>
      <c r="I5" s="10">
        <v>98</v>
      </c>
      <c r="J5" s="3"/>
      <c r="K5" s="7">
        <v>61</v>
      </c>
      <c r="L5" s="10">
        <v>141</v>
      </c>
      <c r="M5" s="10">
        <v>150</v>
      </c>
      <c r="N5" s="10">
        <v>291</v>
      </c>
      <c r="O5" s="3"/>
      <c r="P5" s="7">
        <v>91</v>
      </c>
      <c r="Q5" s="10">
        <v>72</v>
      </c>
      <c r="R5" s="10">
        <v>171</v>
      </c>
      <c r="S5" s="10">
        <v>243</v>
      </c>
      <c r="U5" s="4" t="s">
        <v>5</v>
      </c>
      <c r="V5" s="15">
        <f>SUM(B27,B33,B39,G9,G15,G21,G27,G33,G39,L9)</f>
        <v>4446</v>
      </c>
      <c r="W5" s="15">
        <f>SUM(C27,C33,C39,H9,H15,H21,H27,H33,H39,M9)</f>
        <v>4291</v>
      </c>
      <c r="X5" s="15">
        <f>SUM(V5:W5)</f>
        <v>8737</v>
      </c>
      <c r="Y5" s="2"/>
      <c r="Z5" s="4" t="s">
        <v>25</v>
      </c>
      <c r="AA5" s="10">
        <v>509</v>
      </c>
      <c r="AB5" s="10">
        <v>505</v>
      </c>
      <c r="AC5" s="10">
        <v>1014</v>
      </c>
    </row>
    <row r="6" spans="1:29" ht="15" customHeight="1" x14ac:dyDescent="0.15">
      <c r="A6" s="7">
        <v>2</v>
      </c>
      <c r="B6" s="10">
        <v>43</v>
      </c>
      <c r="C6" s="10">
        <v>42</v>
      </c>
      <c r="D6" s="10">
        <v>85</v>
      </c>
      <c r="E6" s="3"/>
      <c r="F6" s="7">
        <v>32</v>
      </c>
      <c r="G6" s="10">
        <v>53</v>
      </c>
      <c r="H6" s="10">
        <v>33</v>
      </c>
      <c r="I6" s="10">
        <v>86</v>
      </c>
      <c r="J6" s="3"/>
      <c r="K6" s="7">
        <v>62</v>
      </c>
      <c r="L6" s="10">
        <v>144</v>
      </c>
      <c r="M6" s="10">
        <v>149</v>
      </c>
      <c r="N6" s="10">
        <v>293</v>
      </c>
      <c r="O6" s="3"/>
      <c r="P6" s="7">
        <v>92</v>
      </c>
      <c r="Q6" s="10">
        <v>45</v>
      </c>
      <c r="R6" s="10">
        <v>132</v>
      </c>
      <c r="S6" s="10">
        <v>177</v>
      </c>
      <c r="U6" s="8" t="s">
        <v>6</v>
      </c>
      <c r="V6" s="15">
        <f>SUM(L15,L21)</f>
        <v>2121</v>
      </c>
      <c r="W6" s="15">
        <f>SUM(M15,M21)</f>
        <v>2049</v>
      </c>
      <c r="X6" s="15">
        <f>SUM(V6:W6)</f>
        <v>4170</v>
      </c>
      <c r="Z6" s="25" t="s">
        <v>26</v>
      </c>
      <c r="AA6" s="10">
        <v>2586</v>
      </c>
      <c r="AB6" s="10">
        <v>2534</v>
      </c>
      <c r="AC6" s="10">
        <v>5120</v>
      </c>
    </row>
    <row r="7" spans="1:29" ht="15" customHeight="1" x14ac:dyDescent="0.15">
      <c r="A7" s="7">
        <v>3</v>
      </c>
      <c r="B7" s="10">
        <v>42</v>
      </c>
      <c r="C7" s="10">
        <v>36</v>
      </c>
      <c r="D7" s="10">
        <v>78</v>
      </c>
      <c r="E7" s="3"/>
      <c r="F7" s="7">
        <v>33</v>
      </c>
      <c r="G7" s="10">
        <v>68</v>
      </c>
      <c r="H7" s="10">
        <v>60</v>
      </c>
      <c r="I7" s="10">
        <v>128</v>
      </c>
      <c r="J7" s="3"/>
      <c r="K7" s="7">
        <v>63</v>
      </c>
      <c r="L7" s="10">
        <v>170</v>
      </c>
      <c r="M7" s="10">
        <v>166</v>
      </c>
      <c r="N7" s="10">
        <v>336</v>
      </c>
      <c r="O7" s="3"/>
      <c r="P7" s="7">
        <v>93</v>
      </c>
      <c r="Q7" s="10">
        <v>38</v>
      </c>
      <c r="R7" s="10">
        <v>115</v>
      </c>
      <c r="S7" s="10">
        <v>153</v>
      </c>
      <c r="U7" s="4" t="s">
        <v>7</v>
      </c>
      <c r="V7" s="15">
        <f>SUM(L27,L33,L39,Q9,Q15,Q21,Q27,Q33,Q39)</f>
        <v>2030</v>
      </c>
      <c r="W7" s="15">
        <f>SUM(M27,M33,M39,R9,R15,R21,R27,R33,R39)</f>
        <v>3575</v>
      </c>
      <c r="X7" s="15">
        <f>SUM(V7:W7)</f>
        <v>5605</v>
      </c>
      <c r="Z7" s="4" t="s">
        <v>31</v>
      </c>
      <c r="AA7" s="10">
        <v>1196</v>
      </c>
      <c r="AB7" s="10">
        <v>1225</v>
      </c>
      <c r="AC7" s="10">
        <v>2421</v>
      </c>
    </row>
    <row r="8" spans="1:29" ht="15" customHeight="1" x14ac:dyDescent="0.15">
      <c r="A8" s="7">
        <v>4</v>
      </c>
      <c r="B8" s="10">
        <v>58</v>
      </c>
      <c r="C8" s="10">
        <v>47</v>
      </c>
      <c r="D8" s="10">
        <v>105</v>
      </c>
      <c r="E8" s="3"/>
      <c r="F8" s="7">
        <v>34</v>
      </c>
      <c r="G8" s="10">
        <v>74</v>
      </c>
      <c r="H8" s="10">
        <v>80</v>
      </c>
      <c r="I8" s="10">
        <v>154</v>
      </c>
      <c r="J8" s="3"/>
      <c r="K8" s="7">
        <v>64</v>
      </c>
      <c r="L8" s="10">
        <v>154</v>
      </c>
      <c r="M8" s="10">
        <v>172</v>
      </c>
      <c r="N8" s="10">
        <v>326</v>
      </c>
      <c r="O8" s="3"/>
      <c r="P8" s="7">
        <v>94</v>
      </c>
      <c r="Q8" s="10">
        <v>26</v>
      </c>
      <c r="R8" s="10">
        <v>91</v>
      </c>
      <c r="S8" s="10">
        <v>117</v>
      </c>
      <c r="U8" s="17" t="s">
        <v>3</v>
      </c>
      <c r="V8" s="12">
        <f>SUM(V4:V7)</f>
        <v>9483</v>
      </c>
      <c r="W8" s="12">
        <f>SUM(W4:W7)</f>
        <v>10730</v>
      </c>
      <c r="X8" s="12">
        <f>SUM(X4:X7)</f>
        <v>20213</v>
      </c>
      <c r="Z8" s="4" t="s">
        <v>7</v>
      </c>
      <c r="AA8" s="10">
        <v>1230</v>
      </c>
      <c r="AB8" s="10">
        <v>2125</v>
      </c>
      <c r="AC8" s="10">
        <v>3355</v>
      </c>
    </row>
    <row r="9" spans="1:29" ht="15" customHeight="1" x14ac:dyDescent="0.15">
      <c r="A9" s="7"/>
      <c r="B9" s="11">
        <v>231</v>
      </c>
      <c r="C9" s="11">
        <v>187</v>
      </c>
      <c r="D9" s="11">
        <v>418</v>
      </c>
      <c r="E9" s="3"/>
      <c r="F9" s="7"/>
      <c r="G9" s="11">
        <v>303</v>
      </c>
      <c r="H9" s="11">
        <v>267</v>
      </c>
      <c r="I9" s="11">
        <v>570</v>
      </c>
      <c r="J9" s="3"/>
      <c r="K9" s="7"/>
      <c r="L9" s="12">
        <v>743</v>
      </c>
      <c r="M9" s="12">
        <v>773</v>
      </c>
      <c r="N9" s="12">
        <v>1516</v>
      </c>
      <c r="O9" s="3"/>
      <c r="P9" s="7"/>
      <c r="Q9" s="11">
        <v>249</v>
      </c>
      <c r="R9" s="11">
        <v>651</v>
      </c>
      <c r="S9" s="11">
        <v>900</v>
      </c>
      <c r="U9" s="4" t="s">
        <v>8</v>
      </c>
      <c r="V9" s="15">
        <f>SUM(G21,G27,G33,G39,L9)</f>
        <v>2733</v>
      </c>
      <c r="W9" s="15">
        <f>SUM(H21,H27,H33,H39,M9)</f>
        <v>2695</v>
      </c>
      <c r="X9" s="18">
        <f t="shared" ref="X9:X20" si="0">SUM(V9:W9)</f>
        <v>5428</v>
      </c>
      <c r="Z9" s="9" t="s">
        <v>24</v>
      </c>
      <c r="AA9" s="11">
        <f>SUM(AA5:AA8)</f>
        <v>5521</v>
      </c>
      <c r="AB9" s="11">
        <f>SUM(AB5:AB8)</f>
        <v>6389</v>
      </c>
      <c r="AC9" s="11">
        <f>SUM(AC5:AC8)</f>
        <v>11910</v>
      </c>
    </row>
    <row r="10" spans="1:29" ht="15" customHeight="1" x14ac:dyDescent="0.15">
      <c r="A10" s="7">
        <v>5</v>
      </c>
      <c r="B10" s="10">
        <v>56</v>
      </c>
      <c r="C10" s="10">
        <v>53</v>
      </c>
      <c r="D10" s="10">
        <v>109</v>
      </c>
      <c r="E10" s="3"/>
      <c r="F10" s="7">
        <v>35</v>
      </c>
      <c r="G10" s="10">
        <v>83</v>
      </c>
      <c r="H10" s="10">
        <v>78</v>
      </c>
      <c r="I10" s="10">
        <v>161</v>
      </c>
      <c r="J10" s="3"/>
      <c r="K10" s="7">
        <v>65</v>
      </c>
      <c r="L10" s="10">
        <v>168</v>
      </c>
      <c r="M10" s="10">
        <v>159</v>
      </c>
      <c r="N10" s="10">
        <v>327</v>
      </c>
      <c r="O10" s="3"/>
      <c r="P10" s="7">
        <v>95</v>
      </c>
      <c r="Q10" s="10">
        <v>21</v>
      </c>
      <c r="R10" s="10">
        <v>72</v>
      </c>
      <c r="S10" s="10">
        <v>93</v>
      </c>
      <c r="U10" s="4" t="s">
        <v>9</v>
      </c>
      <c r="V10" s="15">
        <f>SUM(G21,G27,G33,G39,L9,L15,L21,L27,L33,L39,Q9,Q15,Q21,Q27,Q33,Q39)</f>
        <v>6884</v>
      </c>
      <c r="W10" s="15">
        <f>SUM(H21,H27,H33,H39,M9,M15,M21,M27,M33,M39,R9,R15,R21,R27,R33,R39)</f>
        <v>8319</v>
      </c>
      <c r="X10" s="18">
        <f t="shared" si="0"/>
        <v>15203</v>
      </c>
      <c r="Z10" s="6" t="s">
        <v>28</v>
      </c>
    </row>
    <row r="11" spans="1:29" ht="15" customHeight="1" x14ac:dyDescent="0.15">
      <c r="A11" s="7">
        <v>6</v>
      </c>
      <c r="B11" s="10">
        <v>58</v>
      </c>
      <c r="C11" s="10">
        <v>48</v>
      </c>
      <c r="D11" s="10">
        <v>106</v>
      </c>
      <c r="E11" s="3"/>
      <c r="F11" s="7">
        <v>36</v>
      </c>
      <c r="G11" s="10">
        <v>80</v>
      </c>
      <c r="H11" s="10">
        <v>88</v>
      </c>
      <c r="I11" s="10">
        <v>168</v>
      </c>
      <c r="J11" s="3"/>
      <c r="K11" s="7">
        <v>66</v>
      </c>
      <c r="L11" s="10">
        <v>180</v>
      </c>
      <c r="M11" s="10">
        <v>197</v>
      </c>
      <c r="N11" s="10">
        <v>377</v>
      </c>
      <c r="O11" s="3"/>
      <c r="P11" s="7">
        <v>96</v>
      </c>
      <c r="Q11" s="10">
        <v>20</v>
      </c>
      <c r="R11" s="10">
        <v>57</v>
      </c>
      <c r="S11" s="10">
        <v>77</v>
      </c>
      <c r="U11" s="4" t="s">
        <v>10</v>
      </c>
      <c r="V11" s="15">
        <f>SUM(,G33,G39,L9,L15,L21,L27,L33,L39,Q9,Q15,Q21,Q27,Q33,Q39)</f>
        <v>5881</v>
      </c>
      <c r="W11" s="15">
        <f>SUM(,H33,H39,M9,M15,M21,M27,M33,M39,R9,R15,R21,R27,R33,R39)</f>
        <v>7415</v>
      </c>
      <c r="X11" s="18">
        <f t="shared" si="0"/>
        <v>13296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65</v>
      </c>
      <c r="D12" s="10">
        <v>134</v>
      </c>
      <c r="E12" s="3"/>
      <c r="F12" s="7">
        <v>37</v>
      </c>
      <c r="G12" s="10">
        <v>108</v>
      </c>
      <c r="H12" s="10">
        <v>81</v>
      </c>
      <c r="I12" s="10">
        <v>189</v>
      </c>
      <c r="J12" s="3"/>
      <c r="K12" s="7">
        <v>67</v>
      </c>
      <c r="L12" s="10">
        <v>185</v>
      </c>
      <c r="M12" s="10">
        <v>189</v>
      </c>
      <c r="N12" s="10">
        <v>374</v>
      </c>
      <c r="O12" s="3"/>
      <c r="P12" s="7">
        <v>97</v>
      </c>
      <c r="Q12" s="10">
        <v>12</v>
      </c>
      <c r="R12" s="10">
        <v>56</v>
      </c>
      <c r="S12" s="10">
        <v>68</v>
      </c>
      <c r="U12" s="4" t="s">
        <v>11</v>
      </c>
      <c r="V12" s="15">
        <f>SUM(L9,L15,L21,L27,L33,L39,Q9,Q15,Q21,Q27,Q33,Q39)</f>
        <v>4894</v>
      </c>
      <c r="W12" s="15">
        <f>SUM(M9,M15,M21,M27,M33,M39,R9,R15,R21,R27,R33,R39)</f>
        <v>6397</v>
      </c>
      <c r="X12" s="18">
        <f t="shared" si="0"/>
        <v>11291</v>
      </c>
      <c r="Z12" s="4" t="s">
        <v>25</v>
      </c>
      <c r="AA12" s="10">
        <v>143</v>
      </c>
      <c r="AB12" s="10">
        <v>97</v>
      </c>
      <c r="AC12" s="10">
        <v>240</v>
      </c>
    </row>
    <row r="13" spans="1:29" ht="15" customHeight="1" x14ac:dyDescent="0.15">
      <c r="A13" s="7">
        <v>8</v>
      </c>
      <c r="B13" s="10">
        <v>58</v>
      </c>
      <c r="C13" s="10">
        <v>61</v>
      </c>
      <c r="D13" s="10">
        <v>119</v>
      </c>
      <c r="E13" s="3"/>
      <c r="F13" s="7">
        <v>38</v>
      </c>
      <c r="G13" s="10">
        <v>85</v>
      </c>
      <c r="H13" s="10">
        <v>88</v>
      </c>
      <c r="I13" s="10">
        <v>173</v>
      </c>
      <c r="J13" s="3"/>
      <c r="K13" s="7">
        <v>68</v>
      </c>
      <c r="L13" s="10">
        <v>214</v>
      </c>
      <c r="M13" s="10">
        <v>160</v>
      </c>
      <c r="N13" s="10">
        <v>374</v>
      </c>
      <c r="O13" s="3"/>
      <c r="P13" s="7">
        <v>98</v>
      </c>
      <c r="Q13" s="10">
        <v>11</v>
      </c>
      <c r="R13" s="10">
        <v>28</v>
      </c>
      <c r="S13" s="10">
        <v>39</v>
      </c>
      <c r="U13" s="9" t="s">
        <v>12</v>
      </c>
      <c r="V13" s="12">
        <f>SUM(L15,L21,L27,L33,L39,Q9,Q15,Q21,Q27,Q33,Q39)</f>
        <v>4151</v>
      </c>
      <c r="W13" s="12">
        <f>SUM(M15,M21,M27,M33,M39,R9,R15,R21,R27,R33,R39)</f>
        <v>5624</v>
      </c>
      <c r="X13" s="12">
        <f t="shared" si="0"/>
        <v>9775</v>
      </c>
      <c r="Z13" s="25" t="s">
        <v>26</v>
      </c>
      <c r="AA13" s="10">
        <v>548</v>
      </c>
      <c r="AB13" s="10">
        <v>596</v>
      </c>
      <c r="AC13" s="10">
        <v>1144</v>
      </c>
    </row>
    <row r="14" spans="1:29" ht="15" customHeight="1" x14ac:dyDescent="0.15">
      <c r="A14" s="7">
        <v>9</v>
      </c>
      <c r="B14" s="10">
        <v>62</v>
      </c>
      <c r="C14" s="10">
        <v>64</v>
      </c>
      <c r="D14" s="10">
        <v>126</v>
      </c>
      <c r="E14" s="3"/>
      <c r="F14" s="7">
        <v>39</v>
      </c>
      <c r="G14" s="10">
        <v>80</v>
      </c>
      <c r="H14" s="10">
        <v>85</v>
      </c>
      <c r="I14" s="10">
        <v>165</v>
      </c>
      <c r="J14" s="3"/>
      <c r="K14" s="7">
        <v>69</v>
      </c>
      <c r="L14" s="10">
        <v>199</v>
      </c>
      <c r="M14" s="10">
        <v>214</v>
      </c>
      <c r="N14" s="10">
        <v>413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4705</v>
      </c>
      <c r="X14" s="18">
        <f t="shared" si="0"/>
        <v>7910</v>
      </c>
      <c r="Z14" s="4" t="s">
        <v>31</v>
      </c>
      <c r="AA14" s="10">
        <v>294</v>
      </c>
      <c r="AB14" s="10">
        <v>275</v>
      </c>
      <c r="AC14" s="10">
        <v>569</v>
      </c>
    </row>
    <row r="15" spans="1:29" ht="15" customHeight="1" x14ac:dyDescent="0.15">
      <c r="A15" s="7"/>
      <c r="B15" s="11">
        <v>303</v>
      </c>
      <c r="C15" s="11">
        <v>291</v>
      </c>
      <c r="D15" s="11">
        <v>594</v>
      </c>
      <c r="E15" s="3"/>
      <c r="F15" s="7"/>
      <c r="G15" s="11">
        <v>436</v>
      </c>
      <c r="H15" s="11">
        <v>420</v>
      </c>
      <c r="I15" s="11">
        <v>856</v>
      </c>
      <c r="J15" s="3"/>
      <c r="K15" s="7"/>
      <c r="L15" s="11">
        <v>946</v>
      </c>
      <c r="M15" s="11">
        <v>919</v>
      </c>
      <c r="N15" s="11">
        <v>1865</v>
      </c>
      <c r="O15" s="3"/>
      <c r="P15" s="7"/>
      <c r="Q15" s="11">
        <v>65</v>
      </c>
      <c r="R15" s="11">
        <v>237</v>
      </c>
      <c r="S15" s="11">
        <v>302</v>
      </c>
      <c r="U15" s="4" t="s">
        <v>14</v>
      </c>
      <c r="V15" s="15">
        <f>SUM(L27,L33,L39,Q9,Q15,Q21,Q27,Q33,Q39)</f>
        <v>2030</v>
      </c>
      <c r="W15" s="15">
        <f>SUM(M27,M33,M39,R9,R15,R21,R27,R33,R39)</f>
        <v>3575</v>
      </c>
      <c r="X15" s="18">
        <f t="shared" si="0"/>
        <v>5605</v>
      </c>
      <c r="Z15" s="4" t="s">
        <v>7</v>
      </c>
      <c r="AA15" s="10">
        <v>254</v>
      </c>
      <c r="AB15" s="10">
        <v>421</v>
      </c>
      <c r="AC15" s="10">
        <v>675</v>
      </c>
    </row>
    <row r="16" spans="1:29" ht="15" customHeight="1" x14ac:dyDescent="0.15">
      <c r="A16" s="7">
        <v>10</v>
      </c>
      <c r="B16" s="10">
        <v>65</v>
      </c>
      <c r="C16" s="10">
        <v>48</v>
      </c>
      <c r="D16" s="10">
        <v>113</v>
      </c>
      <c r="E16" s="3"/>
      <c r="F16" s="7">
        <v>40</v>
      </c>
      <c r="G16" s="10">
        <v>96</v>
      </c>
      <c r="H16" s="10">
        <v>84</v>
      </c>
      <c r="I16" s="10">
        <v>180</v>
      </c>
      <c r="J16" s="3"/>
      <c r="K16" s="7">
        <v>70</v>
      </c>
      <c r="L16" s="10">
        <v>212</v>
      </c>
      <c r="M16" s="10">
        <v>199</v>
      </c>
      <c r="N16" s="10">
        <v>411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1399</v>
      </c>
      <c r="W16" s="15">
        <f>SUM(M33,M39,R9,R15,R21,R27,R33,R39)</f>
        <v>2776</v>
      </c>
      <c r="X16" s="18">
        <f t="shared" si="0"/>
        <v>4175</v>
      </c>
      <c r="Z16" s="9" t="s">
        <v>24</v>
      </c>
      <c r="AA16" s="11">
        <f>SUM(AA12:AA15)</f>
        <v>1239</v>
      </c>
      <c r="AB16" s="11">
        <f>SUM(AB12:AB15)</f>
        <v>1389</v>
      </c>
      <c r="AC16" s="11">
        <f>SUM(AC12:AC15)</f>
        <v>2628</v>
      </c>
    </row>
    <row r="17" spans="1:29" ht="15" customHeight="1" x14ac:dyDescent="0.15">
      <c r="A17" s="7">
        <v>11</v>
      </c>
      <c r="B17" s="10">
        <v>70</v>
      </c>
      <c r="C17" s="10">
        <v>72</v>
      </c>
      <c r="D17" s="10">
        <v>142</v>
      </c>
      <c r="E17" s="3"/>
      <c r="F17" s="7">
        <v>41</v>
      </c>
      <c r="G17" s="10">
        <v>74</v>
      </c>
      <c r="H17" s="10">
        <v>91</v>
      </c>
      <c r="I17" s="10">
        <v>165</v>
      </c>
      <c r="J17" s="3"/>
      <c r="K17" s="7">
        <v>71</v>
      </c>
      <c r="L17" s="10">
        <v>239</v>
      </c>
      <c r="M17" s="10">
        <v>200</v>
      </c>
      <c r="N17" s="10">
        <v>439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824</v>
      </c>
      <c r="W17" s="15">
        <f>SUM(M39,R9,R15,R21,R27,R33,R39)</f>
        <v>1846</v>
      </c>
      <c r="X17" s="18">
        <f t="shared" si="0"/>
        <v>2670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63</v>
      </c>
      <c r="D18" s="10">
        <v>145</v>
      </c>
      <c r="E18" s="3"/>
      <c r="F18" s="7">
        <v>42</v>
      </c>
      <c r="G18" s="10">
        <v>89</v>
      </c>
      <c r="H18" s="10">
        <v>81</v>
      </c>
      <c r="I18" s="10">
        <v>170</v>
      </c>
      <c r="J18" s="3"/>
      <c r="K18" s="7">
        <v>72</v>
      </c>
      <c r="L18" s="10">
        <v>233</v>
      </c>
      <c r="M18" s="10">
        <v>244</v>
      </c>
      <c r="N18" s="13">
        <v>477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317</v>
      </c>
      <c r="W18" s="15">
        <f>SUM(R9,R15,R21,R27,R33,R39)</f>
        <v>937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72</v>
      </c>
      <c r="D19" s="10">
        <v>142</v>
      </c>
      <c r="E19" s="3"/>
      <c r="F19" s="7">
        <v>43</v>
      </c>
      <c r="G19" s="10">
        <v>102</v>
      </c>
      <c r="H19" s="10">
        <v>96</v>
      </c>
      <c r="I19" s="10">
        <v>198</v>
      </c>
      <c r="J19" s="3"/>
      <c r="K19" s="7">
        <v>73</v>
      </c>
      <c r="L19" s="10">
        <v>254</v>
      </c>
      <c r="M19" s="10">
        <v>239</v>
      </c>
      <c r="N19" s="10">
        <v>493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68</v>
      </c>
      <c r="W19" s="15">
        <f>SUM(R15,R21,R27,R33,R39)</f>
        <v>286</v>
      </c>
      <c r="X19" s="18">
        <f t="shared" si="0"/>
        <v>354</v>
      </c>
      <c r="Z19" s="4" t="s">
        <v>25</v>
      </c>
      <c r="AA19" s="10">
        <v>144</v>
      </c>
      <c r="AB19" s="10">
        <v>127</v>
      </c>
      <c r="AC19" s="10">
        <v>271</v>
      </c>
    </row>
    <row r="20" spans="1:29" ht="15" customHeight="1" x14ac:dyDescent="0.15">
      <c r="A20" s="7">
        <v>14</v>
      </c>
      <c r="B20" s="10">
        <v>65</v>
      </c>
      <c r="C20" s="10">
        <v>82</v>
      </c>
      <c r="D20" s="10">
        <v>147</v>
      </c>
      <c r="E20" s="3"/>
      <c r="F20" s="7">
        <v>44</v>
      </c>
      <c r="G20" s="10">
        <v>111</v>
      </c>
      <c r="H20" s="10">
        <v>88</v>
      </c>
      <c r="I20" s="10">
        <v>199</v>
      </c>
      <c r="J20" s="3"/>
      <c r="K20" s="7">
        <v>74</v>
      </c>
      <c r="L20" s="10">
        <v>237</v>
      </c>
      <c r="M20" s="10">
        <v>248</v>
      </c>
      <c r="N20" s="10">
        <v>485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891</v>
      </c>
      <c r="AB20" s="10">
        <v>753</v>
      </c>
      <c r="AC20" s="10">
        <v>1644</v>
      </c>
    </row>
    <row r="21" spans="1:29" ht="15" customHeight="1" x14ac:dyDescent="0.15">
      <c r="A21" s="7"/>
      <c r="B21" s="11">
        <v>352</v>
      </c>
      <c r="C21" s="11">
        <v>337</v>
      </c>
      <c r="D21" s="11">
        <v>689</v>
      </c>
      <c r="E21" s="3"/>
      <c r="F21" s="7"/>
      <c r="G21" s="11">
        <v>472</v>
      </c>
      <c r="H21" s="11">
        <v>440</v>
      </c>
      <c r="I21" s="11">
        <v>912</v>
      </c>
      <c r="J21" s="3"/>
      <c r="K21" s="7"/>
      <c r="L21" s="12">
        <v>1175</v>
      </c>
      <c r="M21" s="12">
        <v>1130</v>
      </c>
      <c r="N21" s="12">
        <v>2305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401</v>
      </c>
      <c r="AB21" s="10">
        <v>342</v>
      </c>
      <c r="AC21" s="10">
        <v>743</v>
      </c>
    </row>
    <row r="22" spans="1:29" ht="15" customHeight="1" x14ac:dyDescent="0.15">
      <c r="A22" s="7">
        <v>15</v>
      </c>
      <c r="B22" s="10">
        <v>84</v>
      </c>
      <c r="C22" s="10">
        <v>68</v>
      </c>
      <c r="D22" s="10">
        <v>152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191</v>
      </c>
      <c r="M22" s="10">
        <v>182</v>
      </c>
      <c r="N22" s="10">
        <v>373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653</v>
      </c>
      <c r="AC22" s="10">
        <v>978</v>
      </c>
    </row>
    <row r="23" spans="1:29" ht="15" customHeight="1" x14ac:dyDescent="0.15">
      <c r="A23" s="7">
        <v>16</v>
      </c>
      <c r="B23" s="10">
        <v>86</v>
      </c>
      <c r="C23" s="10">
        <v>84</v>
      </c>
      <c r="D23" s="10">
        <v>170</v>
      </c>
      <c r="E23" s="3"/>
      <c r="F23" s="7">
        <v>46</v>
      </c>
      <c r="G23" s="10">
        <v>114</v>
      </c>
      <c r="H23" s="10">
        <v>86</v>
      </c>
      <c r="I23" s="10">
        <v>200</v>
      </c>
      <c r="J23" s="3"/>
      <c r="K23" s="7">
        <v>76</v>
      </c>
      <c r="L23" s="10">
        <v>78</v>
      </c>
      <c r="M23" s="10">
        <v>99</v>
      </c>
      <c r="N23" s="10">
        <v>177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9.3430349045660659</v>
      </c>
      <c r="W23" s="19">
        <f>W4/$W$8*100</f>
        <v>7.595526561043803</v>
      </c>
      <c r="X23" s="19">
        <f>X4/$X$8*100</f>
        <v>8.4153762430119219</v>
      </c>
      <c r="Z23" s="9" t="s">
        <v>24</v>
      </c>
      <c r="AA23" s="11">
        <f>SUM(AA19:AA22)</f>
        <v>1761</v>
      </c>
      <c r="AB23" s="11">
        <f>SUM(AB19:AB22)</f>
        <v>1875</v>
      </c>
      <c r="AC23" s="11">
        <f>SUM(AC19:AC22)</f>
        <v>3636</v>
      </c>
    </row>
    <row r="24" spans="1:29" ht="15" customHeight="1" x14ac:dyDescent="0.15">
      <c r="A24" s="7">
        <v>17</v>
      </c>
      <c r="B24" s="10">
        <v>86</v>
      </c>
      <c r="C24" s="10">
        <v>66</v>
      </c>
      <c r="D24" s="10">
        <v>152</v>
      </c>
      <c r="E24" s="3"/>
      <c r="F24" s="7">
        <v>47</v>
      </c>
      <c r="G24" s="10">
        <v>108</v>
      </c>
      <c r="H24" s="10">
        <v>89</v>
      </c>
      <c r="I24" s="10">
        <v>197</v>
      </c>
      <c r="J24" s="3"/>
      <c r="K24" s="7">
        <v>77</v>
      </c>
      <c r="L24" s="10">
        <v>108</v>
      </c>
      <c r="M24" s="10">
        <v>155</v>
      </c>
      <c r="N24" s="10">
        <v>263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46.883897500790887</v>
      </c>
      <c r="W24" s="19">
        <f>W5/$W$8*100</f>
        <v>39.990680335507925</v>
      </c>
      <c r="X24" s="19">
        <f>X5/$X$8*100</f>
        <v>43.224657398703805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61</v>
      </c>
      <c r="D25" s="10">
        <v>129</v>
      </c>
      <c r="E25" s="3"/>
      <c r="F25" s="7">
        <v>48</v>
      </c>
      <c r="G25" s="10">
        <v>105</v>
      </c>
      <c r="H25" s="10">
        <v>104</v>
      </c>
      <c r="I25" s="10">
        <v>209</v>
      </c>
      <c r="J25" s="3"/>
      <c r="K25" s="7">
        <v>78</v>
      </c>
      <c r="L25" s="10">
        <v>128</v>
      </c>
      <c r="M25" s="10">
        <v>196</v>
      </c>
      <c r="N25" s="10">
        <v>324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22.366339765896868</v>
      </c>
      <c r="W25" s="19">
        <f>W6/$W$8*100</f>
        <v>19.095992544268405</v>
      </c>
      <c r="X25" s="19">
        <f>X6/$X$8*100</f>
        <v>20.630287438777025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50</v>
      </c>
      <c r="C26" s="10">
        <v>69</v>
      </c>
      <c r="D26" s="10">
        <v>119</v>
      </c>
      <c r="E26" s="3"/>
      <c r="F26" s="7">
        <v>49</v>
      </c>
      <c r="G26" s="10">
        <v>100</v>
      </c>
      <c r="H26" s="10">
        <v>96</v>
      </c>
      <c r="I26" s="10">
        <v>196</v>
      </c>
      <c r="J26" s="3"/>
      <c r="K26" s="7">
        <v>79</v>
      </c>
      <c r="L26" s="10">
        <v>126</v>
      </c>
      <c r="M26" s="10">
        <v>167</v>
      </c>
      <c r="N26" s="10">
        <v>293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21.406727828746178</v>
      </c>
      <c r="W26" s="19">
        <f>W7/$W$8*100</f>
        <v>33.317800559179872</v>
      </c>
      <c r="X26" s="19">
        <f>X7/$X$8*100</f>
        <v>27.729678919507251</v>
      </c>
      <c r="Z26" s="4" t="s">
        <v>25</v>
      </c>
      <c r="AA26" s="10">
        <v>90</v>
      </c>
      <c r="AB26" s="10">
        <v>86</v>
      </c>
      <c r="AC26" s="10">
        <v>176</v>
      </c>
    </row>
    <row r="27" spans="1:29" ht="15" customHeight="1" x14ac:dyDescent="0.15">
      <c r="A27" s="7"/>
      <c r="B27" s="11">
        <v>374</v>
      </c>
      <c r="C27" s="11">
        <v>348</v>
      </c>
      <c r="D27" s="11">
        <v>722</v>
      </c>
      <c r="E27" s="3"/>
      <c r="F27" s="7"/>
      <c r="G27" s="11">
        <v>531</v>
      </c>
      <c r="H27" s="11">
        <v>464</v>
      </c>
      <c r="I27" s="11">
        <v>995</v>
      </c>
      <c r="J27" s="3"/>
      <c r="K27" s="7"/>
      <c r="L27" s="11">
        <v>631</v>
      </c>
      <c r="M27" s="11">
        <v>799</v>
      </c>
      <c r="N27" s="11">
        <v>1430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421</v>
      </c>
      <c r="AB27" s="10">
        <v>408</v>
      </c>
      <c r="AC27" s="10">
        <v>829</v>
      </c>
    </row>
    <row r="28" spans="1:29" ht="15" customHeight="1" x14ac:dyDescent="0.15">
      <c r="A28" s="7">
        <v>20</v>
      </c>
      <c r="B28" s="10">
        <v>63</v>
      </c>
      <c r="C28" s="10">
        <v>63</v>
      </c>
      <c r="D28" s="10">
        <v>126</v>
      </c>
      <c r="E28" s="3"/>
      <c r="F28" s="7">
        <v>50</v>
      </c>
      <c r="G28" s="10">
        <v>100</v>
      </c>
      <c r="H28" s="10">
        <v>95</v>
      </c>
      <c r="I28" s="10">
        <v>195</v>
      </c>
      <c r="J28" s="3"/>
      <c r="K28" s="7">
        <v>80</v>
      </c>
      <c r="L28" s="10">
        <v>126</v>
      </c>
      <c r="M28" s="10">
        <v>199</v>
      </c>
      <c r="N28" s="10">
        <v>325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28.819993672888327</v>
      </c>
      <c r="W28" s="19">
        <f t="shared" ref="W28:W39" si="2">W9/$W$8*100</f>
        <v>25.116495806150979</v>
      </c>
      <c r="X28" s="19">
        <f t="shared" ref="X28:X39" si="3">X9/$X$8*100</f>
        <v>26.854004848364916</v>
      </c>
      <c r="Z28" s="4" t="s">
        <v>31</v>
      </c>
      <c r="AA28" s="10">
        <v>230</v>
      </c>
      <c r="AB28" s="10">
        <v>207</v>
      </c>
      <c r="AC28" s="10">
        <v>437</v>
      </c>
    </row>
    <row r="29" spans="1:29" ht="15" customHeight="1" x14ac:dyDescent="0.15">
      <c r="A29" s="7">
        <v>21</v>
      </c>
      <c r="B29" s="10">
        <v>62</v>
      </c>
      <c r="C29" s="10">
        <v>77</v>
      </c>
      <c r="D29" s="10">
        <v>139</v>
      </c>
      <c r="E29" s="3"/>
      <c r="F29" s="7">
        <v>51</v>
      </c>
      <c r="G29" s="10">
        <v>93</v>
      </c>
      <c r="H29" s="10">
        <v>95</v>
      </c>
      <c r="I29" s="10">
        <v>188</v>
      </c>
      <c r="J29" s="3"/>
      <c r="K29" s="7">
        <v>81</v>
      </c>
      <c r="L29" s="10">
        <v>119</v>
      </c>
      <c r="M29" s="10">
        <v>188</v>
      </c>
      <c r="N29" s="10">
        <v>307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72.593061267531368</v>
      </c>
      <c r="W29" s="19">
        <f t="shared" si="2"/>
        <v>77.53028890959925</v>
      </c>
      <c r="X29" s="19">
        <f t="shared" si="3"/>
        <v>75.213971206649191</v>
      </c>
      <c r="Z29" s="4" t="s">
        <v>7</v>
      </c>
      <c r="AA29" s="10">
        <v>221</v>
      </c>
      <c r="AB29" s="10">
        <v>376</v>
      </c>
      <c r="AC29" s="10">
        <v>597</v>
      </c>
    </row>
    <row r="30" spans="1:29" ht="15" customHeight="1" x14ac:dyDescent="0.15">
      <c r="A30" s="7">
        <v>22</v>
      </c>
      <c r="B30" s="10">
        <v>60</v>
      </c>
      <c r="C30" s="10">
        <v>59</v>
      </c>
      <c r="D30" s="10">
        <v>119</v>
      </c>
      <c r="E30" s="3"/>
      <c r="F30" s="7">
        <v>52</v>
      </c>
      <c r="G30" s="10">
        <v>96</v>
      </c>
      <c r="H30" s="10">
        <v>92</v>
      </c>
      <c r="I30" s="10">
        <v>188</v>
      </c>
      <c r="J30" s="3"/>
      <c r="K30" s="7">
        <v>82</v>
      </c>
      <c r="L30" s="10">
        <v>106</v>
      </c>
      <c r="M30" s="10">
        <v>187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62.016239586628707</v>
      </c>
      <c r="W30" s="19">
        <f t="shared" si="2"/>
        <v>69.105312208760481</v>
      </c>
      <c r="X30" s="19">
        <f t="shared" si="3"/>
        <v>65.779448869539408</v>
      </c>
      <c r="Z30" s="9" t="s">
        <v>24</v>
      </c>
      <c r="AA30" s="11">
        <f>SUM(AA26:AA29)</f>
        <v>962</v>
      </c>
      <c r="AB30" s="11">
        <f>SUM(AB26:AB29)</f>
        <v>1077</v>
      </c>
      <c r="AC30" s="11">
        <f>SUM(AC26:AC29)</f>
        <v>2039</v>
      </c>
    </row>
    <row r="31" spans="1:29" ht="15" customHeight="1" x14ac:dyDescent="0.15">
      <c r="A31" s="7">
        <v>23</v>
      </c>
      <c r="B31" s="10">
        <v>51</v>
      </c>
      <c r="C31" s="10">
        <v>52</v>
      </c>
      <c r="D31" s="10">
        <v>103</v>
      </c>
      <c r="E31" s="3"/>
      <c r="F31" s="7">
        <v>53</v>
      </c>
      <c r="G31" s="10">
        <v>90</v>
      </c>
      <c r="H31" s="10">
        <v>87</v>
      </c>
      <c r="I31" s="10">
        <v>177</v>
      </c>
      <c r="J31" s="3"/>
      <c r="K31" s="7">
        <v>83</v>
      </c>
      <c r="L31" s="10">
        <v>95</v>
      </c>
      <c r="M31" s="10">
        <v>171</v>
      </c>
      <c r="N31" s="10">
        <v>266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51.608140883686595</v>
      </c>
      <c r="W31" s="19">
        <f t="shared" si="2"/>
        <v>59.617893755824788</v>
      </c>
      <c r="X31" s="19">
        <f t="shared" si="3"/>
        <v>55.860090041062683</v>
      </c>
      <c r="Z31" s="6"/>
    </row>
    <row r="32" spans="1:29" ht="15" customHeight="1" x14ac:dyDescent="0.15">
      <c r="A32" s="7">
        <v>24</v>
      </c>
      <c r="B32" s="10">
        <v>49</v>
      </c>
      <c r="C32" s="10">
        <v>59</v>
      </c>
      <c r="D32" s="10">
        <v>108</v>
      </c>
      <c r="E32" s="3"/>
      <c r="F32" s="7">
        <v>54</v>
      </c>
      <c r="G32" s="10">
        <v>88</v>
      </c>
      <c r="H32" s="10">
        <v>112</v>
      </c>
      <c r="I32" s="10">
        <v>200</v>
      </c>
      <c r="J32" s="3"/>
      <c r="K32" s="7">
        <v>84</v>
      </c>
      <c r="L32" s="10">
        <v>129</v>
      </c>
      <c r="M32" s="10">
        <v>185</v>
      </c>
      <c r="N32" s="10">
        <v>314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43.773067594643045</v>
      </c>
      <c r="W32" s="20">
        <f t="shared" si="2"/>
        <v>52.413793103448278</v>
      </c>
      <c r="X32" s="20">
        <f t="shared" si="3"/>
        <v>48.359966358284275</v>
      </c>
      <c r="Z32" s="6"/>
      <c r="AA32" s="27"/>
      <c r="AB32" s="26"/>
      <c r="AC32" s="26"/>
    </row>
    <row r="33" spans="1:29" ht="15" customHeight="1" x14ac:dyDescent="0.15">
      <c r="A33" s="7"/>
      <c r="B33" s="11">
        <v>285</v>
      </c>
      <c r="C33" s="11">
        <v>310</v>
      </c>
      <c r="D33" s="11">
        <v>595</v>
      </c>
      <c r="E33" s="3"/>
      <c r="F33" s="7"/>
      <c r="G33" s="11">
        <v>467</v>
      </c>
      <c r="H33" s="11">
        <v>481</v>
      </c>
      <c r="I33" s="11">
        <v>948</v>
      </c>
      <c r="J33" s="3"/>
      <c r="K33" s="7"/>
      <c r="L33" s="11">
        <v>575</v>
      </c>
      <c r="M33" s="11">
        <v>930</v>
      </c>
      <c r="N33" s="11">
        <v>1505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33.797321522724879</v>
      </c>
      <c r="W33" s="19">
        <f t="shared" si="2"/>
        <v>43.84902143522833</v>
      </c>
      <c r="X33" s="19">
        <f t="shared" si="3"/>
        <v>39.13323108890318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54</v>
      </c>
      <c r="D34" s="10">
        <v>110</v>
      </c>
      <c r="E34" s="3"/>
      <c r="F34" s="7">
        <v>55</v>
      </c>
      <c r="G34" s="10">
        <v>88</v>
      </c>
      <c r="H34" s="10">
        <v>109</v>
      </c>
      <c r="I34" s="10">
        <v>197</v>
      </c>
      <c r="J34" s="3"/>
      <c r="K34" s="7">
        <v>85</v>
      </c>
      <c r="L34" s="10">
        <v>110</v>
      </c>
      <c r="M34" s="10">
        <v>196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21.406727828746178</v>
      </c>
      <c r="W34" s="19">
        <f t="shared" si="2"/>
        <v>33.317800559179872</v>
      </c>
      <c r="X34" s="19">
        <f t="shared" si="3"/>
        <v>27.729678919507251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45</v>
      </c>
      <c r="D35" s="10">
        <v>101</v>
      </c>
      <c r="E35" s="3"/>
      <c r="F35" s="7">
        <v>56</v>
      </c>
      <c r="G35" s="10">
        <v>103</v>
      </c>
      <c r="H35" s="10">
        <v>80</v>
      </c>
      <c r="I35" s="10">
        <v>183</v>
      </c>
      <c r="J35" s="3"/>
      <c r="K35" s="7">
        <v>86</v>
      </c>
      <c r="L35" s="10">
        <v>125</v>
      </c>
      <c r="M35" s="10">
        <v>192</v>
      </c>
      <c r="N35" s="10">
        <v>317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14.752715385426555</v>
      </c>
      <c r="W35" s="19">
        <f t="shared" si="2"/>
        <v>25.871388630009317</v>
      </c>
      <c r="X35" s="19">
        <f t="shared" si="3"/>
        <v>20.655023994459011</v>
      </c>
      <c r="Z35" s="4" t="s">
        <v>25</v>
      </c>
      <c r="AA35" s="10">
        <f>SUM(AA5,AA12,AA19,AA26)</f>
        <v>886</v>
      </c>
      <c r="AB35" s="10">
        <f t="shared" ref="AA35:AB38" si="4">SUM(AB5,AB12,AB19,AB26)</f>
        <v>815</v>
      </c>
      <c r="AC35" s="10">
        <f>SUM(AA35:AB35)</f>
        <v>1701</v>
      </c>
    </row>
    <row r="36" spans="1:29" ht="15" customHeight="1" x14ac:dyDescent="0.15">
      <c r="A36" s="7">
        <v>27</v>
      </c>
      <c r="B36" s="10">
        <v>60</v>
      </c>
      <c r="C36" s="10">
        <v>58</v>
      </c>
      <c r="D36" s="10">
        <v>118</v>
      </c>
      <c r="E36" s="3"/>
      <c r="F36" s="7">
        <v>57</v>
      </c>
      <c r="G36" s="10">
        <v>100</v>
      </c>
      <c r="H36" s="10">
        <v>113</v>
      </c>
      <c r="I36" s="10">
        <v>213</v>
      </c>
      <c r="J36" s="3"/>
      <c r="K36" s="7">
        <v>87</v>
      </c>
      <c r="L36" s="10">
        <v>96</v>
      </c>
      <c r="M36" s="10">
        <v>186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8.6892333649688922</v>
      </c>
      <c r="W36" s="19">
        <f t="shared" si="2"/>
        <v>17.204100652376514</v>
      </c>
      <c r="X36" s="19">
        <f t="shared" si="3"/>
        <v>13.209320734180974</v>
      </c>
      <c r="Z36" s="25" t="s">
        <v>26</v>
      </c>
      <c r="AA36" s="10">
        <f t="shared" si="4"/>
        <v>4446</v>
      </c>
      <c r="AB36" s="10">
        <f t="shared" si="4"/>
        <v>4291</v>
      </c>
      <c r="AC36" s="13">
        <f>SUM(AA36:AB36)</f>
        <v>8737</v>
      </c>
    </row>
    <row r="37" spans="1:29" ht="15" customHeight="1" x14ac:dyDescent="0.15">
      <c r="A37" s="7">
        <v>28</v>
      </c>
      <c r="B37" s="10">
        <v>79</v>
      </c>
      <c r="C37" s="10">
        <v>52</v>
      </c>
      <c r="D37" s="10">
        <v>131</v>
      </c>
      <c r="E37" s="3"/>
      <c r="F37" s="7">
        <v>58</v>
      </c>
      <c r="G37" s="10">
        <v>119</v>
      </c>
      <c r="H37" s="10">
        <v>123</v>
      </c>
      <c r="I37" s="10">
        <v>242</v>
      </c>
      <c r="J37" s="3"/>
      <c r="K37" s="7">
        <v>88</v>
      </c>
      <c r="L37" s="10">
        <v>87</v>
      </c>
      <c r="M37" s="10">
        <v>181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3.3428240008436148</v>
      </c>
      <c r="W37" s="19">
        <f t="shared" si="2"/>
        <v>8.7325256290773527</v>
      </c>
      <c r="X37" s="19">
        <f t="shared" si="3"/>
        <v>6.2039281650422993</v>
      </c>
      <c r="Z37" s="4" t="s">
        <v>31</v>
      </c>
      <c r="AA37" s="10">
        <f t="shared" si="4"/>
        <v>2121</v>
      </c>
      <c r="AB37" s="10">
        <f t="shared" si="4"/>
        <v>2049</v>
      </c>
      <c r="AC37" s="13">
        <f>SUM(AA37:AB37)</f>
        <v>4170</v>
      </c>
    </row>
    <row r="38" spans="1:29" ht="15" customHeight="1" x14ac:dyDescent="0.15">
      <c r="A38" s="7">
        <v>29</v>
      </c>
      <c r="B38" s="10">
        <v>64</v>
      </c>
      <c r="C38" s="10">
        <v>42</v>
      </c>
      <c r="D38" s="10">
        <v>106</v>
      </c>
      <c r="E38" s="3"/>
      <c r="F38" s="7">
        <v>59</v>
      </c>
      <c r="G38" s="10">
        <v>110</v>
      </c>
      <c r="H38" s="10">
        <v>112</v>
      </c>
      <c r="I38" s="10">
        <v>222</v>
      </c>
      <c r="J38" s="3"/>
      <c r="K38" s="7">
        <v>89</v>
      </c>
      <c r="L38" s="10">
        <v>89</v>
      </c>
      <c r="M38" s="10">
        <v>154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0.71707265633238426</v>
      </c>
      <c r="W38" s="19">
        <f t="shared" si="2"/>
        <v>2.6654240447343898</v>
      </c>
      <c r="X38" s="19">
        <f t="shared" si="3"/>
        <v>1.7513481422846682</v>
      </c>
      <c r="Z38" s="4" t="s">
        <v>7</v>
      </c>
      <c r="AA38" s="10">
        <f t="shared" si="4"/>
        <v>2030</v>
      </c>
      <c r="AB38" s="10">
        <f t="shared" si="4"/>
        <v>3575</v>
      </c>
      <c r="AC38" s="13">
        <f>SUM(AA38:AB38)</f>
        <v>5605</v>
      </c>
    </row>
    <row r="39" spans="1:29" ht="15" customHeight="1" x14ac:dyDescent="0.15">
      <c r="A39" s="7"/>
      <c r="B39" s="11">
        <v>315</v>
      </c>
      <c r="C39" s="11">
        <v>251</v>
      </c>
      <c r="D39" s="11">
        <v>566</v>
      </c>
      <c r="E39" s="3"/>
      <c r="F39" s="7"/>
      <c r="G39" s="11">
        <v>520</v>
      </c>
      <c r="H39" s="11">
        <v>537</v>
      </c>
      <c r="I39" s="11">
        <v>1057</v>
      </c>
      <c r="J39" s="3"/>
      <c r="K39" s="7"/>
      <c r="L39" s="11">
        <v>507</v>
      </c>
      <c r="M39" s="11">
        <v>909</v>
      </c>
      <c r="N39" s="11">
        <v>1416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3.163555836760519E-2</v>
      </c>
      <c r="W39" s="19">
        <f t="shared" si="2"/>
        <v>0.45666356011183595</v>
      </c>
      <c r="X39" s="19">
        <f t="shared" si="3"/>
        <v>0.25726017909266313</v>
      </c>
      <c r="Z39" s="9" t="s">
        <v>24</v>
      </c>
      <c r="AA39" s="11">
        <f>SUM(AA35:AA38)</f>
        <v>9483</v>
      </c>
      <c r="AB39" s="11">
        <f>SUM(AB35:AB38)</f>
        <v>10730</v>
      </c>
      <c r="AC39" s="11">
        <f>SUM(AC35:AC38)</f>
        <v>20213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44742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28</v>
      </c>
      <c r="C4" s="10">
        <v>27</v>
      </c>
      <c r="D4" s="10">
        <v>55</v>
      </c>
      <c r="E4" s="3"/>
      <c r="F4" s="7">
        <v>30</v>
      </c>
      <c r="G4" s="10">
        <v>61</v>
      </c>
      <c r="H4" s="10">
        <v>47</v>
      </c>
      <c r="I4" s="10">
        <v>108</v>
      </c>
      <c r="J4" s="3"/>
      <c r="K4" s="7">
        <v>60</v>
      </c>
      <c r="L4" s="10">
        <v>124</v>
      </c>
      <c r="M4" s="10">
        <v>128</v>
      </c>
      <c r="N4" s="10">
        <v>252</v>
      </c>
      <c r="O4" s="3"/>
      <c r="P4" s="7">
        <v>90</v>
      </c>
      <c r="Q4" s="10">
        <v>68</v>
      </c>
      <c r="R4" s="10">
        <v>146</v>
      </c>
      <c r="S4" s="10">
        <v>214</v>
      </c>
      <c r="U4" s="4" t="s">
        <v>4</v>
      </c>
      <c r="V4" s="15">
        <f>SUM(B9,B15,B21)</f>
        <v>885</v>
      </c>
      <c r="W4" s="15">
        <f>SUM(C9,C15,C21)</f>
        <v>812</v>
      </c>
      <c r="X4" s="15">
        <f>SUM(V4:W4)</f>
        <v>1697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36</v>
      </c>
      <c r="D5" s="10">
        <v>95</v>
      </c>
      <c r="E5" s="3"/>
      <c r="F5" s="7">
        <v>31</v>
      </c>
      <c r="G5" s="10">
        <v>51</v>
      </c>
      <c r="H5" s="10">
        <v>47</v>
      </c>
      <c r="I5" s="10">
        <v>98</v>
      </c>
      <c r="J5" s="3"/>
      <c r="K5" s="7">
        <v>61</v>
      </c>
      <c r="L5" s="10">
        <v>143</v>
      </c>
      <c r="M5" s="10">
        <v>152</v>
      </c>
      <c r="N5" s="10">
        <v>295</v>
      </c>
      <c r="O5" s="3"/>
      <c r="P5" s="7">
        <v>91</v>
      </c>
      <c r="Q5" s="10">
        <v>66</v>
      </c>
      <c r="R5" s="10">
        <v>164</v>
      </c>
      <c r="S5" s="10">
        <v>230</v>
      </c>
      <c r="U5" s="4" t="s">
        <v>5</v>
      </c>
      <c r="V5" s="15">
        <f>SUM(B27,B33,B39,G9,G15,G21,G27,G33,G39,L9)</f>
        <v>4442</v>
      </c>
      <c r="W5" s="15">
        <f>SUM(C27,C33,C39,H9,H15,H21,H27,H33,H39,M9)</f>
        <v>4293</v>
      </c>
      <c r="X5" s="15">
        <f>SUM(V5:W5)</f>
        <v>8735</v>
      </c>
      <c r="Y5" s="2"/>
      <c r="Z5" s="4" t="s">
        <v>25</v>
      </c>
      <c r="AA5" s="10">
        <v>507</v>
      </c>
      <c r="AB5" s="10">
        <v>501</v>
      </c>
      <c r="AC5" s="10">
        <v>1008</v>
      </c>
    </row>
    <row r="6" spans="1:29" ht="15" customHeight="1" x14ac:dyDescent="0.15">
      <c r="A6" s="7">
        <v>2</v>
      </c>
      <c r="B6" s="10">
        <v>47</v>
      </c>
      <c r="C6" s="10">
        <v>42</v>
      </c>
      <c r="D6" s="10">
        <v>89</v>
      </c>
      <c r="E6" s="3"/>
      <c r="F6" s="7">
        <v>32</v>
      </c>
      <c r="G6" s="10">
        <v>54</v>
      </c>
      <c r="H6" s="10">
        <v>39</v>
      </c>
      <c r="I6" s="10">
        <v>93</v>
      </c>
      <c r="J6" s="3"/>
      <c r="K6" s="7">
        <v>62</v>
      </c>
      <c r="L6" s="10">
        <v>146</v>
      </c>
      <c r="M6" s="10">
        <v>150</v>
      </c>
      <c r="N6" s="10">
        <v>296</v>
      </c>
      <c r="O6" s="3"/>
      <c r="P6" s="7">
        <v>92</v>
      </c>
      <c r="Q6" s="10">
        <v>52</v>
      </c>
      <c r="R6" s="10">
        <v>133</v>
      </c>
      <c r="S6" s="10">
        <v>185</v>
      </c>
      <c r="U6" s="8" t="s">
        <v>6</v>
      </c>
      <c r="V6" s="15">
        <f>SUM(L15,L21)</f>
        <v>2106</v>
      </c>
      <c r="W6" s="15">
        <f>SUM(M15,M21)</f>
        <v>2042</v>
      </c>
      <c r="X6" s="15">
        <f>SUM(V6:W6)</f>
        <v>4148</v>
      </c>
      <c r="Z6" s="25" t="s">
        <v>26</v>
      </c>
      <c r="AA6" s="10">
        <v>2584</v>
      </c>
      <c r="AB6" s="10">
        <v>2536</v>
      </c>
      <c r="AC6" s="10">
        <v>5120</v>
      </c>
    </row>
    <row r="7" spans="1:29" ht="15" customHeight="1" x14ac:dyDescent="0.15">
      <c r="A7" s="7">
        <v>3</v>
      </c>
      <c r="B7" s="10">
        <v>44</v>
      </c>
      <c r="C7" s="10">
        <v>38</v>
      </c>
      <c r="D7" s="10">
        <v>82</v>
      </c>
      <c r="E7" s="3"/>
      <c r="F7" s="7">
        <v>33</v>
      </c>
      <c r="G7" s="10">
        <v>64</v>
      </c>
      <c r="H7" s="10">
        <v>64</v>
      </c>
      <c r="I7" s="10">
        <v>128</v>
      </c>
      <c r="J7" s="3"/>
      <c r="K7" s="7">
        <v>63</v>
      </c>
      <c r="L7" s="10">
        <v>171</v>
      </c>
      <c r="M7" s="10">
        <v>168</v>
      </c>
      <c r="N7" s="10">
        <v>339</v>
      </c>
      <c r="O7" s="3"/>
      <c r="P7" s="7">
        <v>93</v>
      </c>
      <c r="Q7" s="10">
        <v>40</v>
      </c>
      <c r="R7" s="10">
        <v>111</v>
      </c>
      <c r="S7" s="10">
        <v>151</v>
      </c>
      <c r="U7" s="4" t="s">
        <v>7</v>
      </c>
      <c r="V7" s="15">
        <f>SUM(L27,L33,L39,Q9,Q15,Q21,Q27,Q33,Q39)</f>
        <v>2042</v>
      </c>
      <c r="W7" s="15">
        <f>SUM(M27,M33,M39,R9,R15,R21,R27,R33,R39)</f>
        <v>3567</v>
      </c>
      <c r="X7" s="15">
        <f>SUM(V7:W7)</f>
        <v>5609</v>
      </c>
      <c r="Z7" s="4" t="s">
        <v>31</v>
      </c>
      <c r="AA7" s="10">
        <v>1187</v>
      </c>
      <c r="AB7" s="10">
        <v>1215</v>
      </c>
      <c r="AC7" s="10">
        <v>2402</v>
      </c>
    </row>
    <row r="8" spans="1:29" ht="15" customHeight="1" x14ac:dyDescent="0.15">
      <c r="A8" s="7">
        <v>4</v>
      </c>
      <c r="B8" s="10">
        <v>53</v>
      </c>
      <c r="C8" s="10">
        <v>46</v>
      </c>
      <c r="D8" s="10">
        <v>99</v>
      </c>
      <c r="E8" s="3"/>
      <c r="F8" s="7">
        <v>34</v>
      </c>
      <c r="G8" s="10">
        <v>74</v>
      </c>
      <c r="H8" s="10">
        <v>76</v>
      </c>
      <c r="I8" s="10">
        <v>150</v>
      </c>
      <c r="J8" s="3"/>
      <c r="K8" s="7">
        <v>64</v>
      </c>
      <c r="L8" s="10">
        <v>150</v>
      </c>
      <c r="M8" s="10">
        <v>167</v>
      </c>
      <c r="N8" s="10">
        <v>317</v>
      </c>
      <c r="O8" s="3"/>
      <c r="P8" s="7">
        <v>94</v>
      </c>
      <c r="Q8" s="10">
        <v>26</v>
      </c>
      <c r="R8" s="10">
        <v>95</v>
      </c>
      <c r="S8" s="10">
        <v>121</v>
      </c>
      <c r="U8" s="17" t="s">
        <v>3</v>
      </c>
      <c r="V8" s="12">
        <f>SUM(V4:V7)</f>
        <v>9475</v>
      </c>
      <c r="W8" s="12">
        <f>SUM(W4:W7)</f>
        <v>10714</v>
      </c>
      <c r="X8" s="12">
        <f>SUM(X4:X7)</f>
        <v>20189</v>
      </c>
      <c r="Z8" s="4" t="s">
        <v>7</v>
      </c>
      <c r="AA8" s="10">
        <v>1240</v>
      </c>
      <c r="AB8" s="10">
        <v>2125</v>
      </c>
      <c r="AC8" s="10">
        <v>3365</v>
      </c>
    </row>
    <row r="9" spans="1:29" ht="15" customHeight="1" x14ac:dyDescent="0.15">
      <c r="A9" s="7"/>
      <c r="B9" s="11">
        <v>231</v>
      </c>
      <c r="C9" s="11">
        <v>189</v>
      </c>
      <c r="D9" s="11">
        <v>420</v>
      </c>
      <c r="E9" s="3"/>
      <c r="F9" s="7"/>
      <c r="G9" s="11">
        <v>304</v>
      </c>
      <c r="H9" s="11">
        <v>273</v>
      </c>
      <c r="I9" s="11">
        <v>577</v>
      </c>
      <c r="J9" s="3"/>
      <c r="K9" s="7"/>
      <c r="L9" s="12">
        <v>734</v>
      </c>
      <c r="M9" s="12">
        <v>765</v>
      </c>
      <c r="N9" s="12">
        <v>1499</v>
      </c>
      <c r="O9" s="3"/>
      <c r="P9" s="7"/>
      <c r="Q9" s="11">
        <v>252</v>
      </c>
      <c r="R9" s="11">
        <v>649</v>
      </c>
      <c r="S9" s="11">
        <v>901</v>
      </c>
      <c r="U9" s="4" t="s">
        <v>8</v>
      </c>
      <c r="V9" s="15">
        <f>SUM(G21,G27,G33,G39,L9)</f>
        <v>2727</v>
      </c>
      <c r="W9" s="15">
        <f>SUM(H21,H27,H33,H39,M9)</f>
        <v>2685</v>
      </c>
      <c r="X9" s="18">
        <f t="shared" ref="X9:X20" si="0">SUM(V9:W9)</f>
        <v>5412</v>
      </c>
      <c r="Z9" s="9" t="s">
        <v>24</v>
      </c>
      <c r="AA9" s="11">
        <f t="shared" ref="AA9:AB9" si="1">SUM(AA5:AA8)</f>
        <v>5518</v>
      </c>
      <c r="AB9" s="11">
        <f t="shared" si="1"/>
        <v>6377</v>
      </c>
      <c r="AC9" s="11">
        <f>SUM(AC5:AC8)</f>
        <v>11895</v>
      </c>
    </row>
    <row r="10" spans="1:29" ht="15" customHeight="1" x14ac:dyDescent="0.15">
      <c r="A10" s="7">
        <v>5</v>
      </c>
      <c r="B10" s="10">
        <v>61</v>
      </c>
      <c r="C10" s="10">
        <v>52</v>
      </c>
      <c r="D10" s="10">
        <v>113</v>
      </c>
      <c r="E10" s="3"/>
      <c r="F10" s="7">
        <v>35</v>
      </c>
      <c r="G10" s="10">
        <v>79</v>
      </c>
      <c r="H10" s="10">
        <v>80</v>
      </c>
      <c r="I10" s="10">
        <v>159</v>
      </c>
      <c r="J10" s="3"/>
      <c r="K10" s="7">
        <v>65</v>
      </c>
      <c r="L10" s="10">
        <v>169</v>
      </c>
      <c r="M10" s="10">
        <v>160</v>
      </c>
      <c r="N10" s="10">
        <v>329</v>
      </c>
      <c r="O10" s="3"/>
      <c r="P10" s="7">
        <v>95</v>
      </c>
      <c r="Q10" s="10">
        <v>21</v>
      </c>
      <c r="R10" s="10">
        <v>64</v>
      </c>
      <c r="S10" s="10">
        <v>85</v>
      </c>
      <c r="U10" s="4" t="s">
        <v>9</v>
      </c>
      <c r="V10" s="15">
        <f>SUM(G21,G27,G33,G39,L9,L15,L21,L27,L33,L39,Q9,Q15,Q21,Q27,Q33,Q39)</f>
        <v>6875</v>
      </c>
      <c r="W10" s="15">
        <f>SUM(H21,H27,H33,H39,M9,M15,M21,M27,M33,M39,R9,R15,R21,R27,R33,R39)</f>
        <v>8294</v>
      </c>
      <c r="X10" s="18">
        <f t="shared" si="0"/>
        <v>15169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44</v>
      </c>
      <c r="D11" s="10">
        <v>96</v>
      </c>
      <c r="E11" s="3"/>
      <c r="F11" s="7">
        <v>36</v>
      </c>
      <c r="G11" s="10">
        <v>84</v>
      </c>
      <c r="H11" s="10">
        <v>83</v>
      </c>
      <c r="I11" s="10">
        <v>167</v>
      </c>
      <c r="J11" s="3"/>
      <c r="K11" s="7">
        <v>66</v>
      </c>
      <c r="L11" s="10">
        <v>181</v>
      </c>
      <c r="M11" s="10">
        <v>197</v>
      </c>
      <c r="N11" s="10">
        <v>378</v>
      </c>
      <c r="O11" s="3"/>
      <c r="P11" s="7">
        <v>96</v>
      </c>
      <c r="Q11" s="10">
        <v>19</v>
      </c>
      <c r="R11" s="10">
        <v>64</v>
      </c>
      <c r="S11" s="10">
        <v>83</v>
      </c>
      <c r="U11" s="4" t="s">
        <v>10</v>
      </c>
      <c r="V11" s="15">
        <f>SUM(,G33,G39,L9,L15,L21,L27,L33,L39,Q9,Q15,Q21,Q27,Q33,Q39)</f>
        <v>5880</v>
      </c>
      <c r="W11" s="15">
        <f>SUM(,H33,H39,M9,M15,M21,M27,M33,M39,R9,R15,R21,R27,R33,R39)</f>
        <v>7394</v>
      </c>
      <c r="X11" s="18">
        <f t="shared" si="0"/>
        <v>13274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68</v>
      </c>
      <c r="D12" s="10">
        <v>134</v>
      </c>
      <c r="E12" s="3"/>
      <c r="F12" s="7">
        <v>37</v>
      </c>
      <c r="G12" s="10">
        <v>106</v>
      </c>
      <c r="H12" s="10">
        <v>83</v>
      </c>
      <c r="I12" s="10">
        <v>189</v>
      </c>
      <c r="J12" s="3"/>
      <c r="K12" s="7">
        <v>67</v>
      </c>
      <c r="L12" s="10">
        <v>183</v>
      </c>
      <c r="M12" s="10">
        <v>191</v>
      </c>
      <c r="N12" s="10">
        <v>374</v>
      </c>
      <c r="O12" s="3"/>
      <c r="P12" s="7">
        <v>97</v>
      </c>
      <c r="Q12" s="10">
        <v>14</v>
      </c>
      <c r="R12" s="10">
        <v>54</v>
      </c>
      <c r="S12" s="10">
        <v>68</v>
      </c>
      <c r="U12" s="4" t="s">
        <v>11</v>
      </c>
      <c r="V12" s="15">
        <f>SUM(L9,L15,L21,L27,L33,L39,Q9,Q15,Q21,Q27,Q33,Q39)</f>
        <v>4882</v>
      </c>
      <c r="W12" s="15">
        <f>SUM(M9,M15,M21,M27,M33,M39,R9,R15,R21,R27,R33,R39)</f>
        <v>6374</v>
      </c>
      <c r="X12" s="18">
        <f t="shared" si="0"/>
        <v>11256</v>
      </c>
      <c r="Z12" s="4" t="s">
        <v>25</v>
      </c>
      <c r="AA12" s="10">
        <v>145</v>
      </c>
      <c r="AB12" s="10">
        <v>98</v>
      </c>
      <c r="AC12" s="10">
        <v>243</v>
      </c>
    </row>
    <row r="13" spans="1:29" ht="15" customHeight="1" x14ac:dyDescent="0.15">
      <c r="A13" s="7">
        <v>8</v>
      </c>
      <c r="B13" s="10">
        <v>61</v>
      </c>
      <c r="C13" s="10">
        <v>61</v>
      </c>
      <c r="D13" s="10">
        <v>122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206</v>
      </c>
      <c r="M13" s="10">
        <v>158</v>
      </c>
      <c r="N13" s="10">
        <v>364</v>
      </c>
      <c r="O13" s="3"/>
      <c r="P13" s="7">
        <v>98</v>
      </c>
      <c r="Q13" s="10">
        <v>10</v>
      </c>
      <c r="R13" s="10">
        <v>30</v>
      </c>
      <c r="S13" s="10">
        <v>40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5609</v>
      </c>
      <c r="X13" s="12">
        <f t="shared" si="0"/>
        <v>9757</v>
      </c>
      <c r="Z13" s="25" t="s">
        <v>26</v>
      </c>
      <c r="AA13" s="10">
        <v>550</v>
      </c>
      <c r="AB13" s="10">
        <v>600</v>
      </c>
      <c r="AC13" s="10">
        <v>1150</v>
      </c>
    </row>
    <row r="14" spans="1:29" ht="15" customHeight="1" x14ac:dyDescent="0.15">
      <c r="A14" s="7">
        <v>9</v>
      </c>
      <c r="B14" s="10">
        <v>63</v>
      </c>
      <c r="C14" s="10">
        <v>62</v>
      </c>
      <c r="D14" s="10">
        <v>125</v>
      </c>
      <c r="E14" s="3"/>
      <c r="F14" s="7">
        <v>39</v>
      </c>
      <c r="G14" s="10">
        <v>84</v>
      </c>
      <c r="H14" s="10">
        <v>83</v>
      </c>
      <c r="I14" s="10">
        <v>167</v>
      </c>
      <c r="J14" s="3"/>
      <c r="K14" s="7">
        <v>69</v>
      </c>
      <c r="L14" s="10">
        <v>203</v>
      </c>
      <c r="M14" s="10">
        <v>216</v>
      </c>
      <c r="N14" s="10">
        <v>419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3206</v>
      </c>
      <c r="W14" s="15">
        <f>SUM(M21,M27,M33,M39,R9,R15,R21,R27,R33,R39)</f>
        <v>4687</v>
      </c>
      <c r="X14" s="18">
        <f t="shared" si="0"/>
        <v>7893</v>
      </c>
      <c r="Z14" s="4" t="s">
        <v>31</v>
      </c>
      <c r="AA14" s="10">
        <v>291</v>
      </c>
      <c r="AB14" s="10">
        <v>281</v>
      </c>
      <c r="AC14" s="10">
        <v>572</v>
      </c>
    </row>
    <row r="15" spans="1:29" ht="15" customHeight="1" x14ac:dyDescent="0.15">
      <c r="A15" s="7"/>
      <c r="B15" s="11">
        <v>303</v>
      </c>
      <c r="C15" s="11">
        <v>287</v>
      </c>
      <c r="D15" s="11">
        <v>590</v>
      </c>
      <c r="E15" s="3"/>
      <c r="F15" s="7"/>
      <c r="G15" s="11">
        <v>441</v>
      </c>
      <c r="H15" s="11">
        <v>420</v>
      </c>
      <c r="I15" s="11">
        <v>861</v>
      </c>
      <c r="J15" s="3"/>
      <c r="K15" s="7"/>
      <c r="L15" s="11">
        <v>942</v>
      </c>
      <c r="M15" s="11">
        <v>922</v>
      </c>
      <c r="N15" s="11">
        <v>1864</v>
      </c>
      <c r="O15" s="3"/>
      <c r="P15" s="7"/>
      <c r="Q15" s="11">
        <v>66</v>
      </c>
      <c r="R15" s="11">
        <v>235</v>
      </c>
      <c r="S15" s="11">
        <v>301</v>
      </c>
      <c r="U15" s="4" t="s">
        <v>14</v>
      </c>
      <c r="V15" s="15">
        <f>SUM(L27,L33,L39,Q9,Q15,Q21,Q27,Q33,Q39)</f>
        <v>2042</v>
      </c>
      <c r="W15" s="15">
        <f>SUM(M27,M33,M39,R9,R15,R21,R27,R33,R39)</f>
        <v>3567</v>
      </c>
      <c r="X15" s="18">
        <f t="shared" si="0"/>
        <v>5609</v>
      </c>
      <c r="Z15" s="4" t="s">
        <v>7</v>
      </c>
      <c r="AA15" s="10">
        <v>258</v>
      </c>
      <c r="AB15" s="10">
        <v>418</v>
      </c>
      <c r="AC15" s="10">
        <v>676</v>
      </c>
    </row>
    <row r="16" spans="1:29" ht="15" customHeight="1" x14ac:dyDescent="0.15">
      <c r="A16" s="7">
        <v>10</v>
      </c>
      <c r="B16" s="10">
        <v>66</v>
      </c>
      <c r="C16" s="10">
        <v>48</v>
      </c>
      <c r="D16" s="10">
        <v>114</v>
      </c>
      <c r="E16" s="3"/>
      <c r="F16" s="7">
        <v>40</v>
      </c>
      <c r="G16" s="10">
        <v>88</v>
      </c>
      <c r="H16" s="10">
        <v>89</v>
      </c>
      <c r="I16" s="10">
        <v>177</v>
      </c>
      <c r="J16" s="3"/>
      <c r="K16" s="7">
        <v>70</v>
      </c>
      <c r="L16" s="10">
        <v>210</v>
      </c>
      <c r="M16" s="10">
        <v>189</v>
      </c>
      <c r="N16" s="10">
        <v>399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1402</v>
      </c>
      <c r="W16" s="15">
        <f>SUM(M33,M39,R9,R15,R21,R27,R33,R39)</f>
        <v>2763</v>
      </c>
      <c r="X16" s="18">
        <f t="shared" si="0"/>
        <v>4165</v>
      </c>
      <c r="Z16" s="9" t="s">
        <v>24</v>
      </c>
      <c r="AA16" s="11">
        <f t="shared" ref="AA16:AB16" si="2">SUM(AA12:AA15)</f>
        <v>1244</v>
      </c>
      <c r="AB16" s="11">
        <f t="shared" si="2"/>
        <v>1397</v>
      </c>
      <c r="AC16" s="11">
        <f>SUM(AC12:AC15)</f>
        <v>2641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76</v>
      </c>
      <c r="H17" s="10">
        <v>85</v>
      </c>
      <c r="I17" s="10">
        <v>161</v>
      </c>
      <c r="J17" s="3"/>
      <c r="K17" s="7">
        <v>71</v>
      </c>
      <c r="L17" s="10">
        <v>237</v>
      </c>
      <c r="M17" s="10">
        <v>200</v>
      </c>
      <c r="N17" s="10">
        <v>437</v>
      </c>
      <c r="O17" s="3"/>
      <c r="P17" s="7">
        <v>101</v>
      </c>
      <c r="Q17" s="10">
        <v>0</v>
      </c>
      <c r="R17" s="10">
        <v>14</v>
      </c>
      <c r="S17" s="10">
        <v>14</v>
      </c>
      <c r="U17" s="4" t="s">
        <v>16</v>
      </c>
      <c r="V17" s="15">
        <f>SUM(L39,Q9,Q15,Q21,Q27,Q33,Q39)</f>
        <v>826</v>
      </c>
      <c r="W17" s="15">
        <f>SUM(M39,R9,R15,R21,R27,R33,R39)</f>
        <v>1840</v>
      </c>
      <c r="X17" s="18">
        <f t="shared" si="0"/>
        <v>2666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62</v>
      </c>
      <c r="D18" s="10">
        <v>141</v>
      </c>
      <c r="E18" s="3"/>
      <c r="F18" s="7">
        <v>42</v>
      </c>
      <c r="G18" s="10">
        <v>93</v>
      </c>
      <c r="H18" s="10">
        <v>86</v>
      </c>
      <c r="I18" s="10">
        <v>179</v>
      </c>
      <c r="J18" s="3"/>
      <c r="K18" s="7">
        <v>72</v>
      </c>
      <c r="L18" s="10">
        <v>224</v>
      </c>
      <c r="M18" s="10">
        <v>242</v>
      </c>
      <c r="N18" s="13">
        <v>466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321</v>
      </c>
      <c r="W18" s="15">
        <f>SUM(R9,R15,R21,R27,R33,R39)</f>
        <v>933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71</v>
      </c>
      <c r="D19" s="10">
        <v>142</v>
      </c>
      <c r="E19" s="3"/>
      <c r="F19" s="7">
        <v>43</v>
      </c>
      <c r="G19" s="10">
        <v>101</v>
      </c>
      <c r="H19" s="10">
        <v>89</v>
      </c>
      <c r="I19" s="10">
        <v>190</v>
      </c>
      <c r="J19" s="3"/>
      <c r="K19" s="7">
        <v>73</v>
      </c>
      <c r="L19" s="10">
        <v>263</v>
      </c>
      <c r="M19" s="10">
        <v>245</v>
      </c>
      <c r="N19" s="10">
        <v>508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69</v>
      </c>
      <c r="W19" s="15">
        <f>SUM(R15,R21,R27,R33,R39)</f>
        <v>284</v>
      </c>
      <c r="X19" s="18">
        <f t="shared" si="0"/>
        <v>353</v>
      </c>
      <c r="Z19" s="4" t="s">
        <v>25</v>
      </c>
      <c r="AA19" s="10">
        <v>143</v>
      </c>
      <c r="AB19" s="10">
        <v>127</v>
      </c>
      <c r="AC19" s="10">
        <v>270</v>
      </c>
    </row>
    <row r="20" spans="1:29" ht="15" customHeight="1" x14ac:dyDescent="0.15">
      <c r="A20" s="7">
        <v>14</v>
      </c>
      <c r="B20" s="10">
        <v>63</v>
      </c>
      <c r="C20" s="10">
        <v>82</v>
      </c>
      <c r="D20" s="10">
        <v>145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230</v>
      </c>
      <c r="M20" s="10">
        <v>244</v>
      </c>
      <c r="N20" s="10">
        <v>474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889</v>
      </c>
      <c r="AB20" s="10">
        <v>753</v>
      </c>
      <c r="AC20" s="10">
        <v>1642</v>
      </c>
    </row>
    <row r="21" spans="1:29" ht="15" customHeight="1" x14ac:dyDescent="0.15">
      <c r="A21" s="7"/>
      <c r="B21" s="11">
        <v>351</v>
      </c>
      <c r="C21" s="11">
        <v>336</v>
      </c>
      <c r="D21" s="11">
        <v>687</v>
      </c>
      <c r="E21" s="3"/>
      <c r="F21" s="7"/>
      <c r="G21" s="11">
        <v>463</v>
      </c>
      <c r="H21" s="11">
        <v>440</v>
      </c>
      <c r="I21" s="11">
        <v>903</v>
      </c>
      <c r="J21" s="3"/>
      <c r="K21" s="7"/>
      <c r="L21" s="12">
        <v>1164</v>
      </c>
      <c r="M21" s="12">
        <v>1120</v>
      </c>
      <c r="N21" s="12">
        <v>2284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400</v>
      </c>
      <c r="AB21" s="10">
        <v>340</v>
      </c>
      <c r="AC21" s="10">
        <v>740</v>
      </c>
    </row>
    <row r="22" spans="1:29" ht="15" customHeight="1" x14ac:dyDescent="0.15">
      <c r="A22" s="7">
        <v>15</v>
      </c>
      <c r="B22" s="10">
        <v>85</v>
      </c>
      <c r="C22" s="10">
        <v>70</v>
      </c>
      <c r="D22" s="10">
        <v>155</v>
      </c>
      <c r="E22" s="3"/>
      <c r="F22" s="7">
        <v>45</v>
      </c>
      <c r="G22" s="10">
        <v>106</v>
      </c>
      <c r="H22" s="10">
        <v>89</v>
      </c>
      <c r="I22" s="10">
        <v>195</v>
      </c>
      <c r="J22" s="3"/>
      <c r="K22" s="7">
        <v>75</v>
      </c>
      <c r="L22" s="10">
        <v>199</v>
      </c>
      <c r="M22" s="10">
        <v>192</v>
      </c>
      <c r="N22" s="10">
        <v>391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323</v>
      </c>
      <c r="AB22" s="10">
        <v>649</v>
      </c>
      <c r="AC22" s="10">
        <v>972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111</v>
      </c>
      <c r="H23" s="10">
        <v>87</v>
      </c>
      <c r="I23" s="10">
        <v>198</v>
      </c>
      <c r="J23" s="3"/>
      <c r="K23" s="7">
        <v>76</v>
      </c>
      <c r="L23" s="10">
        <v>82</v>
      </c>
      <c r="M23" s="10">
        <v>91</v>
      </c>
      <c r="N23" s="10">
        <v>173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9.3403693931398415</v>
      </c>
      <c r="W23" s="19">
        <f>W4/$W$8*100</f>
        <v>7.5788687698338615</v>
      </c>
      <c r="X23" s="19">
        <f>X4/$X$8*100</f>
        <v>8.4055673881816819</v>
      </c>
      <c r="Z23" s="9" t="s">
        <v>24</v>
      </c>
      <c r="AA23" s="11">
        <f t="shared" ref="AA23:AB23" si="3">SUM(AA19:AA22)</f>
        <v>1755</v>
      </c>
      <c r="AB23" s="11">
        <f t="shared" si="3"/>
        <v>1869</v>
      </c>
      <c r="AC23" s="11">
        <f>SUM(AC19:AC22)</f>
        <v>3624</v>
      </c>
    </row>
    <row r="24" spans="1:29" ht="15" customHeight="1" x14ac:dyDescent="0.15">
      <c r="A24" s="7">
        <v>17</v>
      </c>
      <c r="B24" s="10">
        <v>84</v>
      </c>
      <c r="C24" s="10">
        <v>62</v>
      </c>
      <c r="D24" s="10">
        <v>146</v>
      </c>
      <c r="E24" s="3"/>
      <c r="F24" s="7">
        <v>47</v>
      </c>
      <c r="G24" s="10">
        <v>115</v>
      </c>
      <c r="H24" s="10">
        <v>86</v>
      </c>
      <c r="I24" s="10">
        <v>201</v>
      </c>
      <c r="J24" s="3"/>
      <c r="K24" s="7">
        <v>77</v>
      </c>
      <c r="L24" s="10">
        <v>112</v>
      </c>
      <c r="M24" s="10">
        <v>155</v>
      </c>
      <c r="N24" s="10">
        <v>267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46.881266490765171</v>
      </c>
      <c r="W24" s="19">
        <f>W5/$W$8*100</f>
        <v>40.069068508493558</v>
      </c>
      <c r="X24" s="19">
        <f>X5/$X$8*100</f>
        <v>43.266135024022986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62</v>
      </c>
      <c r="D25" s="10">
        <v>130</v>
      </c>
      <c r="E25" s="3"/>
      <c r="F25" s="7">
        <v>48</v>
      </c>
      <c r="G25" s="10">
        <v>100</v>
      </c>
      <c r="H25" s="10">
        <v>110</v>
      </c>
      <c r="I25" s="10">
        <v>210</v>
      </c>
      <c r="J25" s="3"/>
      <c r="K25" s="7">
        <v>78</v>
      </c>
      <c r="L25" s="10">
        <v>122</v>
      </c>
      <c r="M25" s="10">
        <v>204</v>
      </c>
      <c r="N25" s="10">
        <v>326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22.226912928759894</v>
      </c>
      <c r="W25" s="19">
        <f>W6/$W$8*100</f>
        <v>19.05917491133097</v>
      </c>
      <c r="X25" s="19">
        <f>X6/$X$8*100</f>
        <v>20.5458417950369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73</v>
      </c>
      <c r="D26" s="10">
        <v>125</v>
      </c>
      <c r="E26" s="3"/>
      <c r="F26" s="7">
        <v>49</v>
      </c>
      <c r="G26" s="10">
        <v>100</v>
      </c>
      <c r="H26" s="10">
        <v>88</v>
      </c>
      <c r="I26" s="10">
        <v>188</v>
      </c>
      <c r="J26" s="3"/>
      <c r="K26" s="7">
        <v>79</v>
      </c>
      <c r="L26" s="10">
        <v>125</v>
      </c>
      <c r="M26" s="10">
        <v>162</v>
      </c>
      <c r="N26" s="10">
        <v>287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21.55145118733509</v>
      </c>
      <c r="W26" s="19">
        <f>W7/$W$8*100</f>
        <v>33.292887810341611</v>
      </c>
      <c r="X26" s="19">
        <f>X7/$X$8*100</f>
        <v>27.78245579275843</v>
      </c>
      <c r="Z26" s="4" t="s">
        <v>25</v>
      </c>
      <c r="AA26" s="10">
        <v>90</v>
      </c>
      <c r="AB26" s="10">
        <v>86</v>
      </c>
      <c r="AC26" s="10">
        <v>176</v>
      </c>
    </row>
    <row r="27" spans="1:29" ht="15" customHeight="1" x14ac:dyDescent="0.15">
      <c r="A27" s="7"/>
      <c r="B27" s="11">
        <v>379</v>
      </c>
      <c r="C27" s="11">
        <v>351</v>
      </c>
      <c r="D27" s="11">
        <v>730</v>
      </c>
      <c r="E27" s="3"/>
      <c r="F27" s="7"/>
      <c r="G27" s="11">
        <v>532</v>
      </c>
      <c r="H27" s="11">
        <v>460</v>
      </c>
      <c r="I27" s="11">
        <v>992</v>
      </c>
      <c r="J27" s="3"/>
      <c r="K27" s="7"/>
      <c r="L27" s="11">
        <v>640</v>
      </c>
      <c r="M27" s="11">
        <v>804</v>
      </c>
      <c r="N27" s="11">
        <v>1444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419</v>
      </c>
      <c r="AB27" s="10">
        <v>404</v>
      </c>
      <c r="AC27" s="10">
        <v>823</v>
      </c>
    </row>
    <row r="28" spans="1:29" ht="15" customHeight="1" x14ac:dyDescent="0.15">
      <c r="A28" s="7">
        <v>20</v>
      </c>
      <c r="B28" s="10">
        <v>57</v>
      </c>
      <c r="C28" s="10">
        <v>65</v>
      </c>
      <c r="D28" s="10">
        <v>122</v>
      </c>
      <c r="E28" s="3"/>
      <c r="F28" s="7">
        <v>50</v>
      </c>
      <c r="G28" s="10">
        <v>105</v>
      </c>
      <c r="H28" s="10">
        <v>103</v>
      </c>
      <c r="I28" s="10">
        <v>208</v>
      </c>
      <c r="J28" s="3"/>
      <c r="K28" s="7">
        <v>80</v>
      </c>
      <c r="L28" s="10">
        <v>128</v>
      </c>
      <c r="M28" s="10">
        <v>192</v>
      </c>
      <c r="N28" s="10">
        <v>320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28.78100263852243</v>
      </c>
      <c r="W28" s="19">
        <f t="shared" ref="W28:W39" si="5">W9/$W$8*100</f>
        <v>25.060668284487587</v>
      </c>
      <c r="X28" s="19">
        <f t="shared" ref="X28:X39" si="6">X9/$X$8*100</f>
        <v>26.806676903264155</v>
      </c>
      <c r="Z28" s="4" t="s">
        <v>31</v>
      </c>
      <c r="AA28" s="10">
        <v>228</v>
      </c>
      <c r="AB28" s="10">
        <v>206</v>
      </c>
      <c r="AC28" s="10">
        <v>434</v>
      </c>
    </row>
    <row r="29" spans="1:29" ht="15" customHeight="1" x14ac:dyDescent="0.15">
      <c r="A29" s="7">
        <v>21</v>
      </c>
      <c r="B29" s="10">
        <v>63</v>
      </c>
      <c r="C29" s="10">
        <v>74</v>
      </c>
      <c r="D29" s="10">
        <v>137</v>
      </c>
      <c r="E29" s="3"/>
      <c r="F29" s="7">
        <v>51</v>
      </c>
      <c r="G29" s="10">
        <v>90</v>
      </c>
      <c r="H29" s="10">
        <v>94</v>
      </c>
      <c r="I29" s="10">
        <v>184</v>
      </c>
      <c r="J29" s="3"/>
      <c r="K29" s="7">
        <v>81</v>
      </c>
      <c r="L29" s="10">
        <v>120</v>
      </c>
      <c r="M29" s="10">
        <v>194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72.559366754617415</v>
      </c>
      <c r="W29" s="19">
        <f t="shared" si="5"/>
        <v>77.412731006160158</v>
      </c>
      <c r="X29" s="19">
        <f t="shared" si="6"/>
        <v>75.134974491059495</v>
      </c>
      <c r="Z29" s="4" t="s">
        <v>7</v>
      </c>
      <c r="AA29" s="10">
        <v>221</v>
      </c>
      <c r="AB29" s="10">
        <v>375</v>
      </c>
      <c r="AC29" s="10">
        <v>596</v>
      </c>
    </row>
    <row r="30" spans="1:29" ht="15" customHeight="1" x14ac:dyDescent="0.15">
      <c r="A30" s="7">
        <v>22</v>
      </c>
      <c r="B30" s="10">
        <v>62</v>
      </c>
      <c r="C30" s="10">
        <v>63</v>
      </c>
      <c r="D30" s="10">
        <v>125</v>
      </c>
      <c r="E30" s="3"/>
      <c r="F30" s="7">
        <v>52</v>
      </c>
      <c r="G30" s="10">
        <v>98</v>
      </c>
      <c r="H30" s="10">
        <v>83</v>
      </c>
      <c r="I30" s="10">
        <v>181</v>
      </c>
      <c r="J30" s="3"/>
      <c r="K30" s="7">
        <v>82</v>
      </c>
      <c r="L30" s="10">
        <v>103</v>
      </c>
      <c r="M30" s="10">
        <v>181</v>
      </c>
      <c r="N30" s="10">
        <v>284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62.058047493403691</v>
      </c>
      <c r="W30" s="19">
        <f t="shared" si="5"/>
        <v>69.012507000186673</v>
      </c>
      <c r="X30" s="19">
        <f t="shared" si="6"/>
        <v>65.748675021051071</v>
      </c>
      <c r="Z30" s="9" t="s">
        <v>24</v>
      </c>
      <c r="AA30" s="11">
        <f t="shared" ref="AA30:AB30" si="7">SUM(AA26:AA29)</f>
        <v>958</v>
      </c>
      <c r="AB30" s="11">
        <f t="shared" si="7"/>
        <v>1071</v>
      </c>
      <c r="AC30" s="11">
        <f>SUM(AC26:AC29)</f>
        <v>2029</v>
      </c>
    </row>
    <row r="31" spans="1:29" ht="15" customHeight="1" x14ac:dyDescent="0.15">
      <c r="A31" s="7">
        <v>23</v>
      </c>
      <c r="B31" s="10">
        <v>52</v>
      </c>
      <c r="C31" s="10">
        <v>51</v>
      </c>
      <c r="D31" s="10">
        <v>103</v>
      </c>
      <c r="E31" s="3"/>
      <c r="F31" s="7">
        <v>53</v>
      </c>
      <c r="G31" s="10">
        <v>93</v>
      </c>
      <c r="H31" s="10">
        <v>93</v>
      </c>
      <c r="I31" s="10">
        <v>186</v>
      </c>
      <c r="J31" s="3"/>
      <c r="K31" s="7">
        <v>83</v>
      </c>
      <c r="L31" s="10">
        <v>99</v>
      </c>
      <c r="M31" s="10">
        <v>170</v>
      </c>
      <c r="N31" s="10">
        <v>269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51.52506596306069</v>
      </c>
      <c r="W31" s="19">
        <f t="shared" si="5"/>
        <v>59.49225312675005</v>
      </c>
      <c r="X31" s="19">
        <f t="shared" si="6"/>
        <v>55.753132894150284</v>
      </c>
      <c r="Z31" s="6"/>
    </row>
    <row r="32" spans="1:29" ht="15" customHeight="1" x14ac:dyDescent="0.15">
      <c r="A32" s="7">
        <v>24</v>
      </c>
      <c r="B32" s="10">
        <v>50</v>
      </c>
      <c r="C32" s="10">
        <v>57</v>
      </c>
      <c r="D32" s="10">
        <v>107</v>
      </c>
      <c r="E32" s="3"/>
      <c r="F32" s="7">
        <v>54</v>
      </c>
      <c r="G32" s="10">
        <v>86</v>
      </c>
      <c r="H32" s="10">
        <v>106</v>
      </c>
      <c r="I32" s="10">
        <v>192</v>
      </c>
      <c r="J32" s="3"/>
      <c r="K32" s="7">
        <v>84</v>
      </c>
      <c r="L32" s="10">
        <v>126</v>
      </c>
      <c r="M32" s="10">
        <v>186</v>
      </c>
      <c r="N32" s="10">
        <v>312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43.778364116094984</v>
      </c>
      <c r="W32" s="20">
        <f t="shared" si="5"/>
        <v>52.352062721672574</v>
      </c>
      <c r="X32" s="20">
        <f t="shared" si="6"/>
        <v>48.328297587795333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310</v>
      </c>
      <c r="D33" s="11">
        <v>594</v>
      </c>
      <c r="E33" s="3"/>
      <c r="F33" s="7"/>
      <c r="G33" s="11">
        <v>472</v>
      </c>
      <c r="H33" s="11">
        <v>479</v>
      </c>
      <c r="I33" s="11">
        <v>951</v>
      </c>
      <c r="J33" s="3"/>
      <c r="K33" s="7"/>
      <c r="L33" s="11">
        <v>576</v>
      </c>
      <c r="M33" s="11">
        <v>923</v>
      </c>
      <c r="N33" s="11">
        <v>1499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33.836411609498676</v>
      </c>
      <c r="W33" s="19">
        <f t="shared" si="5"/>
        <v>43.746499906664177</v>
      </c>
      <c r="X33" s="19">
        <f t="shared" si="6"/>
        <v>39.09554708009312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58</v>
      </c>
      <c r="D34" s="10">
        <v>114</v>
      </c>
      <c r="E34" s="3"/>
      <c r="F34" s="7">
        <v>55</v>
      </c>
      <c r="G34" s="10">
        <v>91</v>
      </c>
      <c r="H34" s="10">
        <v>117</v>
      </c>
      <c r="I34" s="10">
        <v>208</v>
      </c>
      <c r="J34" s="3"/>
      <c r="K34" s="7">
        <v>85</v>
      </c>
      <c r="L34" s="10">
        <v>111</v>
      </c>
      <c r="M34" s="10">
        <v>195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21.55145118733509</v>
      </c>
      <c r="W34" s="19">
        <f t="shared" si="5"/>
        <v>33.292887810341611</v>
      </c>
      <c r="X34" s="19">
        <f t="shared" si="6"/>
        <v>27.78245579275843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57</v>
      </c>
      <c r="C35" s="10">
        <v>45</v>
      </c>
      <c r="D35" s="10">
        <v>102</v>
      </c>
      <c r="E35" s="3"/>
      <c r="F35" s="7">
        <v>56</v>
      </c>
      <c r="G35" s="10">
        <v>99</v>
      </c>
      <c r="H35" s="10">
        <v>72</v>
      </c>
      <c r="I35" s="10">
        <v>171</v>
      </c>
      <c r="J35" s="3"/>
      <c r="K35" s="7">
        <v>86</v>
      </c>
      <c r="L35" s="10">
        <v>126</v>
      </c>
      <c r="M35" s="10">
        <v>193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14.796833773087069</v>
      </c>
      <c r="W35" s="19">
        <f t="shared" si="5"/>
        <v>25.788687698338624</v>
      </c>
      <c r="X35" s="19">
        <f t="shared" si="6"/>
        <v>20.630046064688692</v>
      </c>
      <c r="Z35" s="4" t="s">
        <v>25</v>
      </c>
      <c r="AA35" s="10">
        <f>SUM(AA5,AA12,AA19,AA26)</f>
        <v>885</v>
      </c>
      <c r="AB35" s="10">
        <f t="shared" ref="AA35:AB38" si="8">SUM(AB5,AB12,AB19,AB26)</f>
        <v>812</v>
      </c>
      <c r="AC35" s="10">
        <f>SUM(AA35:AB35)</f>
        <v>1697</v>
      </c>
    </row>
    <row r="36" spans="1:29" ht="15" customHeight="1" x14ac:dyDescent="0.15">
      <c r="A36" s="7">
        <v>27</v>
      </c>
      <c r="B36" s="10">
        <v>59</v>
      </c>
      <c r="C36" s="10">
        <v>54</v>
      </c>
      <c r="D36" s="10">
        <v>113</v>
      </c>
      <c r="E36" s="3"/>
      <c r="F36" s="7">
        <v>57</v>
      </c>
      <c r="G36" s="10">
        <v>97</v>
      </c>
      <c r="H36" s="10">
        <v>116</v>
      </c>
      <c r="I36" s="10">
        <v>213</v>
      </c>
      <c r="J36" s="3"/>
      <c r="K36" s="7">
        <v>87</v>
      </c>
      <c r="L36" s="10">
        <v>96</v>
      </c>
      <c r="M36" s="10">
        <v>186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8.7176781002638517</v>
      </c>
      <c r="W36" s="19">
        <f t="shared" si="5"/>
        <v>17.173791301101364</v>
      </c>
      <c r="X36" s="19">
        <f t="shared" si="6"/>
        <v>13.205210758333747</v>
      </c>
      <c r="Z36" s="25" t="s">
        <v>26</v>
      </c>
      <c r="AA36" s="10">
        <f t="shared" si="8"/>
        <v>4442</v>
      </c>
      <c r="AB36" s="10">
        <f t="shared" si="8"/>
        <v>4293</v>
      </c>
      <c r="AC36" s="13">
        <f>SUM(AA36:AB36)</f>
        <v>8735</v>
      </c>
    </row>
    <row r="37" spans="1:29" ht="15" customHeight="1" x14ac:dyDescent="0.15">
      <c r="A37" s="7">
        <v>28</v>
      </c>
      <c r="B37" s="10">
        <v>76</v>
      </c>
      <c r="C37" s="10">
        <v>57</v>
      </c>
      <c r="D37" s="10">
        <v>133</v>
      </c>
      <c r="E37" s="3"/>
      <c r="F37" s="7">
        <v>58</v>
      </c>
      <c r="G37" s="10">
        <v>123</v>
      </c>
      <c r="H37" s="10">
        <v>120</v>
      </c>
      <c r="I37" s="10">
        <v>243</v>
      </c>
      <c r="J37" s="3"/>
      <c r="K37" s="7">
        <v>88</v>
      </c>
      <c r="L37" s="10">
        <v>88</v>
      </c>
      <c r="M37" s="10">
        <v>178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3.3878627968337729</v>
      </c>
      <c r="W37" s="19">
        <f t="shared" si="5"/>
        <v>8.7082322195258541</v>
      </c>
      <c r="X37" s="19">
        <f t="shared" si="6"/>
        <v>6.2113031849026692</v>
      </c>
      <c r="Z37" s="4" t="s">
        <v>31</v>
      </c>
      <c r="AA37" s="10">
        <f t="shared" si="8"/>
        <v>2106</v>
      </c>
      <c r="AB37" s="10">
        <f t="shared" si="8"/>
        <v>2042</v>
      </c>
      <c r="AC37" s="13">
        <f>SUM(AA37:AB37)</f>
        <v>4148</v>
      </c>
    </row>
    <row r="38" spans="1:29" ht="15" customHeight="1" x14ac:dyDescent="0.15">
      <c r="A38" s="7">
        <v>29</v>
      </c>
      <c r="B38" s="10">
        <v>59</v>
      </c>
      <c r="C38" s="10">
        <v>40</v>
      </c>
      <c r="D38" s="10">
        <v>99</v>
      </c>
      <c r="E38" s="3"/>
      <c r="F38" s="7">
        <v>59</v>
      </c>
      <c r="G38" s="10">
        <v>116</v>
      </c>
      <c r="H38" s="10">
        <v>116</v>
      </c>
      <c r="I38" s="10">
        <v>232</v>
      </c>
      <c r="J38" s="3"/>
      <c r="K38" s="7">
        <v>89</v>
      </c>
      <c r="L38" s="10">
        <v>84</v>
      </c>
      <c r="M38" s="10">
        <v>155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0.72823218997361483</v>
      </c>
      <c r="W38" s="19">
        <f t="shared" si="5"/>
        <v>2.6507373529960798</v>
      </c>
      <c r="X38" s="19">
        <f t="shared" si="6"/>
        <v>1.7484768933577692</v>
      </c>
      <c r="Z38" s="4" t="s">
        <v>7</v>
      </c>
      <c r="AA38" s="10">
        <f t="shared" si="8"/>
        <v>2042</v>
      </c>
      <c r="AB38" s="10">
        <f t="shared" si="8"/>
        <v>3567</v>
      </c>
      <c r="AC38" s="13">
        <f>SUM(AA38:AB38)</f>
        <v>5609</v>
      </c>
    </row>
    <row r="39" spans="1:29" ht="15" customHeight="1" x14ac:dyDescent="0.15">
      <c r="A39" s="7"/>
      <c r="B39" s="11">
        <v>307</v>
      </c>
      <c r="C39" s="11">
        <v>254</v>
      </c>
      <c r="D39" s="11">
        <v>561</v>
      </c>
      <c r="E39" s="3"/>
      <c r="F39" s="7"/>
      <c r="G39" s="11">
        <v>526</v>
      </c>
      <c r="H39" s="11">
        <v>541</v>
      </c>
      <c r="I39" s="11">
        <v>1067</v>
      </c>
      <c r="J39" s="3"/>
      <c r="K39" s="7"/>
      <c r="L39" s="11">
        <v>505</v>
      </c>
      <c r="M39" s="11">
        <v>907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3.1662269129287601E-2</v>
      </c>
      <c r="W39" s="19">
        <f t="shared" si="5"/>
        <v>0.45734552921411237</v>
      </c>
      <c r="X39" s="19">
        <f t="shared" si="6"/>
        <v>0.25756600128783003</v>
      </c>
      <c r="Z39" s="9" t="s">
        <v>24</v>
      </c>
      <c r="AA39" s="11">
        <f>SUM(AA35:AA38)</f>
        <v>9475</v>
      </c>
      <c r="AB39" s="11">
        <f>SUM(AB35:AB38)</f>
        <v>10714</v>
      </c>
      <c r="AC39" s="11">
        <f>SUM(AC35:AC38)</f>
        <v>20189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44773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27</v>
      </c>
      <c r="C4" s="10">
        <v>26</v>
      </c>
      <c r="D4" s="10">
        <v>53</v>
      </c>
      <c r="E4" s="3"/>
      <c r="F4" s="7">
        <v>30</v>
      </c>
      <c r="G4" s="10">
        <v>57</v>
      </c>
      <c r="H4" s="10">
        <v>49</v>
      </c>
      <c r="I4" s="10">
        <v>106</v>
      </c>
      <c r="J4" s="3"/>
      <c r="K4" s="7">
        <v>60</v>
      </c>
      <c r="L4" s="10">
        <v>123</v>
      </c>
      <c r="M4" s="10">
        <v>123</v>
      </c>
      <c r="N4" s="10">
        <v>246</v>
      </c>
      <c r="O4" s="3"/>
      <c r="P4" s="7">
        <v>90</v>
      </c>
      <c r="Q4" s="10">
        <v>72</v>
      </c>
      <c r="R4" s="10">
        <v>143</v>
      </c>
      <c r="S4" s="10">
        <v>215</v>
      </c>
      <c r="U4" s="4" t="s">
        <v>4</v>
      </c>
      <c r="V4" s="15">
        <f>SUM(B9,B15,B21)</f>
        <v>883</v>
      </c>
      <c r="W4" s="15">
        <f>SUM(C9,C15,C21)</f>
        <v>805</v>
      </c>
      <c r="X4" s="15">
        <f>SUM(V4:W4)</f>
        <v>1688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55</v>
      </c>
      <c r="C5" s="10">
        <v>33</v>
      </c>
      <c r="D5" s="10">
        <v>88</v>
      </c>
      <c r="E5" s="3"/>
      <c r="F5" s="7">
        <v>31</v>
      </c>
      <c r="G5" s="10">
        <v>58</v>
      </c>
      <c r="H5" s="10">
        <v>51</v>
      </c>
      <c r="I5" s="10">
        <v>109</v>
      </c>
      <c r="J5" s="3"/>
      <c r="K5" s="7">
        <v>61</v>
      </c>
      <c r="L5" s="10">
        <v>143</v>
      </c>
      <c r="M5" s="10">
        <v>149</v>
      </c>
      <c r="N5" s="10">
        <v>292</v>
      </c>
      <c r="O5" s="3"/>
      <c r="P5" s="7">
        <v>91</v>
      </c>
      <c r="Q5" s="10">
        <v>66</v>
      </c>
      <c r="R5" s="10">
        <v>153</v>
      </c>
      <c r="S5" s="10">
        <v>219</v>
      </c>
      <c r="U5" s="4" t="s">
        <v>5</v>
      </c>
      <c r="V5" s="15">
        <f>SUM(B27,B33,B39,G9,G15,G21,G27,G33,G39,L9)</f>
        <v>4423</v>
      </c>
      <c r="W5" s="15">
        <f>SUM(C27,C33,C39,H9,H15,H21,H27,H33,H39,M9)</f>
        <v>4279</v>
      </c>
      <c r="X5" s="15">
        <f>SUM(V5:W5)</f>
        <v>8702</v>
      </c>
      <c r="Y5" s="2"/>
      <c r="Z5" s="4" t="s">
        <v>25</v>
      </c>
      <c r="AA5" s="10">
        <v>505</v>
      </c>
      <c r="AB5" s="10">
        <v>497</v>
      </c>
      <c r="AC5" s="10">
        <v>1002</v>
      </c>
    </row>
    <row r="6" spans="1:29" ht="15" customHeight="1" x14ac:dyDescent="0.15">
      <c r="A6" s="7">
        <v>2</v>
      </c>
      <c r="B6" s="10">
        <v>49</v>
      </c>
      <c r="C6" s="10">
        <v>44</v>
      </c>
      <c r="D6" s="10">
        <v>93</v>
      </c>
      <c r="E6" s="3"/>
      <c r="F6" s="7">
        <v>32</v>
      </c>
      <c r="G6" s="10">
        <v>53</v>
      </c>
      <c r="H6" s="10">
        <v>36</v>
      </c>
      <c r="I6" s="10">
        <v>89</v>
      </c>
      <c r="J6" s="3"/>
      <c r="K6" s="7">
        <v>62</v>
      </c>
      <c r="L6" s="10">
        <v>146</v>
      </c>
      <c r="M6" s="10">
        <v>148</v>
      </c>
      <c r="N6" s="10">
        <v>294</v>
      </c>
      <c r="O6" s="3"/>
      <c r="P6" s="7">
        <v>92</v>
      </c>
      <c r="Q6" s="10">
        <v>52</v>
      </c>
      <c r="R6" s="10">
        <v>141</v>
      </c>
      <c r="S6" s="10">
        <v>193</v>
      </c>
      <c r="U6" s="8" t="s">
        <v>6</v>
      </c>
      <c r="V6" s="15">
        <f>SUM(L15,L21)</f>
        <v>2096</v>
      </c>
      <c r="W6" s="15">
        <f>SUM(M15,M21)</f>
        <v>2040</v>
      </c>
      <c r="X6" s="15">
        <f>SUM(V6:W6)</f>
        <v>4136</v>
      </c>
      <c r="Z6" s="25" t="s">
        <v>26</v>
      </c>
      <c r="AA6" s="10">
        <v>2572</v>
      </c>
      <c r="AB6" s="10">
        <v>2522</v>
      </c>
      <c r="AC6" s="10">
        <v>5094</v>
      </c>
    </row>
    <row r="7" spans="1:29" ht="15" customHeight="1" x14ac:dyDescent="0.15">
      <c r="A7" s="7">
        <v>3</v>
      </c>
      <c r="B7" s="10">
        <v>46</v>
      </c>
      <c r="C7" s="10">
        <v>40</v>
      </c>
      <c r="D7" s="10">
        <v>86</v>
      </c>
      <c r="E7" s="3"/>
      <c r="F7" s="7">
        <v>33</v>
      </c>
      <c r="G7" s="10">
        <v>60</v>
      </c>
      <c r="H7" s="10">
        <v>63</v>
      </c>
      <c r="I7" s="10">
        <v>123</v>
      </c>
      <c r="J7" s="3"/>
      <c r="K7" s="7">
        <v>63</v>
      </c>
      <c r="L7" s="10">
        <v>165</v>
      </c>
      <c r="M7" s="10">
        <v>169</v>
      </c>
      <c r="N7" s="10">
        <v>334</v>
      </c>
      <c r="O7" s="3"/>
      <c r="P7" s="7">
        <v>93</v>
      </c>
      <c r="Q7" s="10">
        <v>44</v>
      </c>
      <c r="R7" s="10">
        <v>105</v>
      </c>
      <c r="S7" s="10">
        <v>149</v>
      </c>
      <c r="U7" s="4" t="s">
        <v>7</v>
      </c>
      <c r="V7" s="15">
        <f>SUM(L27,L33,L39,Q9,Q15,Q21,Q27,Q33,Q39)</f>
        <v>2057</v>
      </c>
      <c r="W7" s="15">
        <f>SUM(M27,M33,M39,R9,R15,R21,R27,R33,R39)</f>
        <v>3561</v>
      </c>
      <c r="X7" s="15">
        <f>SUM(V7:W7)</f>
        <v>5618</v>
      </c>
      <c r="Z7" s="4" t="s">
        <v>31</v>
      </c>
      <c r="AA7" s="10">
        <v>1176</v>
      </c>
      <c r="AB7" s="10">
        <v>1213</v>
      </c>
      <c r="AC7" s="10">
        <v>2389</v>
      </c>
    </row>
    <row r="8" spans="1:29" ht="15" customHeight="1" x14ac:dyDescent="0.15">
      <c r="A8" s="7">
        <v>4</v>
      </c>
      <c r="B8" s="10">
        <v>50</v>
      </c>
      <c r="C8" s="10">
        <v>43</v>
      </c>
      <c r="D8" s="10">
        <v>93</v>
      </c>
      <c r="E8" s="3"/>
      <c r="F8" s="7">
        <v>34</v>
      </c>
      <c r="G8" s="10">
        <v>73</v>
      </c>
      <c r="H8" s="10">
        <v>72</v>
      </c>
      <c r="I8" s="10">
        <v>145</v>
      </c>
      <c r="J8" s="3"/>
      <c r="K8" s="7">
        <v>64</v>
      </c>
      <c r="L8" s="10">
        <v>154</v>
      </c>
      <c r="M8" s="10">
        <v>163</v>
      </c>
      <c r="N8" s="10">
        <v>317</v>
      </c>
      <c r="O8" s="3"/>
      <c r="P8" s="7">
        <v>94</v>
      </c>
      <c r="Q8" s="10">
        <v>27</v>
      </c>
      <c r="R8" s="10">
        <v>103</v>
      </c>
      <c r="S8" s="10">
        <v>130</v>
      </c>
      <c r="U8" s="17" t="s">
        <v>3</v>
      </c>
      <c r="V8" s="12">
        <f>SUM(V4:V7)</f>
        <v>9459</v>
      </c>
      <c r="W8" s="12">
        <f>SUM(W4:W7)</f>
        <v>10685</v>
      </c>
      <c r="X8" s="12">
        <f>SUM(X4:X7)</f>
        <v>20144</v>
      </c>
      <c r="Z8" s="4" t="s">
        <v>7</v>
      </c>
      <c r="AA8" s="10">
        <v>1251</v>
      </c>
      <c r="AB8" s="10">
        <v>2123</v>
      </c>
      <c r="AC8" s="10">
        <v>3374</v>
      </c>
    </row>
    <row r="9" spans="1:29" ht="15" customHeight="1" x14ac:dyDescent="0.15">
      <c r="A9" s="7"/>
      <c r="B9" s="11">
        <v>227</v>
      </c>
      <c r="C9" s="11">
        <v>186</v>
      </c>
      <c r="D9" s="11">
        <v>413</v>
      </c>
      <c r="E9" s="3"/>
      <c r="F9" s="7"/>
      <c r="G9" s="11">
        <v>301</v>
      </c>
      <c r="H9" s="11">
        <v>271</v>
      </c>
      <c r="I9" s="11">
        <v>572</v>
      </c>
      <c r="J9" s="3"/>
      <c r="K9" s="7"/>
      <c r="L9" s="12">
        <v>731</v>
      </c>
      <c r="M9" s="12">
        <v>752</v>
      </c>
      <c r="N9" s="12">
        <v>1483</v>
      </c>
      <c r="O9" s="3"/>
      <c r="P9" s="7"/>
      <c r="Q9" s="11">
        <v>261</v>
      </c>
      <c r="R9" s="11">
        <v>645</v>
      </c>
      <c r="S9" s="11">
        <v>906</v>
      </c>
      <c r="U9" s="4" t="s">
        <v>8</v>
      </c>
      <c r="V9" s="15">
        <f>SUM(G21,G27,G33,G39,L9)</f>
        <v>2730</v>
      </c>
      <c r="W9" s="15">
        <f>SUM(H21,H27,H33,H39,M9)</f>
        <v>2668</v>
      </c>
      <c r="X9" s="18">
        <f t="shared" ref="X9:X20" si="0">SUM(V9:W9)</f>
        <v>5398</v>
      </c>
      <c r="Z9" s="9" t="s">
        <v>24</v>
      </c>
      <c r="AA9" s="11">
        <f t="shared" ref="AA9:AB9" si="1">SUM(AA5:AA8)</f>
        <v>5504</v>
      </c>
      <c r="AB9" s="11">
        <f t="shared" si="1"/>
        <v>6355</v>
      </c>
      <c r="AC9" s="11">
        <f>SUM(AC5:AC8)</f>
        <v>11859</v>
      </c>
    </row>
    <row r="10" spans="1:29" ht="15" customHeight="1" x14ac:dyDescent="0.15">
      <c r="A10" s="7">
        <v>5</v>
      </c>
      <c r="B10" s="10">
        <v>62</v>
      </c>
      <c r="C10" s="10">
        <v>51</v>
      </c>
      <c r="D10" s="10">
        <v>113</v>
      </c>
      <c r="E10" s="3"/>
      <c r="F10" s="7">
        <v>35</v>
      </c>
      <c r="G10" s="10">
        <v>73</v>
      </c>
      <c r="H10" s="10">
        <v>82</v>
      </c>
      <c r="I10" s="10">
        <v>155</v>
      </c>
      <c r="J10" s="3"/>
      <c r="K10" s="7">
        <v>65</v>
      </c>
      <c r="L10" s="10">
        <v>170</v>
      </c>
      <c r="M10" s="10">
        <v>164</v>
      </c>
      <c r="N10" s="10">
        <v>334</v>
      </c>
      <c r="O10" s="3"/>
      <c r="P10" s="7">
        <v>95</v>
      </c>
      <c r="Q10" s="10">
        <v>20</v>
      </c>
      <c r="R10" s="10">
        <v>63</v>
      </c>
      <c r="S10" s="10">
        <v>83</v>
      </c>
      <c r="U10" s="4" t="s">
        <v>9</v>
      </c>
      <c r="V10" s="15">
        <f>SUM(G21,G27,G33,G39,L9,L15,L21,L27,L33,L39,Q9,Q15,Q21,Q27,Q33,Q39)</f>
        <v>6883</v>
      </c>
      <c r="W10" s="15">
        <f>SUM(H21,H27,H33,H39,M9,M15,M21,M27,M33,M39,R9,R15,R21,R27,R33,R39)</f>
        <v>8269</v>
      </c>
      <c r="X10" s="18">
        <f t="shared" si="0"/>
        <v>15152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47</v>
      </c>
      <c r="D11" s="10">
        <v>98</v>
      </c>
      <c r="E11" s="3"/>
      <c r="F11" s="7">
        <v>36</v>
      </c>
      <c r="G11" s="10">
        <v>83</v>
      </c>
      <c r="H11" s="10">
        <v>82</v>
      </c>
      <c r="I11" s="10">
        <v>165</v>
      </c>
      <c r="J11" s="3"/>
      <c r="K11" s="7">
        <v>66</v>
      </c>
      <c r="L11" s="10">
        <v>176</v>
      </c>
      <c r="M11" s="10">
        <v>192</v>
      </c>
      <c r="N11" s="10">
        <v>368</v>
      </c>
      <c r="O11" s="3"/>
      <c r="P11" s="7">
        <v>96</v>
      </c>
      <c r="Q11" s="10">
        <v>18</v>
      </c>
      <c r="R11" s="10">
        <v>62</v>
      </c>
      <c r="S11" s="10">
        <v>80</v>
      </c>
      <c r="U11" s="4" t="s">
        <v>10</v>
      </c>
      <c r="V11" s="15">
        <f>SUM(,G33,G39,L9,L15,L21,L27,L33,L39,Q9,Q15,Q21,Q27,Q33,Q39)</f>
        <v>5886</v>
      </c>
      <c r="W11" s="15">
        <f>SUM(,H33,H39,M9,M15,M21,M27,M33,M39,R9,R15,R21,R27,R33,R39)</f>
        <v>7375</v>
      </c>
      <c r="X11" s="18">
        <f t="shared" si="0"/>
        <v>13261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68</v>
      </c>
      <c r="D12" s="10">
        <v>132</v>
      </c>
      <c r="E12" s="3"/>
      <c r="F12" s="7">
        <v>37</v>
      </c>
      <c r="G12" s="10">
        <v>109</v>
      </c>
      <c r="H12" s="10">
        <v>81</v>
      </c>
      <c r="I12" s="10">
        <v>190</v>
      </c>
      <c r="J12" s="3"/>
      <c r="K12" s="7">
        <v>67</v>
      </c>
      <c r="L12" s="10">
        <v>186</v>
      </c>
      <c r="M12" s="10">
        <v>185</v>
      </c>
      <c r="N12" s="10">
        <v>371</v>
      </c>
      <c r="O12" s="3"/>
      <c r="P12" s="7">
        <v>97</v>
      </c>
      <c r="Q12" s="10">
        <v>16</v>
      </c>
      <c r="R12" s="10">
        <v>53</v>
      </c>
      <c r="S12" s="10">
        <v>69</v>
      </c>
      <c r="U12" s="4" t="s">
        <v>11</v>
      </c>
      <c r="V12" s="15">
        <f>SUM(L9,L15,L21,L27,L33,L39,Q9,Q15,Q21,Q27,Q33,Q39)</f>
        <v>4884</v>
      </c>
      <c r="W12" s="15">
        <f>SUM(M9,M15,M21,M27,M33,M39,R9,R15,R21,R27,R33,R39)</f>
        <v>6353</v>
      </c>
      <c r="X12" s="18">
        <f t="shared" si="0"/>
        <v>11237</v>
      </c>
      <c r="Z12" s="4" t="s">
        <v>25</v>
      </c>
      <c r="AA12" s="10">
        <v>146</v>
      </c>
      <c r="AB12" s="10">
        <v>97</v>
      </c>
      <c r="AC12" s="10">
        <v>243</v>
      </c>
    </row>
    <row r="13" spans="1:29" ht="15" customHeight="1" x14ac:dyDescent="0.15">
      <c r="A13" s="7">
        <v>8</v>
      </c>
      <c r="B13" s="10">
        <v>64</v>
      </c>
      <c r="C13" s="10">
        <v>57</v>
      </c>
      <c r="D13" s="10">
        <v>121</v>
      </c>
      <c r="E13" s="3"/>
      <c r="F13" s="7">
        <v>38</v>
      </c>
      <c r="G13" s="10">
        <v>82</v>
      </c>
      <c r="H13" s="10">
        <v>94</v>
      </c>
      <c r="I13" s="10">
        <v>176</v>
      </c>
      <c r="J13" s="3"/>
      <c r="K13" s="7">
        <v>68</v>
      </c>
      <c r="L13" s="10">
        <v>199</v>
      </c>
      <c r="M13" s="10">
        <v>164</v>
      </c>
      <c r="N13" s="10">
        <v>363</v>
      </c>
      <c r="O13" s="3"/>
      <c r="P13" s="7">
        <v>98</v>
      </c>
      <c r="Q13" s="10">
        <v>11</v>
      </c>
      <c r="R13" s="10">
        <v>33</v>
      </c>
      <c r="S13" s="10">
        <v>44</v>
      </c>
      <c r="U13" s="9" t="s">
        <v>12</v>
      </c>
      <c r="V13" s="12">
        <f>SUM(L15,L21,L27,L33,L39,Q9,Q15,Q21,Q27,Q33,Q39)</f>
        <v>4153</v>
      </c>
      <c r="W13" s="12">
        <f>SUM(M15,M21,M27,M33,M39,R9,R15,R21,R27,R33,R39)</f>
        <v>5601</v>
      </c>
      <c r="X13" s="12">
        <f t="shared" si="0"/>
        <v>9754</v>
      </c>
      <c r="Z13" s="25" t="s">
        <v>26</v>
      </c>
      <c r="AA13" s="10">
        <v>550</v>
      </c>
      <c r="AB13" s="10">
        <v>601</v>
      </c>
      <c r="AC13" s="10">
        <v>1151</v>
      </c>
    </row>
    <row r="14" spans="1:29" ht="15" customHeight="1" x14ac:dyDescent="0.15">
      <c r="A14" s="7">
        <v>9</v>
      </c>
      <c r="B14" s="10">
        <v>62</v>
      </c>
      <c r="C14" s="10">
        <v>64</v>
      </c>
      <c r="D14" s="10">
        <v>126</v>
      </c>
      <c r="E14" s="3"/>
      <c r="F14" s="7">
        <v>39</v>
      </c>
      <c r="G14" s="10">
        <v>84</v>
      </c>
      <c r="H14" s="10">
        <v>87</v>
      </c>
      <c r="I14" s="10">
        <v>171</v>
      </c>
      <c r="J14" s="3"/>
      <c r="K14" s="7">
        <v>69</v>
      </c>
      <c r="L14" s="10">
        <v>207</v>
      </c>
      <c r="M14" s="10">
        <v>211</v>
      </c>
      <c r="N14" s="10">
        <v>418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3215</v>
      </c>
      <c r="W14" s="15">
        <f>SUM(M21,M27,M33,M39,R9,R15,R21,R27,R33,R39)</f>
        <v>4685</v>
      </c>
      <c r="X14" s="18">
        <f t="shared" si="0"/>
        <v>7900</v>
      </c>
      <c r="Z14" s="4" t="s">
        <v>31</v>
      </c>
      <c r="AA14" s="10">
        <v>293</v>
      </c>
      <c r="AB14" s="10">
        <v>281</v>
      </c>
      <c r="AC14" s="10">
        <v>574</v>
      </c>
    </row>
    <row r="15" spans="1:29" ht="15" customHeight="1" x14ac:dyDescent="0.15">
      <c r="A15" s="7"/>
      <c r="B15" s="11">
        <v>303</v>
      </c>
      <c r="C15" s="11">
        <v>287</v>
      </c>
      <c r="D15" s="11">
        <v>590</v>
      </c>
      <c r="E15" s="3"/>
      <c r="F15" s="7"/>
      <c r="G15" s="11">
        <v>431</v>
      </c>
      <c r="H15" s="11">
        <v>426</v>
      </c>
      <c r="I15" s="11">
        <v>857</v>
      </c>
      <c r="J15" s="3"/>
      <c r="K15" s="7"/>
      <c r="L15" s="11">
        <v>938</v>
      </c>
      <c r="M15" s="11">
        <v>916</v>
      </c>
      <c r="N15" s="11">
        <v>1854</v>
      </c>
      <c r="O15" s="3"/>
      <c r="P15" s="7"/>
      <c r="Q15" s="11">
        <v>67</v>
      </c>
      <c r="R15" s="11">
        <v>234</v>
      </c>
      <c r="S15" s="11">
        <v>301</v>
      </c>
      <c r="U15" s="4" t="s">
        <v>14</v>
      </c>
      <c r="V15" s="15">
        <f>SUM(L27,L33,L39,Q9,Q15,Q21,Q27,Q33,Q39)</f>
        <v>2057</v>
      </c>
      <c r="W15" s="15">
        <f>SUM(M27,M33,M39,R9,R15,R21,R27,R33,R39)</f>
        <v>3561</v>
      </c>
      <c r="X15" s="18">
        <f t="shared" si="0"/>
        <v>5618</v>
      </c>
      <c r="Z15" s="4" t="s">
        <v>7</v>
      </c>
      <c r="AA15" s="10">
        <v>257</v>
      </c>
      <c r="AB15" s="10">
        <v>418</v>
      </c>
      <c r="AC15" s="10">
        <v>675</v>
      </c>
    </row>
    <row r="16" spans="1:29" ht="15" customHeight="1" x14ac:dyDescent="0.15">
      <c r="A16" s="7">
        <v>10</v>
      </c>
      <c r="B16" s="10">
        <v>68</v>
      </c>
      <c r="C16" s="10">
        <v>45</v>
      </c>
      <c r="D16" s="10">
        <v>113</v>
      </c>
      <c r="E16" s="3"/>
      <c r="F16" s="7">
        <v>40</v>
      </c>
      <c r="G16" s="10">
        <v>84</v>
      </c>
      <c r="H16" s="10">
        <v>87</v>
      </c>
      <c r="I16" s="10">
        <v>171</v>
      </c>
      <c r="J16" s="3"/>
      <c r="K16" s="7">
        <v>70</v>
      </c>
      <c r="L16" s="10">
        <v>208</v>
      </c>
      <c r="M16" s="10">
        <v>199</v>
      </c>
      <c r="N16" s="10">
        <v>407</v>
      </c>
      <c r="O16" s="3"/>
      <c r="P16" s="7">
        <v>100</v>
      </c>
      <c r="Q16" s="10">
        <v>2</v>
      </c>
      <c r="R16" s="10">
        <v>17</v>
      </c>
      <c r="S16" s="10">
        <v>19</v>
      </c>
      <c r="U16" s="4" t="s">
        <v>15</v>
      </c>
      <c r="V16" s="15">
        <f>SUM(L33,L39,Q9,Q15,Q21,Q27,Q33,Q39)</f>
        <v>1408</v>
      </c>
      <c r="W16" s="15">
        <f>SUM(M33,M39,R9,R15,R21,R27,R33,R39)</f>
        <v>2751</v>
      </c>
      <c r="X16" s="18">
        <f t="shared" si="0"/>
        <v>4159</v>
      </c>
      <c r="Z16" s="9" t="s">
        <v>24</v>
      </c>
      <c r="AA16" s="11">
        <f t="shared" ref="AA16:AB16" si="2">SUM(AA12:AA15)</f>
        <v>1246</v>
      </c>
      <c r="AB16" s="11">
        <f t="shared" si="2"/>
        <v>1397</v>
      </c>
      <c r="AC16" s="11">
        <f>SUM(AC12:AC15)</f>
        <v>2643</v>
      </c>
    </row>
    <row r="17" spans="1:29" ht="15" customHeight="1" x14ac:dyDescent="0.15">
      <c r="A17" s="7">
        <v>11</v>
      </c>
      <c r="B17" s="10">
        <v>73</v>
      </c>
      <c r="C17" s="10">
        <v>76</v>
      </c>
      <c r="D17" s="10">
        <v>149</v>
      </c>
      <c r="E17" s="3"/>
      <c r="F17" s="7">
        <v>41</v>
      </c>
      <c r="G17" s="10">
        <v>86</v>
      </c>
      <c r="H17" s="10">
        <v>85</v>
      </c>
      <c r="I17" s="10">
        <v>171</v>
      </c>
      <c r="J17" s="3"/>
      <c r="K17" s="7">
        <v>71</v>
      </c>
      <c r="L17" s="10">
        <v>226</v>
      </c>
      <c r="M17" s="10">
        <v>195</v>
      </c>
      <c r="N17" s="10">
        <v>421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834</v>
      </c>
      <c r="W17" s="15">
        <f>SUM(M39,R9,R15,R21,R27,R33,R39)</f>
        <v>1833</v>
      </c>
      <c r="X17" s="18">
        <f t="shared" si="0"/>
        <v>2667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62</v>
      </c>
      <c r="D18" s="10">
        <v>137</v>
      </c>
      <c r="E18" s="3"/>
      <c r="F18" s="7">
        <v>42</v>
      </c>
      <c r="G18" s="10">
        <v>90</v>
      </c>
      <c r="H18" s="10">
        <v>83</v>
      </c>
      <c r="I18" s="10">
        <v>173</v>
      </c>
      <c r="J18" s="3"/>
      <c r="K18" s="7">
        <v>72</v>
      </c>
      <c r="L18" s="10">
        <v>241</v>
      </c>
      <c r="M18" s="10">
        <v>228</v>
      </c>
      <c r="N18" s="13">
        <v>469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332</v>
      </c>
      <c r="W18" s="15">
        <f>SUM(R9,R15,R21,R27,R33,R39)</f>
        <v>927</v>
      </c>
      <c r="X18" s="18">
        <f t="shared" si="0"/>
        <v>1259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70</v>
      </c>
      <c r="D19" s="10">
        <v>140</v>
      </c>
      <c r="E19" s="3"/>
      <c r="F19" s="7">
        <v>43</v>
      </c>
      <c r="G19" s="10">
        <v>101</v>
      </c>
      <c r="H19" s="10">
        <v>89</v>
      </c>
      <c r="I19" s="10">
        <v>190</v>
      </c>
      <c r="J19" s="3"/>
      <c r="K19" s="7">
        <v>73</v>
      </c>
      <c r="L19" s="10">
        <v>253</v>
      </c>
      <c r="M19" s="10">
        <v>256</v>
      </c>
      <c r="N19" s="10">
        <v>509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71</v>
      </c>
      <c r="W19" s="15">
        <f>SUM(R15,R21,R27,R33,R39)</f>
        <v>282</v>
      </c>
      <c r="X19" s="18">
        <f t="shared" si="0"/>
        <v>353</v>
      </c>
      <c r="Z19" s="4" t="s">
        <v>25</v>
      </c>
      <c r="AA19" s="10">
        <v>143</v>
      </c>
      <c r="AB19" s="10">
        <v>125</v>
      </c>
      <c r="AC19" s="10">
        <v>268</v>
      </c>
    </row>
    <row r="20" spans="1:29" ht="15" customHeight="1" x14ac:dyDescent="0.15">
      <c r="A20" s="7">
        <v>14</v>
      </c>
      <c r="B20" s="10">
        <v>67</v>
      </c>
      <c r="C20" s="10">
        <v>79</v>
      </c>
      <c r="D20" s="10">
        <v>146</v>
      </c>
      <c r="E20" s="3"/>
      <c r="F20" s="7">
        <v>44</v>
      </c>
      <c r="G20" s="10">
        <v>105</v>
      </c>
      <c r="H20" s="10">
        <v>95</v>
      </c>
      <c r="I20" s="10">
        <v>200</v>
      </c>
      <c r="J20" s="3"/>
      <c r="K20" s="7">
        <v>74</v>
      </c>
      <c r="L20" s="10">
        <v>230</v>
      </c>
      <c r="M20" s="10">
        <v>246</v>
      </c>
      <c r="N20" s="10">
        <v>476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48</v>
      </c>
      <c r="X20" s="18">
        <f t="shared" si="0"/>
        <v>52</v>
      </c>
      <c r="Z20" s="25" t="s">
        <v>26</v>
      </c>
      <c r="AA20" s="10">
        <v>883</v>
      </c>
      <c r="AB20" s="10">
        <v>752</v>
      </c>
      <c r="AC20" s="10">
        <v>1635</v>
      </c>
    </row>
    <row r="21" spans="1:29" ht="15" customHeight="1" x14ac:dyDescent="0.15">
      <c r="A21" s="7"/>
      <c r="B21" s="11">
        <v>353</v>
      </c>
      <c r="C21" s="11">
        <v>332</v>
      </c>
      <c r="D21" s="11">
        <v>685</v>
      </c>
      <c r="E21" s="3"/>
      <c r="F21" s="7"/>
      <c r="G21" s="11">
        <v>466</v>
      </c>
      <c r="H21" s="11">
        <v>439</v>
      </c>
      <c r="I21" s="11">
        <v>905</v>
      </c>
      <c r="J21" s="3"/>
      <c r="K21" s="7"/>
      <c r="L21" s="12">
        <v>1158</v>
      </c>
      <c r="M21" s="12">
        <v>1124</v>
      </c>
      <c r="N21" s="12">
        <v>2282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399</v>
      </c>
      <c r="AB21" s="10">
        <v>342</v>
      </c>
      <c r="AC21" s="10">
        <v>741</v>
      </c>
    </row>
    <row r="22" spans="1:29" ht="15" customHeight="1" x14ac:dyDescent="0.15">
      <c r="A22" s="7">
        <v>15</v>
      </c>
      <c r="B22" s="10">
        <v>77</v>
      </c>
      <c r="C22" s="10">
        <v>69</v>
      </c>
      <c r="D22" s="10">
        <v>146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210</v>
      </c>
      <c r="M22" s="10">
        <v>194</v>
      </c>
      <c r="N22" s="10">
        <v>404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643</v>
      </c>
      <c r="AC22" s="10">
        <v>972</v>
      </c>
    </row>
    <row r="23" spans="1:29" ht="15" customHeight="1" x14ac:dyDescent="0.15">
      <c r="A23" s="7">
        <v>16</v>
      </c>
      <c r="B23" s="10">
        <v>98</v>
      </c>
      <c r="C23" s="10">
        <v>87</v>
      </c>
      <c r="D23" s="10">
        <v>185</v>
      </c>
      <c r="E23" s="3"/>
      <c r="F23" s="7">
        <v>46</v>
      </c>
      <c r="G23" s="10">
        <v>107</v>
      </c>
      <c r="H23" s="10">
        <v>82</v>
      </c>
      <c r="I23" s="10">
        <v>189</v>
      </c>
      <c r="J23" s="3"/>
      <c r="K23" s="7">
        <v>76</v>
      </c>
      <c r="L23" s="10">
        <v>80</v>
      </c>
      <c r="M23" s="10">
        <v>96</v>
      </c>
      <c r="N23" s="10">
        <v>176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9.3350248440638559</v>
      </c>
      <c r="W23" s="19">
        <f>W4/$W$8*100</f>
        <v>7.5339260645765087</v>
      </c>
      <c r="X23" s="19">
        <f>X4/$X$8*100</f>
        <v>8.3796664019062739</v>
      </c>
      <c r="Z23" s="9" t="s">
        <v>24</v>
      </c>
      <c r="AA23" s="11">
        <f t="shared" ref="AA23:AB23" si="3">SUM(AA19:AA22)</f>
        <v>1754</v>
      </c>
      <c r="AB23" s="11">
        <f t="shared" si="3"/>
        <v>1862</v>
      </c>
      <c r="AC23" s="11">
        <f>SUM(AC19:AC22)</f>
        <v>3616</v>
      </c>
    </row>
    <row r="24" spans="1:29" ht="15" customHeight="1" x14ac:dyDescent="0.15">
      <c r="A24" s="7">
        <v>17</v>
      </c>
      <c r="B24" s="10">
        <v>81</v>
      </c>
      <c r="C24" s="10">
        <v>63</v>
      </c>
      <c r="D24" s="10">
        <v>144</v>
      </c>
      <c r="E24" s="3"/>
      <c r="F24" s="7">
        <v>47</v>
      </c>
      <c r="G24" s="10">
        <v>118</v>
      </c>
      <c r="H24" s="10">
        <v>90</v>
      </c>
      <c r="I24" s="10">
        <v>208</v>
      </c>
      <c r="J24" s="3"/>
      <c r="K24" s="7">
        <v>77</v>
      </c>
      <c r="L24" s="10">
        <v>118</v>
      </c>
      <c r="M24" s="10">
        <v>150</v>
      </c>
      <c r="N24" s="10">
        <v>268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46.759699756845329</v>
      </c>
      <c r="W24" s="19">
        <f>W5/$W$8*100</f>
        <v>40.046794571829672</v>
      </c>
      <c r="X24" s="19">
        <f>X5/$X$8*100</f>
        <v>43.198967434471804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61</v>
      </c>
      <c r="D25" s="10">
        <v>132</v>
      </c>
      <c r="E25" s="3"/>
      <c r="F25" s="7">
        <v>48</v>
      </c>
      <c r="G25" s="10">
        <v>99</v>
      </c>
      <c r="H25" s="10">
        <v>112</v>
      </c>
      <c r="I25" s="10">
        <v>211</v>
      </c>
      <c r="J25" s="3"/>
      <c r="K25" s="7">
        <v>78</v>
      </c>
      <c r="L25" s="10">
        <v>118</v>
      </c>
      <c r="M25" s="10">
        <v>197</v>
      </c>
      <c r="N25" s="10">
        <v>315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22.158790569827676</v>
      </c>
      <c r="W25" s="19">
        <f>W6/$W$8*100</f>
        <v>19.092185306504444</v>
      </c>
      <c r="X25" s="19">
        <f>X6/$X$8*100</f>
        <v>20.532168387609214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50</v>
      </c>
      <c r="C26" s="10">
        <v>66</v>
      </c>
      <c r="D26" s="10">
        <v>116</v>
      </c>
      <c r="E26" s="3"/>
      <c r="F26" s="7">
        <v>49</v>
      </c>
      <c r="G26" s="10">
        <v>103</v>
      </c>
      <c r="H26" s="10">
        <v>82</v>
      </c>
      <c r="I26" s="10">
        <v>185</v>
      </c>
      <c r="J26" s="3"/>
      <c r="K26" s="7">
        <v>79</v>
      </c>
      <c r="L26" s="10">
        <v>123</v>
      </c>
      <c r="M26" s="10">
        <v>173</v>
      </c>
      <c r="N26" s="10">
        <v>296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21.746484829263135</v>
      </c>
      <c r="W26" s="19">
        <f>W7/$W$8*100</f>
        <v>33.327094057089383</v>
      </c>
      <c r="X26" s="19">
        <f>X7/$X$8*100</f>
        <v>27.889197776012708</v>
      </c>
      <c r="Z26" s="4" t="s">
        <v>25</v>
      </c>
      <c r="AA26" s="10">
        <v>89</v>
      </c>
      <c r="AB26" s="10">
        <v>86</v>
      </c>
      <c r="AC26" s="10">
        <v>175</v>
      </c>
    </row>
    <row r="27" spans="1:29" ht="15" customHeight="1" x14ac:dyDescent="0.15">
      <c r="A27" s="7"/>
      <c r="B27" s="11">
        <v>377</v>
      </c>
      <c r="C27" s="11">
        <v>346</v>
      </c>
      <c r="D27" s="11">
        <v>723</v>
      </c>
      <c r="E27" s="3"/>
      <c r="F27" s="7"/>
      <c r="G27" s="11">
        <v>531</v>
      </c>
      <c r="H27" s="11">
        <v>455</v>
      </c>
      <c r="I27" s="11">
        <v>986</v>
      </c>
      <c r="J27" s="3"/>
      <c r="K27" s="7"/>
      <c r="L27" s="11">
        <v>649</v>
      </c>
      <c r="M27" s="11">
        <v>810</v>
      </c>
      <c r="N27" s="11">
        <v>1459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418</v>
      </c>
      <c r="AB27" s="10">
        <v>404</v>
      </c>
      <c r="AC27" s="10">
        <v>822</v>
      </c>
    </row>
    <row r="28" spans="1:29" ht="15" customHeight="1" x14ac:dyDescent="0.15">
      <c r="A28" s="7">
        <v>20</v>
      </c>
      <c r="B28" s="10">
        <v>59</v>
      </c>
      <c r="C28" s="10">
        <v>73</v>
      </c>
      <c r="D28" s="10">
        <v>132</v>
      </c>
      <c r="E28" s="3"/>
      <c r="F28" s="7">
        <v>50</v>
      </c>
      <c r="G28" s="10">
        <v>105</v>
      </c>
      <c r="H28" s="10">
        <v>105</v>
      </c>
      <c r="I28" s="10">
        <v>210</v>
      </c>
      <c r="J28" s="3"/>
      <c r="K28" s="7">
        <v>80</v>
      </c>
      <c r="L28" s="10">
        <v>126</v>
      </c>
      <c r="M28" s="10">
        <v>189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28.861401839517921</v>
      </c>
      <c r="W28" s="19">
        <f t="shared" ref="W28:W39" si="5">W9/$W$8*100</f>
        <v>24.969583528310714</v>
      </c>
      <c r="X28" s="19">
        <f t="shared" ref="X28:X39" si="6">X9/$X$8*100</f>
        <v>26.797061159650514</v>
      </c>
      <c r="Z28" s="4" t="s">
        <v>31</v>
      </c>
      <c r="AA28" s="10">
        <v>228</v>
      </c>
      <c r="AB28" s="10">
        <v>204</v>
      </c>
      <c r="AC28" s="10">
        <v>432</v>
      </c>
    </row>
    <row r="29" spans="1:29" ht="15" customHeight="1" x14ac:dyDescent="0.15">
      <c r="A29" s="7">
        <v>21</v>
      </c>
      <c r="B29" s="10">
        <v>60</v>
      </c>
      <c r="C29" s="10">
        <v>75</v>
      </c>
      <c r="D29" s="10">
        <v>135</v>
      </c>
      <c r="E29" s="3"/>
      <c r="F29" s="7">
        <v>51</v>
      </c>
      <c r="G29" s="10">
        <v>90</v>
      </c>
      <c r="H29" s="10">
        <v>87</v>
      </c>
      <c r="I29" s="10">
        <v>177</v>
      </c>
      <c r="J29" s="3"/>
      <c r="K29" s="7">
        <v>81</v>
      </c>
      <c r="L29" s="10">
        <v>121</v>
      </c>
      <c r="M29" s="10">
        <v>191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72.766677238608736</v>
      </c>
      <c r="W29" s="19">
        <f t="shared" si="5"/>
        <v>77.388862891904537</v>
      </c>
      <c r="X29" s="19">
        <f t="shared" si="6"/>
        <v>75.218427323272437</v>
      </c>
      <c r="Z29" s="4" t="s">
        <v>7</v>
      </c>
      <c r="AA29" s="10">
        <v>220</v>
      </c>
      <c r="AB29" s="10">
        <v>377</v>
      </c>
      <c r="AC29" s="10">
        <v>597</v>
      </c>
    </row>
    <row r="30" spans="1:29" ht="15" customHeight="1" x14ac:dyDescent="0.15">
      <c r="A30" s="7">
        <v>22</v>
      </c>
      <c r="B30" s="10">
        <v>60</v>
      </c>
      <c r="C30" s="10">
        <v>61</v>
      </c>
      <c r="D30" s="10">
        <v>121</v>
      </c>
      <c r="E30" s="3"/>
      <c r="F30" s="7">
        <v>52</v>
      </c>
      <c r="G30" s="10">
        <v>98</v>
      </c>
      <c r="H30" s="10">
        <v>86</v>
      </c>
      <c r="I30" s="10">
        <v>184</v>
      </c>
      <c r="J30" s="3"/>
      <c r="K30" s="7">
        <v>82</v>
      </c>
      <c r="L30" s="10">
        <v>102</v>
      </c>
      <c r="M30" s="10">
        <v>179</v>
      </c>
      <c r="N30" s="10">
        <v>281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62.226450999048524</v>
      </c>
      <c r="W30" s="19">
        <f t="shared" si="5"/>
        <v>69.021993448759943</v>
      </c>
      <c r="X30" s="19">
        <f t="shared" si="6"/>
        <v>65.831016679904693</v>
      </c>
      <c r="Z30" s="9" t="s">
        <v>24</v>
      </c>
      <c r="AA30" s="11">
        <f t="shared" ref="AA30:AB30" si="7">SUM(AA26:AA29)</f>
        <v>955</v>
      </c>
      <c r="AB30" s="11">
        <f t="shared" si="7"/>
        <v>1071</v>
      </c>
      <c r="AC30" s="11">
        <f>SUM(AC26:AC29)</f>
        <v>2026</v>
      </c>
    </row>
    <row r="31" spans="1:29" ht="15" customHeight="1" x14ac:dyDescent="0.15">
      <c r="A31" s="7">
        <v>23</v>
      </c>
      <c r="B31" s="10">
        <v>52</v>
      </c>
      <c r="C31" s="10">
        <v>51</v>
      </c>
      <c r="D31" s="10">
        <v>103</v>
      </c>
      <c r="E31" s="3"/>
      <c r="F31" s="7">
        <v>53</v>
      </c>
      <c r="G31" s="10">
        <v>93</v>
      </c>
      <c r="H31" s="10">
        <v>94</v>
      </c>
      <c r="I31" s="10">
        <v>187</v>
      </c>
      <c r="J31" s="3"/>
      <c r="K31" s="7">
        <v>83</v>
      </c>
      <c r="L31" s="10">
        <v>101</v>
      </c>
      <c r="M31" s="10">
        <v>177</v>
      </c>
      <c r="N31" s="10">
        <v>278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51.633365049159529</v>
      </c>
      <c r="W31" s="19">
        <f t="shared" si="5"/>
        <v>59.457182966775854</v>
      </c>
      <c r="X31" s="19">
        <f t="shared" si="6"/>
        <v>55.783359809372513</v>
      </c>
      <c r="Z31" s="6"/>
    </row>
    <row r="32" spans="1:29" ht="15" customHeight="1" x14ac:dyDescent="0.15">
      <c r="A32" s="7">
        <v>24</v>
      </c>
      <c r="B32" s="10">
        <v>53</v>
      </c>
      <c r="C32" s="10">
        <v>56</v>
      </c>
      <c r="D32" s="10">
        <v>109</v>
      </c>
      <c r="E32" s="3"/>
      <c r="F32" s="7">
        <v>54</v>
      </c>
      <c r="G32" s="10">
        <v>88</v>
      </c>
      <c r="H32" s="10">
        <v>103</v>
      </c>
      <c r="I32" s="10">
        <v>191</v>
      </c>
      <c r="J32" s="3"/>
      <c r="K32" s="7">
        <v>84</v>
      </c>
      <c r="L32" s="10">
        <v>124</v>
      </c>
      <c r="M32" s="10">
        <v>182</v>
      </c>
      <c r="N32" s="10">
        <v>306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43.905275399090812</v>
      </c>
      <c r="W32" s="20">
        <f t="shared" si="5"/>
        <v>52.419279363593816</v>
      </c>
      <c r="X32" s="20">
        <f t="shared" si="6"/>
        <v>48.421366163621919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316</v>
      </c>
      <c r="D33" s="11">
        <v>600</v>
      </c>
      <c r="E33" s="3"/>
      <c r="F33" s="7"/>
      <c r="G33" s="11">
        <v>474</v>
      </c>
      <c r="H33" s="11">
        <v>475</v>
      </c>
      <c r="I33" s="11">
        <v>949</v>
      </c>
      <c r="J33" s="3"/>
      <c r="K33" s="7"/>
      <c r="L33" s="11">
        <v>574</v>
      </c>
      <c r="M33" s="11">
        <v>918</v>
      </c>
      <c r="N33" s="11">
        <v>1492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33.988793741410298</v>
      </c>
      <c r="W33" s="19">
        <f t="shared" si="5"/>
        <v>43.84651380439869</v>
      </c>
      <c r="X33" s="19">
        <f t="shared" si="6"/>
        <v>39.217633042096899</v>
      </c>
      <c r="Z33" s="6" t="s">
        <v>3</v>
      </c>
    </row>
    <row r="34" spans="1:29" ht="15" customHeight="1" x14ac:dyDescent="0.15">
      <c r="A34" s="7">
        <v>25</v>
      </c>
      <c r="B34" s="10">
        <v>54</v>
      </c>
      <c r="C34" s="10">
        <v>56</v>
      </c>
      <c r="D34" s="10">
        <v>110</v>
      </c>
      <c r="E34" s="3"/>
      <c r="F34" s="7">
        <v>55</v>
      </c>
      <c r="G34" s="10">
        <v>93</v>
      </c>
      <c r="H34" s="10">
        <v>121</v>
      </c>
      <c r="I34" s="10">
        <v>214</v>
      </c>
      <c r="J34" s="3"/>
      <c r="K34" s="7">
        <v>85</v>
      </c>
      <c r="L34" s="10">
        <v>119</v>
      </c>
      <c r="M34" s="10">
        <v>195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21.746484829263135</v>
      </c>
      <c r="W34" s="19">
        <f t="shared" si="5"/>
        <v>33.327094057089383</v>
      </c>
      <c r="X34" s="19">
        <f t="shared" si="6"/>
        <v>27.889197776012708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49</v>
      </c>
      <c r="D35" s="10">
        <v>105</v>
      </c>
      <c r="E35" s="3"/>
      <c r="F35" s="7">
        <v>56</v>
      </c>
      <c r="G35" s="10">
        <v>98</v>
      </c>
      <c r="H35" s="10">
        <v>71</v>
      </c>
      <c r="I35" s="10">
        <v>169</v>
      </c>
      <c r="J35" s="3"/>
      <c r="K35" s="7">
        <v>86</v>
      </c>
      <c r="L35" s="10">
        <v>115</v>
      </c>
      <c r="M35" s="10">
        <v>189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14.885294428586532</v>
      </c>
      <c r="W35" s="19">
        <f t="shared" si="5"/>
        <v>25.746373420683199</v>
      </c>
      <c r="X35" s="19">
        <f t="shared" si="6"/>
        <v>20.646346306592534</v>
      </c>
      <c r="Z35" s="4" t="s">
        <v>25</v>
      </c>
      <c r="AA35" s="10">
        <f>SUM(AA5,AA12,AA19,AA26)</f>
        <v>883</v>
      </c>
      <c r="AB35" s="10">
        <f t="shared" ref="AA35:AB38" si="8">SUM(AB5,AB12,AB19,AB26)</f>
        <v>805</v>
      </c>
      <c r="AC35" s="10">
        <f>SUM(AA35:AB35)</f>
        <v>1688</v>
      </c>
    </row>
    <row r="36" spans="1:29" ht="15" customHeight="1" x14ac:dyDescent="0.15">
      <c r="A36" s="7">
        <v>27</v>
      </c>
      <c r="B36" s="10">
        <v>57</v>
      </c>
      <c r="C36" s="10">
        <v>53</v>
      </c>
      <c r="D36" s="10">
        <v>110</v>
      </c>
      <c r="E36" s="3"/>
      <c r="F36" s="7">
        <v>57</v>
      </c>
      <c r="G36" s="10">
        <v>99</v>
      </c>
      <c r="H36" s="10">
        <v>113</v>
      </c>
      <c r="I36" s="10">
        <v>212</v>
      </c>
      <c r="J36" s="3"/>
      <c r="K36" s="7">
        <v>87</v>
      </c>
      <c r="L36" s="10">
        <v>102</v>
      </c>
      <c r="M36" s="10">
        <v>184</v>
      </c>
      <c r="N36" s="10">
        <v>286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8.8169996828417379</v>
      </c>
      <c r="W36" s="19">
        <f t="shared" si="5"/>
        <v>17.1548900327562</v>
      </c>
      <c r="X36" s="19">
        <f t="shared" si="6"/>
        <v>13.239674344718031</v>
      </c>
      <c r="Z36" s="25" t="s">
        <v>26</v>
      </c>
      <c r="AA36" s="10">
        <f t="shared" si="8"/>
        <v>4423</v>
      </c>
      <c r="AB36" s="10">
        <f t="shared" si="8"/>
        <v>4279</v>
      </c>
      <c r="AC36" s="13">
        <f>SUM(AA36:AB36)</f>
        <v>8702</v>
      </c>
    </row>
    <row r="37" spans="1:29" ht="15" customHeight="1" x14ac:dyDescent="0.15">
      <c r="A37" s="7">
        <v>28</v>
      </c>
      <c r="B37" s="10">
        <v>70</v>
      </c>
      <c r="C37" s="10">
        <v>57</v>
      </c>
      <c r="D37" s="10">
        <v>127</v>
      </c>
      <c r="E37" s="3"/>
      <c r="F37" s="7">
        <v>58</v>
      </c>
      <c r="G37" s="10">
        <v>113</v>
      </c>
      <c r="H37" s="10">
        <v>125</v>
      </c>
      <c r="I37" s="10">
        <v>238</v>
      </c>
      <c r="J37" s="3"/>
      <c r="K37" s="7">
        <v>88</v>
      </c>
      <c r="L37" s="10">
        <v>85</v>
      </c>
      <c r="M37" s="10">
        <v>180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3.5098847658314836</v>
      </c>
      <c r="W37" s="19">
        <f t="shared" si="5"/>
        <v>8.6757136172204028</v>
      </c>
      <c r="X37" s="19">
        <f t="shared" si="6"/>
        <v>6.25</v>
      </c>
      <c r="Z37" s="4" t="s">
        <v>31</v>
      </c>
      <c r="AA37" s="10">
        <f t="shared" si="8"/>
        <v>2096</v>
      </c>
      <c r="AB37" s="10">
        <f t="shared" si="8"/>
        <v>2040</v>
      </c>
      <c r="AC37" s="13">
        <f>SUM(AA37:AB37)</f>
        <v>4136</v>
      </c>
    </row>
    <row r="38" spans="1:29" ht="15" customHeight="1" x14ac:dyDescent="0.15">
      <c r="A38" s="7">
        <v>29</v>
      </c>
      <c r="B38" s="10">
        <v>63</v>
      </c>
      <c r="C38" s="10">
        <v>37</v>
      </c>
      <c r="D38" s="10">
        <v>100</v>
      </c>
      <c r="E38" s="3"/>
      <c r="F38" s="7">
        <v>59</v>
      </c>
      <c r="G38" s="10">
        <v>125</v>
      </c>
      <c r="H38" s="10">
        <v>117</v>
      </c>
      <c r="I38" s="10">
        <v>242</v>
      </c>
      <c r="J38" s="3"/>
      <c r="K38" s="7">
        <v>89</v>
      </c>
      <c r="L38" s="10">
        <v>81</v>
      </c>
      <c r="M38" s="10">
        <v>158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0.75060788666878098</v>
      </c>
      <c r="W38" s="19">
        <f t="shared" si="5"/>
        <v>2.6392138511932615</v>
      </c>
      <c r="X38" s="19">
        <f t="shared" si="6"/>
        <v>1.7523828435266084</v>
      </c>
      <c r="Z38" s="4" t="s">
        <v>7</v>
      </c>
      <c r="AA38" s="10">
        <f t="shared" si="8"/>
        <v>2057</v>
      </c>
      <c r="AB38" s="10">
        <f t="shared" si="8"/>
        <v>3561</v>
      </c>
      <c r="AC38" s="13">
        <f>SUM(AA38:AB38)</f>
        <v>5618</v>
      </c>
    </row>
    <row r="39" spans="1:29" ht="15" customHeight="1" x14ac:dyDescent="0.15">
      <c r="A39" s="7"/>
      <c r="B39" s="11">
        <v>300</v>
      </c>
      <c r="C39" s="11">
        <v>252</v>
      </c>
      <c r="D39" s="11">
        <v>552</v>
      </c>
      <c r="E39" s="3"/>
      <c r="F39" s="7"/>
      <c r="G39" s="11">
        <v>528</v>
      </c>
      <c r="H39" s="11">
        <v>547</v>
      </c>
      <c r="I39" s="11">
        <v>1075</v>
      </c>
      <c r="J39" s="3"/>
      <c r="K39" s="7"/>
      <c r="L39" s="11">
        <v>502</v>
      </c>
      <c r="M39" s="11">
        <v>906</v>
      </c>
      <c r="N39" s="11">
        <v>1408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4.2287768263029921E-2</v>
      </c>
      <c r="W39" s="19">
        <f t="shared" si="5"/>
        <v>0.44922788956481047</v>
      </c>
      <c r="X39" s="19">
        <f t="shared" si="6"/>
        <v>0.25814138204924542</v>
      </c>
      <c r="Z39" s="9" t="s">
        <v>24</v>
      </c>
      <c r="AA39" s="11">
        <f>SUM(AA35:AA38)</f>
        <v>9459</v>
      </c>
      <c r="AB39" s="11">
        <f>SUM(AB35:AB38)</f>
        <v>10685</v>
      </c>
      <c r="AC39" s="11">
        <f>SUM(AC35:AC38)</f>
        <v>20144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3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44804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31</v>
      </c>
      <c r="C4" s="10">
        <v>24</v>
      </c>
      <c r="D4" s="10">
        <v>55</v>
      </c>
      <c r="E4" s="3"/>
      <c r="F4" s="7">
        <v>30</v>
      </c>
      <c r="G4" s="10">
        <v>55</v>
      </c>
      <c r="H4" s="10">
        <v>47</v>
      </c>
      <c r="I4" s="10">
        <v>102</v>
      </c>
      <c r="J4" s="3"/>
      <c r="K4" s="7">
        <v>60</v>
      </c>
      <c r="L4" s="10">
        <v>123</v>
      </c>
      <c r="M4" s="10">
        <v>124</v>
      </c>
      <c r="N4" s="10">
        <v>247</v>
      </c>
      <c r="O4" s="3"/>
      <c r="P4" s="7">
        <v>90</v>
      </c>
      <c r="Q4" s="10">
        <v>73</v>
      </c>
      <c r="R4" s="10">
        <v>135</v>
      </c>
      <c r="S4" s="10">
        <v>208</v>
      </c>
      <c r="U4" s="4" t="s">
        <v>4</v>
      </c>
      <c r="V4" s="15">
        <f>SUM(B9,B15,B21)</f>
        <v>878</v>
      </c>
      <c r="W4" s="15">
        <f>SUM(C9,C15,C21)</f>
        <v>800</v>
      </c>
      <c r="X4" s="15">
        <f>SUM(V4:W4)</f>
        <v>1678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37</v>
      </c>
      <c r="D5" s="10">
        <v>85</v>
      </c>
      <c r="E5" s="3"/>
      <c r="F5" s="7">
        <v>31</v>
      </c>
      <c r="G5" s="10">
        <v>61</v>
      </c>
      <c r="H5" s="10">
        <v>51</v>
      </c>
      <c r="I5" s="10">
        <v>112</v>
      </c>
      <c r="J5" s="3"/>
      <c r="K5" s="7">
        <v>61</v>
      </c>
      <c r="L5" s="10">
        <v>144</v>
      </c>
      <c r="M5" s="10">
        <v>147</v>
      </c>
      <c r="N5" s="10">
        <v>291</v>
      </c>
      <c r="O5" s="3"/>
      <c r="P5" s="7">
        <v>91</v>
      </c>
      <c r="Q5" s="10">
        <v>66</v>
      </c>
      <c r="R5" s="10">
        <v>156</v>
      </c>
      <c r="S5" s="10">
        <v>222</v>
      </c>
      <c r="U5" s="4" t="s">
        <v>5</v>
      </c>
      <c r="V5" s="15">
        <f>SUM(B27,B33,B39,G9,G15,G21,G27,G33,G39,L9)</f>
        <v>4406</v>
      </c>
      <c r="W5" s="15">
        <f>SUM(C27,C33,C39,H9,H15,H21,H27,H33,H39,M9)</f>
        <v>4253</v>
      </c>
      <c r="X5" s="15">
        <f>SUM(V5:W5)</f>
        <v>8659</v>
      </c>
      <c r="Y5" s="2"/>
      <c r="Z5" s="4" t="s">
        <v>25</v>
      </c>
      <c r="AA5" s="31">
        <v>503</v>
      </c>
      <c r="AB5" s="31">
        <v>496</v>
      </c>
      <c r="AC5" s="31">
        <v>999</v>
      </c>
    </row>
    <row r="6" spans="1:29" ht="15" customHeight="1" x14ac:dyDescent="0.15">
      <c r="A6" s="7">
        <v>2</v>
      </c>
      <c r="B6" s="10">
        <v>53</v>
      </c>
      <c r="C6" s="10">
        <v>41</v>
      </c>
      <c r="D6" s="10">
        <v>94</v>
      </c>
      <c r="E6" s="3"/>
      <c r="F6" s="7">
        <v>32</v>
      </c>
      <c r="G6" s="10">
        <v>49</v>
      </c>
      <c r="H6" s="10">
        <v>36</v>
      </c>
      <c r="I6" s="10">
        <v>85</v>
      </c>
      <c r="J6" s="3"/>
      <c r="K6" s="7">
        <v>62</v>
      </c>
      <c r="L6" s="10">
        <v>140</v>
      </c>
      <c r="M6" s="10">
        <v>149</v>
      </c>
      <c r="N6" s="10">
        <v>289</v>
      </c>
      <c r="O6" s="3"/>
      <c r="P6" s="7">
        <v>92</v>
      </c>
      <c r="Q6" s="10">
        <v>52</v>
      </c>
      <c r="R6" s="10">
        <v>138</v>
      </c>
      <c r="S6" s="10">
        <v>190</v>
      </c>
      <c r="U6" s="8" t="s">
        <v>6</v>
      </c>
      <c r="V6" s="15">
        <f>SUM(L15,L21)</f>
        <v>2086</v>
      </c>
      <c r="W6" s="15">
        <f>SUM(M15,M21)</f>
        <v>2031</v>
      </c>
      <c r="X6" s="15">
        <f>SUM(V6:W6)</f>
        <v>4117</v>
      </c>
      <c r="Z6" s="25" t="s">
        <v>26</v>
      </c>
      <c r="AA6" s="31">
        <v>2566</v>
      </c>
      <c r="AB6" s="31">
        <v>2510</v>
      </c>
      <c r="AC6" s="31">
        <v>5076</v>
      </c>
    </row>
    <row r="7" spans="1:29" ht="15" customHeight="1" x14ac:dyDescent="0.15">
      <c r="A7" s="7">
        <v>3</v>
      </c>
      <c r="B7" s="10">
        <v>44</v>
      </c>
      <c r="C7" s="10">
        <v>40</v>
      </c>
      <c r="D7" s="10">
        <v>84</v>
      </c>
      <c r="E7" s="3"/>
      <c r="F7" s="7">
        <v>33</v>
      </c>
      <c r="G7" s="10">
        <v>58</v>
      </c>
      <c r="H7" s="10">
        <v>60</v>
      </c>
      <c r="I7" s="10">
        <v>118</v>
      </c>
      <c r="J7" s="3"/>
      <c r="K7" s="7">
        <v>63</v>
      </c>
      <c r="L7" s="10">
        <v>166</v>
      </c>
      <c r="M7" s="10">
        <v>167</v>
      </c>
      <c r="N7" s="10">
        <v>333</v>
      </c>
      <c r="O7" s="3"/>
      <c r="P7" s="7">
        <v>93</v>
      </c>
      <c r="Q7" s="10">
        <v>42</v>
      </c>
      <c r="R7" s="10">
        <v>115</v>
      </c>
      <c r="S7" s="10">
        <v>157</v>
      </c>
      <c r="U7" s="4" t="s">
        <v>7</v>
      </c>
      <c r="V7" s="15">
        <f>SUM(L27,L33,L39,Q9,Q15,Q21,Q27,Q33,Q39)</f>
        <v>2063</v>
      </c>
      <c r="W7" s="15">
        <f>SUM(M27,M33,M39,R9,R15,R21,R27,R33,R39)</f>
        <v>3561</v>
      </c>
      <c r="X7" s="15">
        <f>SUM(V7:W7)</f>
        <v>5624</v>
      </c>
      <c r="Z7" s="4" t="s">
        <v>31</v>
      </c>
      <c r="AA7" s="31">
        <v>1169</v>
      </c>
      <c r="AB7" s="31">
        <v>1205</v>
      </c>
      <c r="AC7" s="31">
        <v>2374</v>
      </c>
    </row>
    <row r="8" spans="1:29" ht="15" customHeight="1" x14ac:dyDescent="0.15">
      <c r="A8" s="7">
        <v>4</v>
      </c>
      <c r="B8" s="10">
        <v>50</v>
      </c>
      <c r="C8" s="10">
        <v>41</v>
      </c>
      <c r="D8" s="10">
        <v>91</v>
      </c>
      <c r="E8" s="3"/>
      <c r="F8" s="7">
        <v>34</v>
      </c>
      <c r="G8" s="10">
        <v>79</v>
      </c>
      <c r="H8" s="10">
        <v>75</v>
      </c>
      <c r="I8" s="10">
        <v>154</v>
      </c>
      <c r="J8" s="3"/>
      <c r="K8" s="7">
        <v>64</v>
      </c>
      <c r="L8" s="10">
        <v>157</v>
      </c>
      <c r="M8" s="10">
        <v>162</v>
      </c>
      <c r="N8" s="10">
        <v>319</v>
      </c>
      <c r="O8" s="3"/>
      <c r="P8" s="7">
        <v>94</v>
      </c>
      <c r="Q8" s="10">
        <v>27</v>
      </c>
      <c r="R8" s="10">
        <v>96</v>
      </c>
      <c r="S8" s="10">
        <v>123</v>
      </c>
      <c r="U8" s="17" t="s">
        <v>3</v>
      </c>
      <c r="V8" s="12">
        <f>SUM(V4:V7)</f>
        <v>9433</v>
      </c>
      <c r="W8" s="12">
        <f>SUM(W4:W7)</f>
        <v>10645</v>
      </c>
      <c r="X8" s="12">
        <f>SUM(X4:X7)</f>
        <v>20078</v>
      </c>
      <c r="Z8" s="4" t="s">
        <v>7</v>
      </c>
      <c r="AA8" s="31">
        <v>1251</v>
      </c>
      <c r="AB8" s="31">
        <v>2125</v>
      </c>
      <c r="AC8" s="31">
        <v>3376</v>
      </c>
    </row>
    <row r="9" spans="1:29" ht="15" customHeight="1" x14ac:dyDescent="0.15">
      <c r="A9" s="7"/>
      <c r="B9" s="11">
        <v>226</v>
      </c>
      <c r="C9" s="11">
        <v>183</v>
      </c>
      <c r="D9" s="11">
        <v>409</v>
      </c>
      <c r="E9" s="3"/>
      <c r="F9" s="7"/>
      <c r="G9" s="11">
        <v>302</v>
      </c>
      <c r="H9" s="11">
        <v>269</v>
      </c>
      <c r="I9" s="11">
        <v>571</v>
      </c>
      <c r="J9" s="3"/>
      <c r="K9" s="7"/>
      <c r="L9" s="12">
        <v>730</v>
      </c>
      <c r="M9" s="12">
        <v>749</v>
      </c>
      <c r="N9" s="12">
        <v>1479</v>
      </c>
      <c r="O9" s="3"/>
      <c r="P9" s="7"/>
      <c r="Q9" s="11">
        <v>260</v>
      </c>
      <c r="R9" s="11">
        <v>640</v>
      </c>
      <c r="S9" s="11">
        <v>900</v>
      </c>
      <c r="U9" s="4" t="s">
        <v>8</v>
      </c>
      <c r="V9" s="15">
        <f>SUM(G21,G27,G33,G39,L9)</f>
        <v>2720</v>
      </c>
      <c r="W9" s="15">
        <f>SUM(H21,H27,H33,H39,M9)</f>
        <v>2657</v>
      </c>
      <c r="X9" s="18">
        <f t="shared" ref="X9:X20" si="0">SUM(V9:W9)</f>
        <v>5377</v>
      </c>
      <c r="Z9" s="9" t="s">
        <v>24</v>
      </c>
      <c r="AA9" s="11">
        <f t="shared" ref="AA9:AB9" si="1">SUM(AA5:AA8)</f>
        <v>5489</v>
      </c>
      <c r="AB9" s="11">
        <f t="shared" si="1"/>
        <v>6336</v>
      </c>
      <c r="AC9" s="11">
        <f>SUM(AC5:AC8)</f>
        <v>11825</v>
      </c>
    </row>
    <row r="10" spans="1:29" ht="15" customHeight="1" x14ac:dyDescent="0.15">
      <c r="A10" s="7">
        <v>5</v>
      </c>
      <c r="B10" s="10">
        <v>63</v>
      </c>
      <c r="C10" s="10">
        <v>52</v>
      </c>
      <c r="D10" s="10">
        <v>115</v>
      </c>
      <c r="E10" s="3"/>
      <c r="F10" s="7">
        <v>35</v>
      </c>
      <c r="G10" s="10">
        <v>68</v>
      </c>
      <c r="H10" s="10">
        <v>79</v>
      </c>
      <c r="I10" s="10">
        <v>147</v>
      </c>
      <c r="J10" s="3"/>
      <c r="K10" s="7">
        <v>65</v>
      </c>
      <c r="L10" s="10">
        <v>170</v>
      </c>
      <c r="M10" s="10">
        <v>166</v>
      </c>
      <c r="N10" s="10">
        <v>336</v>
      </c>
      <c r="O10" s="3"/>
      <c r="P10" s="7">
        <v>95</v>
      </c>
      <c r="Q10" s="10">
        <v>19</v>
      </c>
      <c r="R10" s="10">
        <v>68</v>
      </c>
      <c r="S10" s="10">
        <v>87</v>
      </c>
      <c r="U10" s="4" t="s">
        <v>9</v>
      </c>
      <c r="V10" s="15">
        <f>SUM(G21,G27,G33,G39,L9,L15,L21,L27,L33,L39,Q9,Q15,Q21,Q27,Q33,Q39)</f>
        <v>6869</v>
      </c>
      <c r="W10" s="15">
        <f>SUM(H21,H27,H33,H39,M9,M15,M21,M27,M33,M39,R9,R15,R21,R27,R33,R39)</f>
        <v>8249</v>
      </c>
      <c r="X10" s="18">
        <f t="shared" si="0"/>
        <v>15118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46</v>
      </c>
      <c r="D11" s="10">
        <v>97</v>
      </c>
      <c r="E11" s="3"/>
      <c r="F11" s="7">
        <v>36</v>
      </c>
      <c r="G11" s="10">
        <v>86</v>
      </c>
      <c r="H11" s="10">
        <v>77</v>
      </c>
      <c r="I11" s="10">
        <v>163</v>
      </c>
      <c r="J11" s="3"/>
      <c r="K11" s="7">
        <v>66</v>
      </c>
      <c r="L11" s="10">
        <v>165</v>
      </c>
      <c r="M11" s="10">
        <v>189</v>
      </c>
      <c r="N11" s="10">
        <v>354</v>
      </c>
      <c r="O11" s="3"/>
      <c r="P11" s="7">
        <v>96</v>
      </c>
      <c r="Q11" s="10">
        <v>18</v>
      </c>
      <c r="R11" s="10">
        <v>56</v>
      </c>
      <c r="S11" s="10">
        <v>74</v>
      </c>
      <c r="U11" s="4" t="s">
        <v>10</v>
      </c>
      <c r="V11" s="15">
        <f>SUM(,G33,G39,L9,L15,L21,L27,L33,L39,Q9,Q15,Q21,Q27,Q33,Q39)</f>
        <v>5874</v>
      </c>
      <c r="W11" s="15">
        <f>SUM(,H33,H39,M9,M15,M21,M27,M33,M39,R9,R15,R21,R27,R33,R39)</f>
        <v>7356</v>
      </c>
      <c r="X11" s="18">
        <f t="shared" si="0"/>
        <v>13230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66</v>
      </c>
      <c r="D12" s="10">
        <v>130</v>
      </c>
      <c r="E12" s="3"/>
      <c r="F12" s="7">
        <v>37</v>
      </c>
      <c r="G12" s="10">
        <v>97</v>
      </c>
      <c r="H12" s="10">
        <v>89</v>
      </c>
      <c r="I12" s="10">
        <v>186</v>
      </c>
      <c r="J12" s="3"/>
      <c r="K12" s="7">
        <v>67</v>
      </c>
      <c r="L12" s="10">
        <v>195</v>
      </c>
      <c r="M12" s="10">
        <v>188</v>
      </c>
      <c r="N12" s="10">
        <v>383</v>
      </c>
      <c r="O12" s="3"/>
      <c r="P12" s="7">
        <v>97</v>
      </c>
      <c r="Q12" s="10">
        <v>17</v>
      </c>
      <c r="R12" s="10">
        <v>53</v>
      </c>
      <c r="S12" s="10">
        <v>70</v>
      </c>
      <c r="U12" s="4" t="s">
        <v>11</v>
      </c>
      <c r="V12" s="15">
        <f>SUM(L9,L15,L21,L27,L33,L39,Q9,Q15,Q21,Q27,Q33,Q39)</f>
        <v>4879</v>
      </c>
      <c r="W12" s="15">
        <f>SUM(M9,M15,M21,M27,M33,M39,R9,R15,R21,R27,R33,R39)</f>
        <v>6341</v>
      </c>
      <c r="X12" s="18">
        <f t="shared" si="0"/>
        <v>11220</v>
      </c>
      <c r="Z12" s="4" t="s">
        <v>25</v>
      </c>
      <c r="AA12" s="10">
        <v>145</v>
      </c>
      <c r="AB12" s="10">
        <v>96</v>
      </c>
      <c r="AC12" s="10">
        <v>241</v>
      </c>
    </row>
    <row r="13" spans="1:29" ht="15" customHeight="1" x14ac:dyDescent="0.15">
      <c r="A13" s="7">
        <v>8</v>
      </c>
      <c r="B13" s="10">
        <v>64</v>
      </c>
      <c r="C13" s="10">
        <v>56</v>
      </c>
      <c r="D13" s="10">
        <v>120</v>
      </c>
      <c r="E13" s="3"/>
      <c r="F13" s="7">
        <v>38</v>
      </c>
      <c r="G13" s="10">
        <v>86</v>
      </c>
      <c r="H13" s="10">
        <v>92</v>
      </c>
      <c r="I13" s="10">
        <v>178</v>
      </c>
      <c r="J13" s="3"/>
      <c r="K13" s="7">
        <v>68</v>
      </c>
      <c r="L13" s="10">
        <v>194</v>
      </c>
      <c r="M13" s="10">
        <v>163</v>
      </c>
      <c r="N13" s="10">
        <v>357</v>
      </c>
      <c r="O13" s="3"/>
      <c r="P13" s="7">
        <v>98</v>
      </c>
      <c r="Q13" s="10">
        <v>11</v>
      </c>
      <c r="R13" s="10">
        <v>33</v>
      </c>
      <c r="S13" s="10">
        <v>44</v>
      </c>
      <c r="U13" s="9" t="s">
        <v>12</v>
      </c>
      <c r="V13" s="12">
        <f>SUM(L15,L21,L27,L33,L39,Q9,Q15,Q21,Q27,Q33,Q39)</f>
        <v>4149</v>
      </c>
      <c r="W13" s="12">
        <f>SUM(M15,M21,M27,M33,M39,R9,R15,R21,R27,R33,R39)</f>
        <v>5592</v>
      </c>
      <c r="X13" s="12">
        <f t="shared" si="0"/>
        <v>9741</v>
      </c>
      <c r="Z13" s="25" t="s">
        <v>26</v>
      </c>
      <c r="AA13" s="10">
        <v>551</v>
      </c>
      <c r="AB13" s="10">
        <v>596</v>
      </c>
      <c r="AC13" s="10">
        <v>1147</v>
      </c>
    </row>
    <row r="14" spans="1:29" ht="15" customHeight="1" x14ac:dyDescent="0.15">
      <c r="A14" s="7">
        <v>9</v>
      </c>
      <c r="B14" s="10">
        <v>60</v>
      </c>
      <c r="C14" s="10">
        <v>65</v>
      </c>
      <c r="D14" s="10">
        <v>125</v>
      </c>
      <c r="E14" s="3"/>
      <c r="F14" s="7">
        <v>39</v>
      </c>
      <c r="G14" s="10">
        <v>87</v>
      </c>
      <c r="H14" s="10">
        <v>85</v>
      </c>
      <c r="I14" s="10">
        <v>172</v>
      </c>
      <c r="J14" s="3"/>
      <c r="K14" s="7">
        <v>69</v>
      </c>
      <c r="L14" s="10">
        <v>208</v>
      </c>
      <c r="M14" s="10">
        <v>205</v>
      </c>
      <c r="N14" s="10">
        <v>413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4681</v>
      </c>
      <c r="X14" s="18">
        <f t="shared" si="0"/>
        <v>7898</v>
      </c>
      <c r="Z14" s="4" t="s">
        <v>31</v>
      </c>
      <c r="AA14" s="10">
        <v>293</v>
      </c>
      <c r="AB14" s="10">
        <v>281</v>
      </c>
      <c r="AC14" s="10">
        <v>574</v>
      </c>
    </row>
    <row r="15" spans="1:29" ht="15" customHeight="1" x14ac:dyDescent="0.15">
      <c r="A15" s="7"/>
      <c r="B15" s="11">
        <v>302</v>
      </c>
      <c r="C15" s="11">
        <v>285</v>
      </c>
      <c r="D15" s="11">
        <v>587</v>
      </c>
      <c r="E15" s="3"/>
      <c r="F15" s="7"/>
      <c r="G15" s="11">
        <v>424</v>
      </c>
      <c r="H15" s="11">
        <v>422</v>
      </c>
      <c r="I15" s="11">
        <v>846</v>
      </c>
      <c r="J15" s="3"/>
      <c r="K15" s="7"/>
      <c r="L15" s="11">
        <v>932</v>
      </c>
      <c r="M15" s="11">
        <v>911</v>
      </c>
      <c r="N15" s="11">
        <v>1843</v>
      </c>
      <c r="O15" s="3"/>
      <c r="P15" s="7"/>
      <c r="Q15" s="11">
        <v>67</v>
      </c>
      <c r="R15" s="11">
        <v>231</v>
      </c>
      <c r="S15" s="11">
        <v>298</v>
      </c>
      <c r="U15" s="4" t="s">
        <v>14</v>
      </c>
      <c r="V15" s="15">
        <f>SUM(L27,L33,L39,Q9,Q15,Q21,Q27,Q33,Q39)</f>
        <v>2063</v>
      </c>
      <c r="W15" s="15">
        <f>SUM(M27,M33,M39,R9,R15,R21,R27,R33,R39)</f>
        <v>3561</v>
      </c>
      <c r="X15" s="18">
        <f t="shared" si="0"/>
        <v>5624</v>
      </c>
      <c r="Z15" s="4" t="s">
        <v>7</v>
      </c>
      <c r="AA15" s="10">
        <v>257</v>
      </c>
      <c r="AB15" s="10">
        <v>418</v>
      </c>
      <c r="AC15" s="10">
        <v>675</v>
      </c>
    </row>
    <row r="16" spans="1:29" ht="15" customHeight="1" x14ac:dyDescent="0.15">
      <c r="A16" s="7">
        <v>10</v>
      </c>
      <c r="B16" s="10">
        <v>68</v>
      </c>
      <c r="C16" s="10">
        <v>47</v>
      </c>
      <c r="D16" s="10">
        <v>115</v>
      </c>
      <c r="E16" s="3"/>
      <c r="F16" s="7">
        <v>40</v>
      </c>
      <c r="G16" s="10">
        <v>85</v>
      </c>
      <c r="H16" s="10">
        <v>88</v>
      </c>
      <c r="I16" s="10">
        <v>173</v>
      </c>
      <c r="J16" s="3"/>
      <c r="K16" s="7">
        <v>70</v>
      </c>
      <c r="L16" s="10">
        <v>206</v>
      </c>
      <c r="M16" s="10">
        <v>200</v>
      </c>
      <c r="N16" s="10">
        <v>406</v>
      </c>
      <c r="O16" s="3"/>
      <c r="P16" s="7">
        <v>100</v>
      </c>
      <c r="Q16" s="10">
        <v>2</v>
      </c>
      <c r="R16" s="10">
        <v>19</v>
      </c>
      <c r="S16" s="10">
        <v>21</v>
      </c>
      <c r="U16" s="4" t="s">
        <v>15</v>
      </c>
      <c r="V16" s="15">
        <f>SUM(L33,L39,Q9,Q15,Q21,Q27,Q33,Q39)</f>
        <v>1407</v>
      </c>
      <c r="W16" s="15">
        <f>SUM(M33,M39,R9,R15,R21,R27,R33,R39)</f>
        <v>2746</v>
      </c>
      <c r="X16" s="18">
        <f t="shared" si="0"/>
        <v>4153</v>
      </c>
      <c r="Z16" s="9" t="s">
        <v>24</v>
      </c>
      <c r="AA16" s="11">
        <f t="shared" ref="AA16:AB16" si="2">SUM(AA12:AA15)</f>
        <v>1246</v>
      </c>
      <c r="AB16" s="11">
        <f t="shared" si="2"/>
        <v>1391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73</v>
      </c>
      <c r="C17" s="10">
        <v>70</v>
      </c>
      <c r="D17" s="10">
        <v>143</v>
      </c>
      <c r="E17" s="3"/>
      <c r="F17" s="7">
        <v>41</v>
      </c>
      <c r="G17" s="10">
        <v>83</v>
      </c>
      <c r="H17" s="10">
        <v>81</v>
      </c>
      <c r="I17" s="10">
        <v>164</v>
      </c>
      <c r="J17" s="3"/>
      <c r="K17" s="7">
        <v>71</v>
      </c>
      <c r="L17" s="10">
        <v>231</v>
      </c>
      <c r="M17" s="10">
        <v>200</v>
      </c>
      <c r="N17" s="10">
        <v>431</v>
      </c>
      <c r="O17" s="3"/>
      <c r="P17" s="7">
        <v>101</v>
      </c>
      <c r="Q17" s="10">
        <v>0</v>
      </c>
      <c r="R17" s="10">
        <v>13</v>
      </c>
      <c r="S17" s="10">
        <v>13</v>
      </c>
      <c r="U17" s="4" t="s">
        <v>16</v>
      </c>
      <c r="V17" s="15">
        <f>SUM(L39,Q9,Q15,Q21,Q27,Q33,Q39)</f>
        <v>831</v>
      </c>
      <c r="W17" s="15">
        <f>SUM(M39,R9,R15,R21,R27,R33,R39)</f>
        <v>1829</v>
      </c>
      <c r="X17" s="18">
        <f t="shared" si="0"/>
        <v>2660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71</v>
      </c>
      <c r="D18" s="10">
        <v>144</v>
      </c>
      <c r="E18" s="3"/>
      <c r="F18" s="7">
        <v>42</v>
      </c>
      <c r="G18" s="10">
        <v>93</v>
      </c>
      <c r="H18" s="10">
        <v>87</v>
      </c>
      <c r="I18" s="10">
        <v>180</v>
      </c>
      <c r="J18" s="3"/>
      <c r="K18" s="7">
        <v>72</v>
      </c>
      <c r="L18" s="10">
        <v>237</v>
      </c>
      <c r="M18" s="10">
        <v>229</v>
      </c>
      <c r="N18" s="13">
        <v>466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331</v>
      </c>
      <c r="W18" s="15">
        <f>SUM(R9,R15,R21,R27,R33,R39)</f>
        <v>922</v>
      </c>
      <c r="X18" s="18">
        <f t="shared" si="0"/>
        <v>1253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64</v>
      </c>
      <c r="D19" s="10">
        <v>137</v>
      </c>
      <c r="E19" s="3"/>
      <c r="F19" s="7">
        <v>43</v>
      </c>
      <c r="G19" s="10">
        <v>95</v>
      </c>
      <c r="H19" s="10">
        <v>84</v>
      </c>
      <c r="I19" s="10">
        <v>179</v>
      </c>
      <c r="J19" s="3"/>
      <c r="K19" s="7">
        <v>73</v>
      </c>
      <c r="L19" s="10">
        <v>257</v>
      </c>
      <c r="M19" s="10">
        <v>249</v>
      </c>
      <c r="N19" s="10">
        <v>506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71</v>
      </c>
      <c r="W19" s="15">
        <f>SUM(R15,R21,R27,R33,R39)</f>
        <v>282</v>
      </c>
      <c r="X19" s="18">
        <f t="shared" si="0"/>
        <v>353</v>
      </c>
      <c r="Z19" s="4" t="s">
        <v>25</v>
      </c>
      <c r="AA19" s="10">
        <v>143</v>
      </c>
      <c r="AB19" s="10">
        <v>126</v>
      </c>
      <c r="AC19" s="10">
        <v>269</v>
      </c>
    </row>
    <row r="20" spans="1:29" ht="15" customHeight="1" x14ac:dyDescent="0.15">
      <c r="A20" s="7">
        <v>14</v>
      </c>
      <c r="B20" s="10">
        <v>63</v>
      </c>
      <c r="C20" s="10">
        <v>80</v>
      </c>
      <c r="D20" s="10">
        <v>143</v>
      </c>
      <c r="E20" s="3"/>
      <c r="F20" s="7">
        <v>44</v>
      </c>
      <c r="G20" s="10">
        <v>106</v>
      </c>
      <c r="H20" s="10">
        <v>95</v>
      </c>
      <c r="I20" s="10">
        <v>201</v>
      </c>
      <c r="J20" s="3"/>
      <c r="K20" s="7">
        <v>74</v>
      </c>
      <c r="L20" s="10">
        <v>223</v>
      </c>
      <c r="M20" s="10">
        <v>242</v>
      </c>
      <c r="N20" s="10">
        <v>465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51</v>
      </c>
      <c r="X20" s="18">
        <f t="shared" si="0"/>
        <v>55</v>
      </c>
      <c r="Z20" s="25" t="s">
        <v>26</v>
      </c>
      <c r="AA20" s="10">
        <v>873</v>
      </c>
      <c r="AB20" s="10">
        <v>746</v>
      </c>
      <c r="AC20" s="10">
        <v>1619</v>
      </c>
    </row>
    <row r="21" spans="1:29" ht="15" customHeight="1" x14ac:dyDescent="0.15">
      <c r="A21" s="7"/>
      <c r="B21" s="11">
        <v>350</v>
      </c>
      <c r="C21" s="11">
        <v>332</v>
      </c>
      <c r="D21" s="11">
        <v>682</v>
      </c>
      <c r="E21" s="3"/>
      <c r="F21" s="7"/>
      <c r="G21" s="11">
        <v>462</v>
      </c>
      <c r="H21" s="11">
        <v>435</v>
      </c>
      <c r="I21" s="11">
        <v>897</v>
      </c>
      <c r="J21" s="3"/>
      <c r="K21" s="7"/>
      <c r="L21" s="12">
        <v>1154</v>
      </c>
      <c r="M21" s="12">
        <v>1120</v>
      </c>
      <c r="N21" s="12">
        <v>2274</v>
      </c>
      <c r="O21" s="23"/>
      <c r="P21" s="7"/>
      <c r="Q21" s="11">
        <v>3</v>
      </c>
      <c r="R21" s="11">
        <v>49</v>
      </c>
      <c r="S21" s="11">
        <v>52</v>
      </c>
      <c r="Z21" s="4" t="s">
        <v>31</v>
      </c>
      <c r="AA21" s="10">
        <v>395</v>
      </c>
      <c r="AB21" s="10">
        <v>345</v>
      </c>
      <c r="AC21" s="10">
        <v>740</v>
      </c>
    </row>
    <row r="22" spans="1:29" ht="15" customHeight="1" x14ac:dyDescent="0.15">
      <c r="A22" s="7">
        <v>15</v>
      </c>
      <c r="B22" s="10">
        <v>82</v>
      </c>
      <c r="C22" s="10">
        <v>71</v>
      </c>
      <c r="D22" s="10">
        <v>153</v>
      </c>
      <c r="E22" s="3"/>
      <c r="F22" s="7">
        <v>45</v>
      </c>
      <c r="G22" s="10">
        <v>105</v>
      </c>
      <c r="H22" s="10">
        <v>89</v>
      </c>
      <c r="I22" s="10">
        <v>194</v>
      </c>
      <c r="J22" s="3"/>
      <c r="K22" s="7">
        <v>75</v>
      </c>
      <c r="L22" s="10">
        <v>218</v>
      </c>
      <c r="M22" s="10">
        <v>200</v>
      </c>
      <c r="N22" s="10">
        <v>418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639</v>
      </c>
      <c r="AC22" s="10">
        <v>976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108</v>
      </c>
      <c r="H23" s="10">
        <v>87</v>
      </c>
      <c r="I23" s="10">
        <v>195</v>
      </c>
      <c r="J23" s="3"/>
      <c r="K23" s="7">
        <v>76</v>
      </c>
      <c r="L23" s="10">
        <v>84</v>
      </c>
      <c r="M23" s="10">
        <v>105</v>
      </c>
      <c r="N23" s="10">
        <v>189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9.3077493904378255</v>
      </c>
      <c r="W23" s="19">
        <f>W4/$W$8*100</f>
        <v>7.5152653828088303</v>
      </c>
      <c r="X23" s="19">
        <f>X4/$X$8*100</f>
        <v>8.3574061161470272</v>
      </c>
      <c r="Z23" s="9" t="s">
        <v>24</v>
      </c>
      <c r="AA23" s="11">
        <f t="shared" ref="AA23:AB23" si="3">SUM(AA19:AA22)</f>
        <v>1748</v>
      </c>
      <c r="AB23" s="11">
        <f t="shared" si="3"/>
        <v>1856</v>
      </c>
      <c r="AC23" s="11">
        <f>SUM(AC19:AC22)</f>
        <v>3604</v>
      </c>
    </row>
    <row r="24" spans="1:29" ht="15" customHeight="1" x14ac:dyDescent="0.15">
      <c r="A24" s="7">
        <v>17</v>
      </c>
      <c r="B24" s="10">
        <v>81</v>
      </c>
      <c r="C24" s="10">
        <v>63</v>
      </c>
      <c r="D24" s="10">
        <v>144</v>
      </c>
      <c r="E24" s="3"/>
      <c r="F24" s="7">
        <v>47</v>
      </c>
      <c r="G24" s="10">
        <v>109</v>
      </c>
      <c r="H24" s="10">
        <v>86</v>
      </c>
      <c r="I24" s="10">
        <v>195</v>
      </c>
      <c r="J24" s="3"/>
      <c r="K24" s="7">
        <v>77</v>
      </c>
      <c r="L24" s="10">
        <v>116</v>
      </c>
      <c r="M24" s="10">
        <v>148</v>
      </c>
      <c r="N24" s="10">
        <v>264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46.708364253153825</v>
      </c>
      <c r="W24" s="19">
        <f>W5/$W$8*100</f>
        <v>39.953029591357449</v>
      </c>
      <c r="X24" s="19">
        <f>X5/$X$8*100</f>
        <v>43.126805458711026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59</v>
      </c>
      <c r="D25" s="10">
        <v>133</v>
      </c>
      <c r="E25" s="3"/>
      <c r="F25" s="7">
        <v>48</v>
      </c>
      <c r="G25" s="10">
        <v>107</v>
      </c>
      <c r="H25" s="10">
        <v>113</v>
      </c>
      <c r="I25" s="10">
        <v>220</v>
      </c>
      <c r="J25" s="3"/>
      <c r="K25" s="7">
        <v>78</v>
      </c>
      <c r="L25" s="10">
        <v>115</v>
      </c>
      <c r="M25" s="10">
        <v>187</v>
      </c>
      <c r="N25" s="10">
        <v>302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22.113855613272555</v>
      </c>
      <c r="W25" s="19">
        <f>W6/$W$8*100</f>
        <v>19.079379990605918</v>
      </c>
      <c r="X25" s="19">
        <f>X6/$X$8*100</f>
        <v>20.5050303815121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51</v>
      </c>
      <c r="C26" s="10">
        <v>65</v>
      </c>
      <c r="D26" s="10">
        <v>116</v>
      </c>
      <c r="E26" s="3"/>
      <c r="F26" s="7">
        <v>49</v>
      </c>
      <c r="G26" s="10">
        <v>104</v>
      </c>
      <c r="H26" s="10">
        <v>83</v>
      </c>
      <c r="I26" s="10">
        <v>187</v>
      </c>
      <c r="J26" s="3"/>
      <c r="K26" s="7">
        <v>79</v>
      </c>
      <c r="L26" s="10">
        <v>123</v>
      </c>
      <c r="M26" s="10">
        <v>175</v>
      </c>
      <c r="N26" s="10">
        <v>298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21.8700307431358</v>
      </c>
      <c r="W26" s="19">
        <f>W7/$W$8*100</f>
        <v>33.452325035227808</v>
      </c>
      <c r="X26" s="19">
        <f>X7/$X$8*100</f>
        <v>28.010758043629842</v>
      </c>
      <c r="Z26" s="4" t="s">
        <v>25</v>
      </c>
      <c r="AA26" s="10">
        <v>87</v>
      </c>
      <c r="AB26" s="10">
        <v>82</v>
      </c>
      <c r="AC26" s="10">
        <v>169</v>
      </c>
    </row>
    <row r="27" spans="1:29" ht="15" customHeight="1" x14ac:dyDescent="0.15">
      <c r="A27" s="7"/>
      <c r="B27" s="11">
        <v>378</v>
      </c>
      <c r="C27" s="11">
        <v>342</v>
      </c>
      <c r="D27" s="11">
        <v>720</v>
      </c>
      <c r="E27" s="3"/>
      <c r="F27" s="7"/>
      <c r="G27" s="11">
        <v>533</v>
      </c>
      <c r="H27" s="11">
        <v>458</v>
      </c>
      <c r="I27" s="11">
        <v>991</v>
      </c>
      <c r="J27" s="3"/>
      <c r="K27" s="7"/>
      <c r="L27" s="11">
        <v>656</v>
      </c>
      <c r="M27" s="11">
        <v>815</v>
      </c>
      <c r="N27" s="11">
        <v>1471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416</v>
      </c>
      <c r="AB27" s="10">
        <v>401</v>
      </c>
      <c r="AC27" s="10">
        <v>817</v>
      </c>
    </row>
    <row r="28" spans="1:29" ht="15" customHeight="1" x14ac:dyDescent="0.15">
      <c r="A28" s="7">
        <v>20</v>
      </c>
      <c r="B28" s="10">
        <v>56</v>
      </c>
      <c r="C28" s="10">
        <v>69</v>
      </c>
      <c r="D28" s="10">
        <v>125</v>
      </c>
      <c r="E28" s="3"/>
      <c r="F28" s="7">
        <v>50</v>
      </c>
      <c r="G28" s="10">
        <v>102</v>
      </c>
      <c r="H28" s="10">
        <v>104</v>
      </c>
      <c r="I28" s="10">
        <v>206</v>
      </c>
      <c r="J28" s="3"/>
      <c r="K28" s="7">
        <v>80</v>
      </c>
      <c r="L28" s="10">
        <v>127</v>
      </c>
      <c r="M28" s="10">
        <v>189</v>
      </c>
      <c r="N28" s="10">
        <v>316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28.834941163998728</v>
      </c>
      <c r="W28" s="19">
        <f t="shared" ref="W28:W39" si="5">W9/$W$8*100</f>
        <v>24.960075152653825</v>
      </c>
      <c r="X28" s="19">
        <f t="shared" ref="X28:X39" si="6">X9/$X$8*100</f>
        <v>26.780555832254212</v>
      </c>
      <c r="Z28" s="4" t="s">
        <v>31</v>
      </c>
      <c r="AA28" s="10">
        <v>229</v>
      </c>
      <c r="AB28" s="10">
        <v>200</v>
      </c>
      <c r="AC28" s="10">
        <v>429</v>
      </c>
    </row>
    <row r="29" spans="1:29" ht="15" customHeight="1" x14ac:dyDescent="0.15">
      <c r="A29" s="7">
        <v>21</v>
      </c>
      <c r="B29" s="10">
        <v>62</v>
      </c>
      <c r="C29" s="10">
        <v>74</v>
      </c>
      <c r="D29" s="10">
        <v>136</v>
      </c>
      <c r="E29" s="3"/>
      <c r="F29" s="7">
        <v>51</v>
      </c>
      <c r="G29" s="10">
        <v>92</v>
      </c>
      <c r="H29" s="10">
        <v>85</v>
      </c>
      <c r="I29" s="10">
        <v>177</v>
      </c>
      <c r="J29" s="3"/>
      <c r="K29" s="7">
        <v>81</v>
      </c>
      <c r="L29" s="10">
        <v>119</v>
      </c>
      <c r="M29" s="10">
        <v>197</v>
      </c>
      <c r="N29" s="10">
        <v>316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72.818827520407083</v>
      </c>
      <c r="W29" s="19">
        <f t="shared" si="5"/>
        <v>77.491780178487559</v>
      </c>
      <c r="X29" s="19">
        <f t="shared" si="6"/>
        <v>75.296344257396157</v>
      </c>
      <c r="Z29" s="4" t="s">
        <v>7</v>
      </c>
      <c r="AA29" s="10">
        <v>218</v>
      </c>
      <c r="AB29" s="10">
        <v>379</v>
      </c>
      <c r="AC29" s="10">
        <v>597</v>
      </c>
    </row>
    <row r="30" spans="1:29" ht="15" customHeight="1" x14ac:dyDescent="0.15">
      <c r="A30" s="7">
        <v>22</v>
      </c>
      <c r="B30" s="10">
        <v>59</v>
      </c>
      <c r="C30" s="10">
        <v>64</v>
      </c>
      <c r="D30" s="10">
        <v>123</v>
      </c>
      <c r="E30" s="3"/>
      <c r="F30" s="7">
        <v>52</v>
      </c>
      <c r="G30" s="10">
        <v>99</v>
      </c>
      <c r="H30" s="10">
        <v>87</v>
      </c>
      <c r="I30" s="10">
        <v>186</v>
      </c>
      <c r="J30" s="3"/>
      <c r="K30" s="7">
        <v>82</v>
      </c>
      <c r="L30" s="10">
        <v>108</v>
      </c>
      <c r="M30" s="10">
        <v>172</v>
      </c>
      <c r="N30" s="10">
        <v>280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62.270751616664896</v>
      </c>
      <c r="W30" s="19">
        <f t="shared" si="5"/>
        <v>69.102865194927205</v>
      </c>
      <c r="X30" s="19">
        <f t="shared" si="6"/>
        <v>65.893017232792104</v>
      </c>
      <c r="Z30" s="9" t="s">
        <v>24</v>
      </c>
      <c r="AA30" s="11">
        <f t="shared" ref="AA30:AB30" si="7">SUM(AA26:AA29)</f>
        <v>950</v>
      </c>
      <c r="AB30" s="11">
        <f t="shared" si="7"/>
        <v>1062</v>
      </c>
      <c r="AC30" s="11">
        <f>SUM(AC26:AC29)</f>
        <v>2012</v>
      </c>
    </row>
    <row r="31" spans="1:29" ht="15" customHeight="1" x14ac:dyDescent="0.15">
      <c r="A31" s="7">
        <v>23</v>
      </c>
      <c r="B31" s="10">
        <v>50</v>
      </c>
      <c r="C31" s="10">
        <v>51</v>
      </c>
      <c r="D31" s="10">
        <v>101</v>
      </c>
      <c r="E31" s="3"/>
      <c r="F31" s="7">
        <v>53</v>
      </c>
      <c r="G31" s="10">
        <v>91</v>
      </c>
      <c r="H31" s="10">
        <v>92</v>
      </c>
      <c r="I31" s="10">
        <v>183</v>
      </c>
      <c r="J31" s="3"/>
      <c r="K31" s="7">
        <v>83</v>
      </c>
      <c r="L31" s="10">
        <v>101</v>
      </c>
      <c r="M31" s="10">
        <v>179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51.722675712922715</v>
      </c>
      <c r="W31" s="19">
        <f t="shared" si="5"/>
        <v>59.567872240488498</v>
      </c>
      <c r="X31" s="19">
        <f t="shared" si="6"/>
        <v>55.882059966132083</v>
      </c>
      <c r="Z31" s="6"/>
    </row>
    <row r="32" spans="1:29" ht="15" customHeight="1" x14ac:dyDescent="0.15">
      <c r="A32" s="7">
        <v>24</v>
      </c>
      <c r="B32" s="10">
        <v>57</v>
      </c>
      <c r="C32" s="10">
        <v>53</v>
      </c>
      <c r="D32" s="10">
        <v>110</v>
      </c>
      <c r="E32" s="3"/>
      <c r="F32" s="7">
        <v>54</v>
      </c>
      <c r="G32" s="10">
        <v>87</v>
      </c>
      <c r="H32" s="10">
        <v>104</v>
      </c>
      <c r="I32" s="10">
        <v>191</v>
      </c>
      <c r="J32" s="3"/>
      <c r="K32" s="7">
        <v>84</v>
      </c>
      <c r="L32" s="10">
        <v>121</v>
      </c>
      <c r="M32" s="10">
        <v>180</v>
      </c>
      <c r="N32" s="10">
        <v>301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43.983886356408355</v>
      </c>
      <c r="W32" s="20">
        <f t="shared" si="5"/>
        <v>52.531705025833716</v>
      </c>
      <c r="X32" s="20">
        <f t="shared" si="6"/>
        <v>48.515788425141949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311</v>
      </c>
      <c r="D33" s="11">
        <v>595</v>
      </c>
      <c r="E33" s="3"/>
      <c r="F33" s="7"/>
      <c r="G33" s="11">
        <v>471</v>
      </c>
      <c r="H33" s="11">
        <v>472</v>
      </c>
      <c r="I33" s="11">
        <v>943</v>
      </c>
      <c r="J33" s="3"/>
      <c r="K33" s="7"/>
      <c r="L33" s="11">
        <v>576</v>
      </c>
      <c r="M33" s="11">
        <v>917</v>
      </c>
      <c r="N33" s="11">
        <v>1493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34.103678575214673</v>
      </c>
      <c r="W33" s="19">
        <f t="shared" si="5"/>
        <v>43.973696571160168</v>
      </c>
      <c r="X33" s="19">
        <f t="shared" si="6"/>
        <v>39.336587309492977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55</v>
      </c>
      <c r="D34" s="10">
        <v>108</v>
      </c>
      <c r="E34" s="3"/>
      <c r="F34" s="7">
        <v>55</v>
      </c>
      <c r="G34" s="10">
        <v>93</v>
      </c>
      <c r="H34" s="10">
        <v>126</v>
      </c>
      <c r="I34" s="10">
        <v>219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21.8700307431358</v>
      </c>
      <c r="W34" s="19">
        <f t="shared" si="5"/>
        <v>33.452325035227808</v>
      </c>
      <c r="X34" s="19">
        <f t="shared" si="6"/>
        <v>28.010758043629842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48</v>
      </c>
      <c r="D35" s="10">
        <v>102</v>
      </c>
      <c r="E35" s="3"/>
      <c r="F35" s="7">
        <v>56</v>
      </c>
      <c r="G35" s="10">
        <v>95</v>
      </c>
      <c r="H35" s="10">
        <v>70</v>
      </c>
      <c r="I35" s="10">
        <v>165</v>
      </c>
      <c r="J35" s="3"/>
      <c r="K35" s="7">
        <v>86</v>
      </c>
      <c r="L35" s="10">
        <v>113</v>
      </c>
      <c r="M35" s="10">
        <v>178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14.915721403583165</v>
      </c>
      <c r="W35" s="19">
        <f t="shared" si="5"/>
        <v>25.79614842649131</v>
      </c>
      <c r="X35" s="19">
        <f t="shared" si="6"/>
        <v>20.684331108676162</v>
      </c>
      <c r="Z35" s="4" t="s">
        <v>25</v>
      </c>
      <c r="AA35" s="10">
        <f>SUM(AA5,AA12,AA19,AA26)</f>
        <v>878</v>
      </c>
      <c r="AB35" s="10">
        <f t="shared" ref="AA35:AB38" si="8">SUM(AB5,AB12,AB19,AB26)</f>
        <v>800</v>
      </c>
      <c r="AC35" s="10">
        <f>SUM(AA35:AB35)</f>
        <v>1678</v>
      </c>
    </row>
    <row r="36" spans="1:29" ht="15" customHeight="1" x14ac:dyDescent="0.15">
      <c r="A36" s="7">
        <v>27</v>
      </c>
      <c r="B36" s="10">
        <v>52</v>
      </c>
      <c r="C36" s="10">
        <v>54</v>
      </c>
      <c r="D36" s="10">
        <v>106</v>
      </c>
      <c r="E36" s="3"/>
      <c r="F36" s="7">
        <v>57</v>
      </c>
      <c r="G36" s="10">
        <v>103</v>
      </c>
      <c r="H36" s="10">
        <v>108</v>
      </c>
      <c r="I36" s="10">
        <v>211</v>
      </c>
      <c r="J36" s="3"/>
      <c r="K36" s="7">
        <v>87</v>
      </c>
      <c r="L36" s="10">
        <v>102</v>
      </c>
      <c r="M36" s="10">
        <v>188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8.809498568854023</v>
      </c>
      <c r="W36" s="19">
        <f t="shared" si="5"/>
        <v>17.181775481446689</v>
      </c>
      <c r="X36" s="19">
        <f t="shared" si="6"/>
        <v>13.248331507122224</v>
      </c>
      <c r="Z36" s="25" t="s">
        <v>26</v>
      </c>
      <c r="AA36" s="10">
        <f t="shared" si="8"/>
        <v>4406</v>
      </c>
      <c r="AB36" s="10">
        <f t="shared" si="8"/>
        <v>4253</v>
      </c>
      <c r="AC36" s="13">
        <f>SUM(AA36:AB36)</f>
        <v>8659</v>
      </c>
    </row>
    <row r="37" spans="1:29" ht="15" customHeight="1" x14ac:dyDescent="0.15">
      <c r="A37" s="7">
        <v>28</v>
      </c>
      <c r="B37" s="10">
        <v>73</v>
      </c>
      <c r="C37" s="10">
        <v>55</v>
      </c>
      <c r="D37" s="10">
        <v>128</v>
      </c>
      <c r="E37" s="3"/>
      <c r="F37" s="7">
        <v>58</v>
      </c>
      <c r="G37" s="10">
        <v>110</v>
      </c>
      <c r="H37" s="10">
        <v>125</v>
      </c>
      <c r="I37" s="10">
        <v>235</v>
      </c>
      <c r="J37" s="3"/>
      <c r="K37" s="7">
        <v>88</v>
      </c>
      <c r="L37" s="10">
        <v>84</v>
      </c>
      <c r="M37" s="10">
        <v>182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3.508957913707198</v>
      </c>
      <c r="W37" s="19">
        <f t="shared" si="5"/>
        <v>8.6613433536871778</v>
      </c>
      <c r="X37" s="19">
        <f t="shared" si="6"/>
        <v>6.2406614204602047</v>
      </c>
      <c r="Z37" s="4" t="s">
        <v>31</v>
      </c>
      <c r="AA37" s="10">
        <f t="shared" si="8"/>
        <v>2086</v>
      </c>
      <c r="AB37" s="10">
        <f t="shared" si="8"/>
        <v>2031</v>
      </c>
      <c r="AC37" s="13">
        <f>SUM(AA37:AB37)</f>
        <v>4117</v>
      </c>
    </row>
    <row r="38" spans="1:29" ht="15" customHeight="1" x14ac:dyDescent="0.15">
      <c r="A38" s="7">
        <v>29</v>
      </c>
      <c r="B38" s="10">
        <v>66</v>
      </c>
      <c r="C38" s="10">
        <v>40</v>
      </c>
      <c r="D38" s="10">
        <v>106</v>
      </c>
      <c r="E38" s="3"/>
      <c r="F38" s="7">
        <v>59</v>
      </c>
      <c r="G38" s="10">
        <v>123</v>
      </c>
      <c r="H38" s="10">
        <v>114</v>
      </c>
      <c r="I38" s="10">
        <v>237</v>
      </c>
      <c r="J38" s="3"/>
      <c r="K38" s="7">
        <v>89</v>
      </c>
      <c r="L38" s="10">
        <v>81</v>
      </c>
      <c r="M38" s="10">
        <v>156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0.75267677303084923</v>
      </c>
      <c r="W38" s="19">
        <f t="shared" si="5"/>
        <v>2.6491310474401129</v>
      </c>
      <c r="X38" s="19">
        <f t="shared" si="6"/>
        <v>1.758143241358701</v>
      </c>
      <c r="Z38" s="4" t="s">
        <v>7</v>
      </c>
      <c r="AA38" s="10">
        <f t="shared" si="8"/>
        <v>2063</v>
      </c>
      <c r="AB38" s="10">
        <f t="shared" si="8"/>
        <v>3561</v>
      </c>
      <c r="AC38" s="13">
        <f>SUM(AA38:AB38)</f>
        <v>5624</v>
      </c>
    </row>
    <row r="39" spans="1:29" ht="15" customHeight="1" x14ac:dyDescent="0.15">
      <c r="A39" s="7"/>
      <c r="B39" s="11">
        <v>298</v>
      </c>
      <c r="C39" s="11">
        <v>252</v>
      </c>
      <c r="D39" s="11">
        <v>550</v>
      </c>
      <c r="E39" s="3"/>
      <c r="F39" s="7"/>
      <c r="G39" s="11">
        <v>524</v>
      </c>
      <c r="H39" s="11">
        <v>543</v>
      </c>
      <c r="I39" s="11">
        <v>1067</v>
      </c>
      <c r="J39" s="3"/>
      <c r="K39" s="7"/>
      <c r="L39" s="11">
        <v>500</v>
      </c>
      <c r="M39" s="11">
        <v>907</v>
      </c>
      <c r="N39" s="11">
        <v>1407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4.2404325241174601E-2</v>
      </c>
      <c r="W39" s="19">
        <f t="shared" si="5"/>
        <v>0.47909816815406292</v>
      </c>
      <c r="X39" s="19">
        <f t="shared" si="6"/>
        <v>0.27393166650064749</v>
      </c>
      <c r="Z39" s="9" t="s">
        <v>24</v>
      </c>
      <c r="AA39" s="11">
        <f>SUM(AA35:AA38)</f>
        <v>9433</v>
      </c>
      <c r="AB39" s="11">
        <f>SUM(AB35:AB38)</f>
        <v>10645</v>
      </c>
      <c r="AC39" s="11">
        <f>SUM(AC35:AC38)</f>
        <v>20078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V2" s="38">
        <v>44834</v>
      </c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32</v>
      </c>
      <c r="C4" s="10">
        <v>24</v>
      </c>
      <c r="D4" s="10">
        <v>56</v>
      </c>
      <c r="E4" s="3"/>
      <c r="F4" s="7">
        <v>30</v>
      </c>
      <c r="G4" s="10">
        <v>54</v>
      </c>
      <c r="H4" s="10">
        <v>48</v>
      </c>
      <c r="I4" s="10">
        <v>102</v>
      </c>
      <c r="J4" s="3"/>
      <c r="K4" s="7">
        <v>60</v>
      </c>
      <c r="L4" s="10">
        <v>115</v>
      </c>
      <c r="M4" s="10">
        <v>118</v>
      </c>
      <c r="N4" s="10">
        <v>233</v>
      </c>
      <c r="O4" s="3"/>
      <c r="P4" s="7">
        <v>90</v>
      </c>
      <c r="Q4" s="10">
        <v>69</v>
      </c>
      <c r="R4" s="10">
        <v>133</v>
      </c>
      <c r="S4" s="10">
        <v>202</v>
      </c>
      <c r="U4" s="4" t="s">
        <v>4</v>
      </c>
      <c r="V4" s="15">
        <f>SUM(B9,B15,B21)</f>
        <v>874</v>
      </c>
      <c r="W4" s="15">
        <f>SUM(C9,C15,C21)</f>
        <v>792</v>
      </c>
      <c r="X4" s="15">
        <f>SUM(V4:W4)</f>
        <v>1666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34</v>
      </c>
      <c r="D5" s="10">
        <v>79</v>
      </c>
      <c r="E5" s="3"/>
      <c r="F5" s="7">
        <v>31</v>
      </c>
      <c r="G5" s="10">
        <v>63</v>
      </c>
      <c r="H5" s="10">
        <v>46</v>
      </c>
      <c r="I5" s="10">
        <v>109</v>
      </c>
      <c r="J5" s="3"/>
      <c r="K5" s="7">
        <v>61</v>
      </c>
      <c r="L5" s="10">
        <v>145</v>
      </c>
      <c r="M5" s="10">
        <v>153</v>
      </c>
      <c r="N5" s="10">
        <v>298</v>
      </c>
      <c r="O5" s="3"/>
      <c r="P5" s="7">
        <v>91</v>
      </c>
      <c r="Q5" s="10">
        <v>68</v>
      </c>
      <c r="R5" s="10">
        <v>156</v>
      </c>
      <c r="S5" s="10">
        <v>224</v>
      </c>
      <c r="U5" s="4" t="s">
        <v>5</v>
      </c>
      <c r="V5" s="15">
        <f>SUM(B27,B33,B39,G9,G15,G21,G27,G33,G39,L9)</f>
        <v>4394</v>
      </c>
      <c r="W5" s="15">
        <f>SUM(C27,C33,C39,H9,H15,H21,H27,H33,H39,M9)</f>
        <v>4249</v>
      </c>
      <c r="X5" s="15">
        <f>SUM(V5:W5)</f>
        <v>8643</v>
      </c>
      <c r="Y5" s="2"/>
      <c r="Z5" s="4" t="s">
        <v>25</v>
      </c>
      <c r="AA5" s="10">
        <v>500</v>
      </c>
      <c r="AB5" s="10">
        <v>490</v>
      </c>
      <c r="AC5" s="10">
        <v>990</v>
      </c>
    </row>
    <row r="6" spans="1:29" ht="15" customHeight="1" x14ac:dyDescent="0.15">
      <c r="A6" s="7">
        <v>2</v>
      </c>
      <c r="B6" s="10">
        <v>49</v>
      </c>
      <c r="C6" s="10">
        <v>41</v>
      </c>
      <c r="D6" s="10">
        <v>90</v>
      </c>
      <c r="E6" s="3"/>
      <c r="F6" s="7">
        <v>32</v>
      </c>
      <c r="G6" s="10">
        <v>45</v>
      </c>
      <c r="H6" s="10">
        <v>41</v>
      </c>
      <c r="I6" s="10">
        <v>86</v>
      </c>
      <c r="J6" s="3"/>
      <c r="K6" s="7">
        <v>62</v>
      </c>
      <c r="L6" s="10">
        <v>143</v>
      </c>
      <c r="M6" s="10">
        <v>146</v>
      </c>
      <c r="N6" s="10">
        <v>289</v>
      </c>
      <c r="O6" s="3"/>
      <c r="P6" s="7">
        <v>92</v>
      </c>
      <c r="Q6" s="10">
        <v>54</v>
      </c>
      <c r="R6" s="10">
        <v>143</v>
      </c>
      <c r="S6" s="10">
        <v>197</v>
      </c>
      <c r="U6" s="8" t="s">
        <v>6</v>
      </c>
      <c r="V6" s="15">
        <f>SUM(L15,L21)</f>
        <v>2075</v>
      </c>
      <c r="W6" s="15">
        <f>SUM(M15,M21)</f>
        <v>2026</v>
      </c>
      <c r="X6" s="15">
        <f>SUM(V6:W6)</f>
        <v>4101</v>
      </c>
      <c r="Z6" s="25" t="s">
        <v>26</v>
      </c>
      <c r="AA6" s="10">
        <v>2558</v>
      </c>
      <c r="AB6" s="10">
        <v>2515</v>
      </c>
      <c r="AC6" s="10">
        <v>5073</v>
      </c>
    </row>
    <row r="7" spans="1:29" ht="15" customHeight="1" x14ac:dyDescent="0.15">
      <c r="A7" s="7">
        <v>3</v>
      </c>
      <c r="B7" s="10">
        <v>50</v>
      </c>
      <c r="C7" s="10">
        <v>42</v>
      </c>
      <c r="D7" s="10">
        <v>92</v>
      </c>
      <c r="E7" s="3"/>
      <c r="F7" s="7">
        <v>33</v>
      </c>
      <c r="G7" s="10">
        <v>60</v>
      </c>
      <c r="H7" s="10">
        <v>55</v>
      </c>
      <c r="I7" s="10">
        <v>115</v>
      </c>
      <c r="J7" s="3"/>
      <c r="K7" s="7">
        <v>63</v>
      </c>
      <c r="L7" s="10">
        <v>162</v>
      </c>
      <c r="M7" s="10">
        <v>160</v>
      </c>
      <c r="N7" s="10">
        <v>322</v>
      </c>
      <c r="O7" s="3"/>
      <c r="P7" s="7">
        <v>93</v>
      </c>
      <c r="Q7" s="10">
        <v>45</v>
      </c>
      <c r="R7" s="10">
        <v>113</v>
      </c>
      <c r="S7" s="10">
        <v>158</v>
      </c>
      <c r="U7" s="4" t="s">
        <v>7</v>
      </c>
      <c r="V7" s="15">
        <f>SUM(L27,L33,L39,Q9,Q15,Q21,Q27,Q33,Q39)</f>
        <v>2066</v>
      </c>
      <c r="W7" s="15">
        <f>SUM(M27,M33,M39,R9,R15,R21,R27,R33,R39)</f>
        <v>3558</v>
      </c>
      <c r="X7" s="15">
        <f>SUM(V7:W7)</f>
        <v>5624</v>
      </c>
      <c r="Z7" s="4" t="s">
        <v>31</v>
      </c>
      <c r="AA7" s="10">
        <v>1160</v>
      </c>
      <c r="AB7" s="10">
        <v>1195</v>
      </c>
      <c r="AC7" s="10">
        <v>2355</v>
      </c>
    </row>
    <row r="8" spans="1:29" ht="15" customHeight="1" x14ac:dyDescent="0.15">
      <c r="A8" s="7">
        <v>4</v>
      </c>
      <c r="B8" s="10">
        <v>49</v>
      </c>
      <c r="C8" s="10">
        <v>37</v>
      </c>
      <c r="D8" s="10">
        <v>86</v>
      </c>
      <c r="E8" s="3"/>
      <c r="F8" s="7">
        <v>34</v>
      </c>
      <c r="G8" s="10">
        <v>79</v>
      </c>
      <c r="H8" s="10">
        <v>76</v>
      </c>
      <c r="I8" s="10">
        <v>155</v>
      </c>
      <c r="J8" s="3"/>
      <c r="K8" s="7">
        <v>64</v>
      </c>
      <c r="L8" s="10">
        <v>164</v>
      </c>
      <c r="M8" s="10">
        <v>168</v>
      </c>
      <c r="N8" s="10">
        <v>332</v>
      </c>
      <c r="O8" s="3"/>
      <c r="P8" s="7">
        <v>94</v>
      </c>
      <c r="Q8" s="10">
        <v>25</v>
      </c>
      <c r="R8" s="10">
        <v>91</v>
      </c>
      <c r="S8" s="10">
        <v>116</v>
      </c>
      <c r="U8" s="17" t="s">
        <v>3</v>
      </c>
      <c r="V8" s="12">
        <f>SUM(V4:V7)</f>
        <v>9409</v>
      </c>
      <c r="W8" s="12">
        <f>SUM(W4:W7)</f>
        <v>10625</v>
      </c>
      <c r="X8" s="12">
        <f>SUM(X4:X7)</f>
        <v>20034</v>
      </c>
      <c r="Z8" s="4" t="s">
        <v>7</v>
      </c>
      <c r="AA8" s="10">
        <v>1251</v>
      </c>
      <c r="AB8" s="10">
        <v>2129</v>
      </c>
      <c r="AC8" s="10">
        <v>3380</v>
      </c>
    </row>
    <row r="9" spans="1:29" ht="15" customHeight="1" x14ac:dyDescent="0.15">
      <c r="A9" s="7"/>
      <c r="B9" s="11">
        <v>225</v>
      </c>
      <c r="C9" s="11">
        <v>178</v>
      </c>
      <c r="D9" s="11">
        <v>403</v>
      </c>
      <c r="E9" s="3"/>
      <c r="F9" s="7"/>
      <c r="G9" s="11">
        <v>301</v>
      </c>
      <c r="H9" s="11">
        <v>266</v>
      </c>
      <c r="I9" s="11">
        <v>567</v>
      </c>
      <c r="J9" s="3"/>
      <c r="K9" s="7"/>
      <c r="L9" s="12">
        <v>729</v>
      </c>
      <c r="M9" s="12">
        <v>745</v>
      </c>
      <c r="N9" s="12">
        <v>1474</v>
      </c>
      <c r="O9" s="3"/>
      <c r="P9" s="7"/>
      <c r="Q9" s="11">
        <v>261</v>
      </c>
      <c r="R9" s="11">
        <v>636</v>
      </c>
      <c r="S9" s="11">
        <v>897</v>
      </c>
      <c r="U9" s="4" t="s">
        <v>8</v>
      </c>
      <c r="V9" s="15">
        <f>SUM(G21,G27,G33,G39,L9)</f>
        <v>2724</v>
      </c>
      <c r="W9" s="15">
        <f>SUM(H21,H27,H33,H39,M9)</f>
        <v>2650</v>
      </c>
      <c r="X9" s="18">
        <f t="shared" ref="X9:X20" si="0">SUM(V9:W9)</f>
        <v>5374</v>
      </c>
      <c r="Z9" s="9" t="s">
        <v>24</v>
      </c>
      <c r="AA9" s="11">
        <f t="shared" ref="AA9:AB9" si="1">SUM(AA5:AA8)</f>
        <v>5469</v>
      </c>
      <c r="AB9" s="11">
        <f t="shared" si="1"/>
        <v>6329</v>
      </c>
      <c r="AC9" s="11">
        <f>SUM(AC5:AC8)</f>
        <v>11798</v>
      </c>
    </row>
    <row r="10" spans="1:29" ht="15" customHeight="1" x14ac:dyDescent="0.15">
      <c r="A10" s="7">
        <v>5</v>
      </c>
      <c r="B10" s="10">
        <v>58</v>
      </c>
      <c r="C10" s="10">
        <v>50</v>
      </c>
      <c r="D10" s="10">
        <v>108</v>
      </c>
      <c r="E10" s="3"/>
      <c r="F10" s="7">
        <v>35</v>
      </c>
      <c r="G10" s="10">
        <v>71</v>
      </c>
      <c r="H10" s="10">
        <v>77</v>
      </c>
      <c r="I10" s="10">
        <v>148</v>
      </c>
      <c r="J10" s="3"/>
      <c r="K10" s="7">
        <v>65</v>
      </c>
      <c r="L10" s="10">
        <v>166</v>
      </c>
      <c r="M10" s="10">
        <v>167</v>
      </c>
      <c r="N10" s="10">
        <v>333</v>
      </c>
      <c r="O10" s="3"/>
      <c r="P10" s="7">
        <v>95</v>
      </c>
      <c r="Q10" s="10">
        <v>21</v>
      </c>
      <c r="R10" s="10">
        <v>72</v>
      </c>
      <c r="S10" s="10">
        <v>93</v>
      </c>
      <c r="U10" s="4" t="s">
        <v>9</v>
      </c>
      <c r="V10" s="15">
        <f>SUM(G21,G27,G33,G39,L9,L15,L21,L27,L33,L39,Q9,Q15,Q21,Q27,Q33,Q39)</f>
        <v>6865</v>
      </c>
      <c r="W10" s="15">
        <f>SUM(H21,H27,H33,H39,M9,M15,M21,M27,M33,M39,R9,R15,R21,R27,R33,R39)</f>
        <v>8234</v>
      </c>
      <c r="X10" s="18">
        <f t="shared" si="0"/>
        <v>15099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50</v>
      </c>
      <c r="D11" s="10">
        <v>101</v>
      </c>
      <c r="E11" s="3"/>
      <c r="F11" s="7">
        <v>36</v>
      </c>
      <c r="G11" s="10">
        <v>80</v>
      </c>
      <c r="H11" s="10">
        <v>76</v>
      </c>
      <c r="I11" s="10">
        <v>156</v>
      </c>
      <c r="J11" s="3"/>
      <c r="K11" s="7">
        <v>66</v>
      </c>
      <c r="L11" s="10">
        <v>167</v>
      </c>
      <c r="M11" s="10">
        <v>188</v>
      </c>
      <c r="N11" s="10">
        <v>355</v>
      </c>
      <c r="O11" s="3"/>
      <c r="P11" s="7">
        <v>96</v>
      </c>
      <c r="Q11" s="10">
        <v>17</v>
      </c>
      <c r="R11" s="10">
        <v>51</v>
      </c>
      <c r="S11" s="10">
        <v>68</v>
      </c>
      <c r="U11" s="4" t="s">
        <v>10</v>
      </c>
      <c r="V11" s="15">
        <f>SUM(,G33,G39,L9,L15,L21,L27,L33,L39,Q9,Q15,Q21,Q27,Q33,Q39)</f>
        <v>5871</v>
      </c>
      <c r="W11" s="15">
        <f>SUM(,H33,H39,M9,M15,M21,M27,M33,M39,R9,R15,R21,R27,R33,R39)</f>
        <v>7340</v>
      </c>
      <c r="X11" s="18">
        <f t="shared" si="0"/>
        <v>13211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61</v>
      </c>
      <c r="D12" s="10">
        <v>128</v>
      </c>
      <c r="E12" s="3"/>
      <c r="F12" s="7">
        <v>37</v>
      </c>
      <c r="G12" s="10">
        <v>98</v>
      </c>
      <c r="H12" s="10">
        <v>90</v>
      </c>
      <c r="I12" s="10">
        <v>188</v>
      </c>
      <c r="J12" s="3"/>
      <c r="K12" s="7">
        <v>67</v>
      </c>
      <c r="L12" s="10">
        <v>194</v>
      </c>
      <c r="M12" s="10">
        <v>188</v>
      </c>
      <c r="N12" s="10">
        <v>382</v>
      </c>
      <c r="O12" s="3"/>
      <c r="P12" s="7">
        <v>97</v>
      </c>
      <c r="Q12" s="10">
        <v>17</v>
      </c>
      <c r="R12" s="10">
        <v>57</v>
      </c>
      <c r="S12" s="10">
        <v>74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6329</v>
      </c>
      <c r="X12" s="18">
        <f t="shared" si="0"/>
        <v>11199</v>
      </c>
      <c r="Z12" s="4" t="s">
        <v>25</v>
      </c>
      <c r="AA12" s="10">
        <v>144</v>
      </c>
      <c r="AB12" s="10">
        <v>96</v>
      </c>
      <c r="AC12" s="10">
        <v>240</v>
      </c>
    </row>
    <row r="13" spans="1:29" ht="15" customHeight="1" x14ac:dyDescent="0.15">
      <c r="A13" s="7">
        <v>8</v>
      </c>
      <c r="B13" s="10">
        <v>63</v>
      </c>
      <c r="C13" s="10">
        <v>59</v>
      </c>
      <c r="D13" s="10">
        <v>122</v>
      </c>
      <c r="E13" s="3"/>
      <c r="F13" s="7">
        <v>38</v>
      </c>
      <c r="G13" s="10">
        <v>91</v>
      </c>
      <c r="H13" s="10">
        <v>84</v>
      </c>
      <c r="I13" s="10">
        <v>175</v>
      </c>
      <c r="J13" s="3"/>
      <c r="K13" s="7">
        <v>68</v>
      </c>
      <c r="L13" s="10">
        <v>182</v>
      </c>
      <c r="M13" s="10">
        <v>164</v>
      </c>
      <c r="N13" s="10">
        <v>346</v>
      </c>
      <c r="O13" s="3"/>
      <c r="P13" s="7">
        <v>98</v>
      </c>
      <c r="Q13" s="10">
        <v>10</v>
      </c>
      <c r="R13" s="10">
        <v>34</v>
      </c>
      <c r="S13" s="10">
        <v>44</v>
      </c>
      <c r="U13" s="9" t="s">
        <v>12</v>
      </c>
      <c r="V13" s="12">
        <f>SUM(L15,L21,L27,L33,L39,Q9,Q15,Q21,Q27,Q33,Q39)</f>
        <v>4141</v>
      </c>
      <c r="W13" s="12">
        <f>SUM(M15,M21,M27,M33,M39,R9,R15,R21,R27,R33,R39)</f>
        <v>5584</v>
      </c>
      <c r="X13" s="12">
        <f t="shared" si="0"/>
        <v>9725</v>
      </c>
      <c r="Z13" s="25" t="s">
        <v>26</v>
      </c>
      <c r="AA13" s="10">
        <v>553</v>
      </c>
      <c r="AB13" s="10">
        <v>595</v>
      </c>
      <c r="AC13" s="10">
        <v>1148</v>
      </c>
    </row>
    <row r="14" spans="1:29" ht="15" customHeight="1" x14ac:dyDescent="0.15">
      <c r="A14" s="7">
        <v>9</v>
      </c>
      <c r="B14" s="10">
        <v>63</v>
      </c>
      <c r="C14" s="10">
        <v>61</v>
      </c>
      <c r="D14" s="10">
        <v>124</v>
      </c>
      <c r="E14" s="3"/>
      <c r="F14" s="7">
        <v>39</v>
      </c>
      <c r="G14" s="10">
        <v>82</v>
      </c>
      <c r="H14" s="10">
        <v>96</v>
      </c>
      <c r="I14" s="10">
        <v>178</v>
      </c>
      <c r="J14" s="3"/>
      <c r="K14" s="7">
        <v>69</v>
      </c>
      <c r="L14" s="10">
        <v>210</v>
      </c>
      <c r="M14" s="10">
        <v>197</v>
      </c>
      <c r="N14" s="10">
        <v>407</v>
      </c>
      <c r="O14" s="3"/>
      <c r="P14" s="7">
        <v>99</v>
      </c>
      <c r="Q14" s="10">
        <v>3</v>
      </c>
      <c r="R14" s="10">
        <v>22</v>
      </c>
      <c r="S14" s="10">
        <v>25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4680</v>
      </c>
      <c r="X14" s="18">
        <f t="shared" si="0"/>
        <v>7902</v>
      </c>
      <c r="Z14" s="4" t="s">
        <v>31</v>
      </c>
      <c r="AA14" s="10">
        <v>293</v>
      </c>
      <c r="AB14" s="10">
        <v>282</v>
      </c>
      <c r="AC14" s="10">
        <v>575</v>
      </c>
    </row>
    <row r="15" spans="1:29" ht="15" customHeight="1" x14ac:dyDescent="0.15">
      <c r="A15" s="7"/>
      <c r="B15" s="11">
        <v>302</v>
      </c>
      <c r="C15" s="11">
        <v>281</v>
      </c>
      <c r="D15" s="11">
        <v>583</v>
      </c>
      <c r="E15" s="3"/>
      <c r="F15" s="7"/>
      <c r="G15" s="11">
        <v>422</v>
      </c>
      <c r="H15" s="11">
        <v>423</v>
      </c>
      <c r="I15" s="11">
        <v>845</v>
      </c>
      <c r="J15" s="3"/>
      <c r="K15" s="7"/>
      <c r="L15" s="11">
        <v>919</v>
      </c>
      <c r="M15" s="11">
        <v>904</v>
      </c>
      <c r="N15" s="11">
        <v>1823</v>
      </c>
      <c r="O15" s="3"/>
      <c r="P15" s="7"/>
      <c r="Q15" s="11">
        <v>68</v>
      </c>
      <c r="R15" s="11">
        <v>236</v>
      </c>
      <c r="S15" s="11">
        <v>304</v>
      </c>
      <c r="U15" s="4" t="s">
        <v>14</v>
      </c>
      <c r="V15" s="15">
        <f>SUM(L27,L33,L39,Q9,Q15,Q21,Q27,Q33,Q39)</f>
        <v>2066</v>
      </c>
      <c r="W15" s="15">
        <f>SUM(M27,M33,M39,R9,R15,R21,R27,R33,R39)</f>
        <v>3558</v>
      </c>
      <c r="X15" s="18">
        <f t="shared" si="0"/>
        <v>5624</v>
      </c>
      <c r="Z15" s="4" t="s">
        <v>7</v>
      </c>
      <c r="AA15" s="10">
        <v>257</v>
      </c>
      <c r="AB15" s="10">
        <v>417</v>
      </c>
      <c r="AC15" s="10">
        <v>674</v>
      </c>
    </row>
    <row r="16" spans="1:29" ht="15" customHeight="1" x14ac:dyDescent="0.15">
      <c r="A16" s="7">
        <v>10</v>
      </c>
      <c r="B16" s="10">
        <v>63</v>
      </c>
      <c r="C16" s="10">
        <v>50</v>
      </c>
      <c r="D16" s="10">
        <v>113</v>
      </c>
      <c r="E16" s="3"/>
      <c r="F16" s="7">
        <v>40</v>
      </c>
      <c r="G16" s="10">
        <v>89</v>
      </c>
      <c r="H16" s="10">
        <v>85</v>
      </c>
      <c r="I16" s="10">
        <v>174</v>
      </c>
      <c r="J16" s="3"/>
      <c r="K16" s="7">
        <v>70</v>
      </c>
      <c r="L16" s="10">
        <v>209</v>
      </c>
      <c r="M16" s="10">
        <v>207</v>
      </c>
      <c r="N16" s="10">
        <v>416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1403</v>
      </c>
      <c r="W16" s="15">
        <f>SUM(M33,M39,R9,R15,R21,R27,R33,R39)</f>
        <v>2742</v>
      </c>
      <c r="X16" s="18">
        <f t="shared" si="0"/>
        <v>4145</v>
      </c>
      <c r="Z16" s="9" t="s">
        <v>24</v>
      </c>
      <c r="AA16" s="11">
        <f t="shared" ref="AA16:AB16" si="2">SUM(AA12:AA15)</f>
        <v>1247</v>
      </c>
      <c r="AB16" s="11">
        <f t="shared" si="2"/>
        <v>1390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75</v>
      </c>
      <c r="C17" s="10">
        <v>68</v>
      </c>
      <c r="D17" s="10">
        <v>143</v>
      </c>
      <c r="E17" s="3"/>
      <c r="F17" s="7">
        <v>41</v>
      </c>
      <c r="G17" s="10">
        <v>89</v>
      </c>
      <c r="H17" s="10">
        <v>81</v>
      </c>
      <c r="I17" s="10">
        <v>170</v>
      </c>
      <c r="J17" s="3"/>
      <c r="K17" s="7">
        <v>71</v>
      </c>
      <c r="L17" s="10">
        <v>232</v>
      </c>
      <c r="M17" s="10">
        <v>202</v>
      </c>
      <c r="N17" s="10">
        <v>434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837</v>
      </c>
      <c r="W17" s="15">
        <f>SUM(M39,R9,R15,R21,R27,R33,R39)</f>
        <v>1823</v>
      </c>
      <c r="X17" s="18">
        <f t="shared" si="0"/>
        <v>2660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72</v>
      </c>
      <c r="D18" s="10">
        <v>149</v>
      </c>
      <c r="E18" s="3"/>
      <c r="F18" s="7">
        <v>42</v>
      </c>
      <c r="G18" s="10">
        <v>89</v>
      </c>
      <c r="H18" s="10">
        <v>88</v>
      </c>
      <c r="I18" s="10">
        <v>177</v>
      </c>
      <c r="J18" s="3"/>
      <c r="K18" s="7">
        <v>72</v>
      </c>
      <c r="L18" s="10">
        <v>233</v>
      </c>
      <c r="M18" s="10">
        <v>219</v>
      </c>
      <c r="N18" s="13">
        <v>452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333</v>
      </c>
      <c r="W18" s="15">
        <f>SUM(R9,R15,R21,R27,R33,R39)</f>
        <v>921</v>
      </c>
      <c r="X18" s="18">
        <f t="shared" si="0"/>
        <v>1254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66</v>
      </c>
      <c r="D19" s="10">
        <v>139</v>
      </c>
      <c r="E19" s="3"/>
      <c r="F19" s="7">
        <v>43</v>
      </c>
      <c r="G19" s="10">
        <v>88</v>
      </c>
      <c r="H19" s="10">
        <v>82</v>
      </c>
      <c r="I19" s="10">
        <v>170</v>
      </c>
      <c r="J19" s="3"/>
      <c r="K19" s="7">
        <v>73</v>
      </c>
      <c r="L19" s="10">
        <v>258</v>
      </c>
      <c r="M19" s="10">
        <v>251</v>
      </c>
      <c r="N19" s="10">
        <v>509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72</v>
      </c>
      <c r="W19" s="15">
        <f>SUM(R15,R21,R27,R33,R39)</f>
        <v>285</v>
      </c>
      <c r="X19" s="18">
        <f t="shared" si="0"/>
        <v>357</v>
      </c>
      <c r="Z19" s="4" t="s">
        <v>25</v>
      </c>
      <c r="AA19" s="10">
        <v>143</v>
      </c>
      <c r="AB19" s="10">
        <v>125</v>
      </c>
      <c r="AC19" s="10">
        <v>268</v>
      </c>
    </row>
    <row r="20" spans="1:29" ht="15" customHeight="1" x14ac:dyDescent="0.15">
      <c r="A20" s="7">
        <v>14</v>
      </c>
      <c r="B20" s="10">
        <v>59</v>
      </c>
      <c r="C20" s="10">
        <v>77</v>
      </c>
      <c r="D20" s="10">
        <v>136</v>
      </c>
      <c r="E20" s="3"/>
      <c r="F20" s="7">
        <v>44</v>
      </c>
      <c r="G20" s="10">
        <v>108</v>
      </c>
      <c r="H20" s="10">
        <v>95</v>
      </c>
      <c r="I20" s="10">
        <v>203</v>
      </c>
      <c r="J20" s="3"/>
      <c r="K20" s="7">
        <v>74</v>
      </c>
      <c r="L20" s="10">
        <v>224</v>
      </c>
      <c r="M20" s="10">
        <v>243</v>
      </c>
      <c r="N20" s="10">
        <v>467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49</v>
      </c>
      <c r="X20" s="18">
        <f t="shared" si="0"/>
        <v>53</v>
      </c>
      <c r="Z20" s="25" t="s">
        <v>26</v>
      </c>
      <c r="AA20" s="10">
        <v>867</v>
      </c>
      <c r="AB20" s="10">
        <v>743</v>
      </c>
      <c r="AC20" s="10">
        <v>1610</v>
      </c>
    </row>
    <row r="21" spans="1:29" ht="15" customHeight="1" x14ac:dyDescent="0.15">
      <c r="A21" s="7"/>
      <c r="B21" s="11">
        <v>347</v>
      </c>
      <c r="C21" s="11">
        <v>333</v>
      </c>
      <c r="D21" s="11">
        <v>680</v>
      </c>
      <c r="E21" s="3"/>
      <c r="F21" s="7"/>
      <c r="G21" s="11">
        <v>463</v>
      </c>
      <c r="H21" s="11">
        <v>431</v>
      </c>
      <c r="I21" s="11">
        <v>894</v>
      </c>
      <c r="J21" s="3"/>
      <c r="K21" s="7"/>
      <c r="L21" s="12">
        <v>1156</v>
      </c>
      <c r="M21" s="12">
        <v>1122</v>
      </c>
      <c r="N21" s="12">
        <v>2278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395</v>
      </c>
      <c r="AB21" s="10">
        <v>345</v>
      </c>
      <c r="AC21" s="10">
        <v>740</v>
      </c>
    </row>
    <row r="22" spans="1:29" ht="15" customHeight="1" x14ac:dyDescent="0.15">
      <c r="A22" s="7">
        <v>15</v>
      </c>
      <c r="B22" s="10">
        <v>82</v>
      </c>
      <c r="C22" s="10">
        <v>74</v>
      </c>
      <c r="D22" s="10">
        <v>156</v>
      </c>
      <c r="E22" s="3"/>
      <c r="F22" s="7">
        <v>45</v>
      </c>
      <c r="G22" s="10">
        <v>107</v>
      </c>
      <c r="H22" s="10">
        <v>85</v>
      </c>
      <c r="I22" s="10">
        <v>192</v>
      </c>
      <c r="J22" s="3"/>
      <c r="K22" s="7">
        <v>75</v>
      </c>
      <c r="L22" s="10">
        <v>223</v>
      </c>
      <c r="M22" s="10">
        <v>207</v>
      </c>
      <c r="N22" s="10">
        <v>430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634</v>
      </c>
      <c r="AC22" s="10">
        <v>972</v>
      </c>
    </row>
    <row r="23" spans="1:29" ht="15" customHeight="1" x14ac:dyDescent="0.15">
      <c r="A23" s="7">
        <v>16</v>
      </c>
      <c r="B23" s="10">
        <v>90</v>
      </c>
      <c r="C23" s="10">
        <v>80</v>
      </c>
      <c r="D23" s="10">
        <v>170</v>
      </c>
      <c r="E23" s="3"/>
      <c r="F23" s="7">
        <v>46</v>
      </c>
      <c r="G23" s="10">
        <v>108</v>
      </c>
      <c r="H23" s="10">
        <v>92</v>
      </c>
      <c r="I23" s="10">
        <v>200</v>
      </c>
      <c r="J23" s="3"/>
      <c r="K23" s="7">
        <v>76</v>
      </c>
      <c r="L23" s="10">
        <v>88</v>
      </c>
      <c r="M23" s="10">
        <v>105</v>
      </c>
      <c r="N23" s="10">
        <v>193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9.2889786374747576</v>
      </c>
      <c r="W23" s="19">
        <f>W4/$W$8*100</f>
        <v>7.4541176470588235</v>
      </c>
      <c r="X23" s="19">
        <f>X4/$X$8*100</f>
        <v>8.3158630328441649</v>
      </c>
      <c r="Z23" s="9" t="s">
        <v>24</v>
      </c>
      <c r="AA23" s="11">
        <f t="shared" ref="AA23:AB23" si="3">SUM(AA19:AA22)</f>
        <v>1743</v>
      </c>
      <c r="AB23" s="11">
        <f t="shared" si="3"/>
        <v>1847</v>
      </c>
      <c r="AC23" s="11">
        <f>SUM(AC19:AC22)</f>
        <v>3590</v>
      </c>
    </row>
    <row r="24" spans="1:29" ht="15" customHeight="1" x14ac:dyDescent="0.15">
      <c r="A24" s="7">
        <v>17</v>
      </c>
      <c r="B24" s="10">
        <v>80</v>
      </c>
      <c r="C24" s="10">
        <v>67</v>
      </c>
      <c r="D24" s="10">
        <v>147</v>
      </c>
      <c r="E24" s="3"/>
      <c r="F24" s="7">
        <v>47</v>
      </c>
      <c r="G24" s="10">
        <v>101</v>
      </c>
      <c r="H24" s="10">
        <v>87</v>
      </c>
      <c r="I24" s="10">
        <v>188</v>
      </c>
      <c r="J24" s="3"/>
      <c r="K24" s="7">
        <v>77</v>
      </c>
      <c r="L24" s="10">
        <v>114</v>
      </c>
      <c r="M24" s="10">
        <v>139</v>
      </c>
      <c r="N24" s="10">
        <v>253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46.699968115633965</v>
      </c>
      <c r="W24" s="19">
        <f>W5/$W$8*100</f>
        <v>39.990588235294119</v>
      </c>
      <c r="X24" s="19">
        <f>X5/$X$8*100</f>
        <v>43.141659179395035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62</v>
      </c>
      <c r="D25" s="10">
        <v>138</v>
      </c>
      <c r="E25" s="3"/>
      <c r="F25" s="7">
        <v>48</v>
      </c>
      <c r="G25" s="10">
        <v>113</v>
      </c>
      <c r="H25" s="10">
        <v>112</v>
      </c>
      <c r="I25" s="10">
        <v>225</v>
      </c>
      <c r="J25" s="3"/>
      <c r="K25" s="7">
        <v>78</v>
      </c>
      <c r="L25" s="10">
        <v>117</v>
      </c>
      <c r="M25" s="10">
        <v>190</v>
      </c>
      <c r="N25" s="10">
        <v>307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22.053353172494418</v>
      </c>
      <c r="W25" s="19">
        <f>W6/$W$8*100</f>
        <v>19.068235294117645</v>
      </c>
      <c r="X25" s="19">
        <f>X6/$X$8*100</f>
        <v>20.470200658879904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63</v>
      </c>
      <c r="D26" s="10">
        <v>116</v>
      </c>
      <c r="E26" s="3"/>
      <c r="F26" s="7">
        <v>49</v>
      </c>
      <c r="G26" s="10">
        <v>102</v>
      </c>
      <c r="H26" s="10">
        <v>87</v>
      </c>
      <c r="I26" s="10">
        <v>189</v>
      </c>
      <c r="J26" s="3"/>
      <c r="K26" s="7">
        <v>79</v>
      </c>
      <c r="L26" s="10">
        <v>121</v>
      </c>
      <c r="M26" s="10">
        <v>175</v>
      </c>
      <c r="N26" s="10">
        <v>296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21.957700074396854</v>
      </c>
      <c r="W26" s="19">
        <f>W7/$W$8*100</f>
        <v>33.487058823529416</v>
      </c>
      <c r="X26" s="19">
        <f>X7/$X$8*100</f>
        <v>28.072277128880902</v>
      </c>
      <c r="Z26" s="4" t="s">
        <v>25</v>
      </c>
      <c r="AA26" s="10">
        <v>87</v>
      </c>
      <c r="AB26" s="10">
        <v>81</v>
      </c>
      <c r="AC26" s="10">
        <v>168</v>
      </c>
    </row>
    <row r="27" spans="1:29" ht="15" customHeight="1" x14ac:dyDescent="0.15">
      <c r="A27" s="7"/>
      <c r="B27" s="11">
        <v>381</v>
      </c>
      <c r="C27" s="11">
        <v>346</v>
      </c>
      <c r="D27" s="11">
        <v>727</v>
      </c>
      <c r="E27" s="3"/>
      <c r="F27" s="7"/>
      <c r="G27" s="11">
        <v>531</v>
      </c>
      <c r="H27" s="11">
        <v>463</v>
      </c>
      <c r="I27" s="11">
        <v>994</v>
      </c>
      <c r="J27" s="3"/>
      <c r="K27" s="7"/>
      <c r="L27" s="11">
        <v>663</v>
      </c>
      <c r="M27" s="11">
        <v>816</v>
      </c>
      <c r="N27" s="11">
        <v>1479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416</v>
      </c>
      <c r="AB27" s="10">
        <v>396</v>
      </c>
      <c r="AC27" s="10">
        <v>812</v>
      </c>
    </row>
    <row r="28" spans="1:29" ht="15" customHeight="1" x14ac:dyDescent="0.15">
      <c r="A28" s="7">
        <v>20</v>
      </c>
      <c r="B28" s="10">
        <v>53</v>
      </c>
      <c r="C28" s="10">
        <v>71</v>
      </c>
      <c r="D28" s="10">
        <v>124</v>
      </c>
      <c r="E28" s="3"/>
      <c r="F28" s="7">
        <v>50</v>
      </c>
      <c r="G28" s="10">
        <v>101</v>
      </c>
      <c r="H28" s="10">
        <v>97</v>
      </c>
      <c r="I28" s="10">
        <v>198</v>
      </c>
      <c r="J28" s="3"/>
      <c r="K28" s="7">
        <v>80</v>
      </c>
      <c r="L28" s="10">
        <v>127</v>
      </c>
      <c r="M28" s="10">
        <v>189</v>
      </c>
      <c r="N28" s="10">
        <v>316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28.951004357530024</v>
      </c>
      <c r="W28" s="19">
        <f t="shared" ref="W28:W39" si="5">W9/$W$8*100</f>
        <v>24.941176470588236</v>
      </c>
      <c r="X28" s="19">
        <f t="shared" ref="X28:X39" si="6">X9/$X$8*100</f>
        <v>26.824398522511729</v>
      </c>
      <c r="Z28" s="4" t="s">
        <v>31</v>
      </c>
      <c r="AA28" s="10">
        <v>227</v>
      </c>
      <c r="AB28" s="10">
        <v>204</v>
      </c>
      <c r="AC28" s="10">
        <v>431</v>
      </c>
    </row>
    <row r="29" spans="1:29" ht="15" customHeight="1" x14ac:dyDescent="0.15">
      <c r="A29" s="7">
        <v>21</v>
      </c>
      <c r="B29" s="10">
        <v>62</v>
      </c>
      <c r="C29" s="10">
        <v>74</v>
      </c>
      <c r="D29" s="10">
        <v>136</v>
      </c>
      <c r="E29" s="3"/>
      <c r="F29" s="7">
        <v>51</v>
      </c>
      <c r="G29" s="10">
        <v>98</v>
      </c>
      <c r="H29" s="10">
        <v>91</v>
      </c>
      <c r="I29" s="10">
        <v>189</v>
      </c>
      <c r="J29" s="3"/>
      <c r="K29" s="7">
        <v>81</v>
      </c>
      <c r="L29" s="10">
        <v>110</v>
      </c>
      <c r="M29" s="10">
        <v>199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72.962057604421304</v>
      </c>
      <c r="W29" s="19">
        <f t="shared" si="5"/>
        <v>77.496470588235283</v>
      </c>
      <c r="X29" s="19">
        <f t="shared" si="6"/>
        <v>75.366876310272531</v>
      </c>
      <c r="Z29" s="4" t="s">
        <v>7</v>
      </c>
      <c r="AA29" s="10">
        <v>220</v>
      </c>
      <c r="AB29" s="10">
        <v>378</v>
      </c>
      <c r="AC29" s="10">
        <v>598</v>
      </c>
    </row>
    <row r="30" spans="1:29" ht="15" customHeight="1" x14ac:dyDescent="0.15">
      <c r="A30" s="7">
        <v>22</v>
      </c>
      <c r="B30" s="10">
        <v>57</v>
      </c>
      <c r="C30" s="10">
        <v>63</v>
      </c>
      <c r="D30" s="10">
        <v>120</v>
      </c>
      <c r="E30" s="3"/>
      <c r="F30" s="7">
        <v>52</v>
      </c>
      <c r="G30" s="10">
        <v>96</v>
      </c>
      <c r="H30" s="10">
        <v>85</v>
      </c>
      <c r="I30" s="10">
        <v>181</v>
      </c>
      <c r="J30" s="3"/>
      <c r="K30" s="7">
        <v>82</v>
      </c>
      <c r="L30" s="10">
        <v>111</v>
      </c>
      <c r="M30" s="10">
        <v>175</v>
      </c>
      <c r="N30" s="10">
        <v>286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62.397704325645655</v>
      </c>
      <c r="W30" s="19">
        <f t="shared" si="5"/>
        <v>69.082352941176467</v>
      </c>
      <c r="X30" s="19">
        <f t="shared" si="6"/>
        <v>65.942897074972549</v>
      </c>
      <c r="Z30" s="9" t="s">
        <v>24</v>
      </c>
      <c r="AA30" s="11">
        <f t="shared" ref="AA30:AB30" si="7">SUM(AA26:AA29)</f>
        <v>950</v>
      </c>
      <c r="AB30" s="11">
        <f t="shared" si="7"/>
        <v>1059</v>
      </c>
      <c r="AC30" s="11">
        <f>SUM(AC26:AC29)</f>
        <v>2009</v>
      </c>
    </row>
    <row r="31" spans="1:29" ht="15" customHeight="1" x14ac:dyDescent="0.15">
      <c r="A31" s="7">
        <v>23</v>
      </c>
      <c r="B31" s="10">
        <v>48</v>
      </c>
      <c r="C31" s="10">
        <v>52</v>
      </c>
      <c r="D31" s="10">
        <v>100</v>
      </c>
      <c r="E31" s="3"/>
      <c r="F31" s="7">
        <v>53</v>
      </c>
      <c r="G31" s="10">
        <v>91</v>
      </c>
      <c r="H31" s="10">
        <v>90</v>
      </c>
      <c r="I31" s="10">
        <v>181</v>
      </c>
      <c r="J31" s="3"/>
      <c r="K31" s="7">
        <v>83</v>
      </c>
      <c r="L31" s="10">
        <v>103</v>
      </c>
      <c r="M31" s="10">
        <v>179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51.758954192794135</v>
      </c>
      <c r="W31" s="19">
        <f t="shared" si="5"/>
        <v>59.567058823529408</v>
      </c>
      <c r="X31" s="19">
        <f t="shared" si="6"/>
        <v>55.899970050913453</v>
      </c>
      <c r="Z31" s="6"/>
    </row>
    <row r="32" spans="1:29" ht="15" customHeight="1" x14ac:dyDescent="0.15">
      <c r="A32" s="7">
        <v>24</v>
      </c>
      <c r="B32" s="10">
        <v>58</v>
      </c>
      <c r="C32" s="10">
        <v>53</v>
      </c>
      <c r="D32" s="10">
        <v>111</v>
      </c>
      <c r="E32" s="3"/>
      <c r="F32" s="7">
        <v>54</v>
      </c>
      <c r="G32" s="10">
        <v>88</v>
      </c>
      <c r="H32" s="10">
        <v>98</v>
      </c>
      <c r="I32" s="10">
        <v>186</v>
      </c>
      <c r="J32" s="3"/>
      <c r="K32" s="7">
        <v>84</v>
      </c>
      <c r="L32" s="10">
        <v>115</v>
      </c>
      <c r="M32" s="10">
        <v>177</v>
      </c>
      <c r="N32" s="10">
        <v>292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44.011053246891272</v>
      </c>
      <c r="W32" s="20">
        <f t="shared" si="5"/>
        <v>52.555294117647058</v>
      </c>
      <c r="X32" s="20">
        <f t="shared" si="6"/>
        <v>48.542477787760809</v>
      </c>
      <c r="Z32" s="6"/>
      <c r="AA32" s="27"/>
      <c r="AB32" s="26"/>
      <c r="AC32" s="26"/>
    </row>
    <row r="33" spans="1:29" ht="15" customHeight="1" x14ac:dyDescent="0.15">
      <c r="A33" s="7"/>
      <c r="B33" s="11">
        <v>278</v>
      </c>
      <c r="C33" s="11">
        <v>313</v>
      </c>
      <c r="D33" s="11">
        <v>591</v>
      </c>
      <c r="E33" s="3"/>
      <c r="F33" s="7"/>
      <c r="G33" s="11">
        <v>474</v>
      </c>
      <c r="H33" s="11">
        <v>461</v>
      </c>
      <c r="I33" s="11">
        <v>935</v>
      </c>
      <c r="J33" s="3"/>
      <c r="K33" s="7"/>
      <c r="L33" s="11">
        <v>566</v>
      </c>
      <c r="M33" s="11">
        <v>919</v>
      </c>
      <c r="N33" s="11">
        <v>1485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34.243809118928688</v>
      </c>
      <c r="W33" s="19">
        <f t="shared" si="5"/>
        <v>44.047058823529412</v>
      </c>
      <c r="X33" s="19">
        <f t="shared" si="6"/>
        <v>39.442946990116802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49</v>
      </c>
      <c r="D34" s="10">
        <v>102</v>
      </c>
      <c r="E34" s="3"/>
      <c r="F34" s="7">
        <v>55</v>
      </c>
      <c r="G34" s="10">
        <v>98</v>
      </c>
      <c r="H34" s="10">
        <v>135</v>
      </c>
      <c r="I34" s="10">
        <v>233</v>
      </c>
      <c r="J34" s="3"/>
      <c r="K34" s="7">
        <v>85</v>
      </c>
      <c r="L34" s="10">
        <v>125</v>
      </c>
      <c r="M34" s="10">
        <v>200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21.957700074396854</v>
      </c>
      <c r="W34" s="19">
        <f t="shared" si="5"/>
        <v>33.487058823529416</v>
      </c>
      <c r="X34" s="19">
        <f t="shared" si="6"/>
        <v>28.072277128880902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48</v>
      </c>
      <c r="C35" s="10">
        <v>53</v>
      </c>
      <c r="D35" s="10">
        <v>101</v>
      </c>
      <c r="E35" s="3"/>
      <c r="F35" s="7">
        <v>56</v>
      </c>
      <c r="G35" s="10">
        <v>89</v>
      </c>
      <c r="H35" s="10">
        <v>67</v>
      </c>
      <c r="I35" s="10">
        <v>156</v>
      </c>
      <c r="J35" s="3"/>
      <c r="K35" s="7">
        <v>86</v>
      </c>
      <c r="L35" s="10">
        <v>109</v>
      </c>
      <c r="M35" s="10">
        <v>182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14.911255181209478</v>
      </c>
      <c r="W35" s="19">
        <f t="shared" si="5"/>
        <v>25.80705882352941</v>
      </c>
      <c r="X35" s="19">
        <f t="shared" si="6"/>
        <v>20.689827293600878</v>
      </c>
      <c r="Z35" s="4" t="s">
        <v>25</v>
      </c>
      <c r="AA35" s="10">
        <f>SUM(AA5,AA12,AA19,AA26)</f>
        <v>874</v>
      </c>
      <c r="AB35" s="10">
        <f t="shared" ref="AA35:AB38" si="8">SUM(AB5,AB12,AB19,AB26)</f>
        <v>792</v>
      </c>
      <c r="AC35" s="10">
        <f>SUM(AA35:AB35)</f>
        <v>1666</v>
      </c>
    </row>
    <row r="36" spans="1:29" ht="15" customHeight="1" x14ac:dyDescent="0.15">
      <c r="A36" s="7">
        <v>27</v>
      </c>
      <c r="B36" s="10">
        <v>54</v>
      </c>
      <c r="C36" s="10">
        <v>53</v>
      </c>
      <c r="D36" s="10">
        <v>107</v>
      </c>
      <c r="E36" s="3"/>
      <c r="F36" s="7">
        <v>57</v>
      </c>
      <c r="G36" s="10">
        <v>105</v>
      </c>
      <c r="H36" s="10">
        <v>109</v>
      </c>
      <c r="I36" s="10">
        <v>214</v>
      </c>
      <c r="J36" s="3"/>
      <c r="K36" s="7">
        <v>87</v>
      </c>
      <c r="L36" s="10">
        <v>107</v>
      </c>
      <c r="M36" s="10">
        <v>184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8.8957381230736523</v>
      </c>
      <c r="W36" s="19">
        <f t="shared" si="5"/>
        <v>17.157647058823532</v>
      </c>
      <c r="X36" s="19">
        <f t="shared" si="6"/>
        <v>13.277428371767993</v>
      </c>
      <c r="Z36" s="25" t="s">
        <v>26</v>
      </c>
      <c r="AA36" s="10">
        <f t="shared" si="8"/>
        <v>4394</v>
      </c>
      <c r="AB36" s="10">
        <f t="shared" si="8"/>
        <v>4249</v>
      </c>
      <c r="AC36" s="13">
        <f>SUM(AA36:AB36)</f>
        <v>8643</v>
      </c>
    </row>
    <row r="37" spans="1:29" ht="15" customHeight="1" x14ac:dyDescent="0.15">
      <c r="A37" s="7">
        <v>28</v>
      </c>
      <c r="B37" s="10">
        <v>69</v>
      </c>
      <c r="C37" s="10">
        <v>48</v>
      </c>
      <c r="D37" s="10">
        <v>117</v>
      </c>
      <c r="E37" s="3"/>
      <c r="F37" s="7">
        <v>58</v>
      </c>
      <c r="G37" s="10">
        <v>108</v>
      </c>
      <c r="H37" s="10">
        <v>122</v>
      </c>
      <c r="I37" s="10">
        <v>230</v>
      </c>
      <c r="J37" s="3"/>
      <c r="K37" s="7">
        <v>88</v>
      </c>
      <c r="L37" s="10">
        <v>85</v>
      </c>
      <c r="M37" s="10">
        <v>184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3.5391646296099477</v>
      </c>
      <c r="W37" s="19">
        <f t="shared" si="5"/>
        <v>8.6682352941176468</v>
      </c>
      <c r="X37" s="19">
        <f t="shared" si="6"/>
        <v>6.2593590895477682</v>
      </c>
      <c r="Z37" s="4" t="s">
        <v>31</v>
      </c>
      <c r="AA37" s="10">
        <f t="shared" si="8"/>
        <v>2075</v>
      </c>
      <c r="AB37" s="10">
        <f t="shared" si="8"/>
        <v>2026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64</v>
      </c>
      <c r="C38" s="10">
        <v>48</v>
      </c>
      <c r="D38" s="10">
        <v>112</v>
      </c>
      <c r="E38" s="3"/>
      <c r="F38" s="7">
        <v>59</v>
      </c>
      <c r="G38" s="10">
        <v>127</v>
      </c>
      <c r="H38" s="10">
        <v>117</v>
      </c>
      <c r="I38" s="10">
        <v>244</v>
      </c>
      <c r="J38" s="3"/>
      <c r="K38" s="7">
        <v>89</v>
      </c>
      <c r="L38" s="10">
        <v>78</v>
      </c>
      <c r="M38" s="10">
        <v>152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0.76522478478052935</v>
      </c>
      <c r="W38" s="19">
        <f t="shared" si="5"/>
        <v>2.6823529411764704</v>
      </c>
      <c r="X38" s="19">
        <f t="shared" si="6"/>
        <v>1.7819706498951779</v>
      </c>
      <c r="Z38" s="4" t="s">
        <v>7</v>
      </c>
      <c r="AA38" s="10">
        <f t="shared" si="8"/>
        <v>2066</v>
      </c>
      <c r="AB38" s="10">
        <f t="shared" si="8"/>
        <v>3558</v>
      </c>
      <c r="AC38" s="13">
        <f>SUM(AA38:AB38)</f>
        <v>5624</v>
      </c>
    </row>
    <row r="39" spans="1:29" ht="15" customHeight="1" x14ac:dyDescent="0.15">
      <c r="A39" s="7"/>
      <c r="B39" s="11">
        <v>288</v>
      </c>
      <c r="C39" s="11">
        <v>251</v>
      </c>
      <c r="D39" s="11">
        <v>539</v>
      </c>
      <c r="E39" s="3"/>
      <c r="F39" s="7"/>
      <c r="G39" s="11">
        <v>527</v>
      </c>
      <c r="H39" s="11">
        <v>550</v>
      </c>
      <c r="I39" s="11">
        <v>1077</v>
      </c>
      <c r="J39" s="3"/>
      <c r="K39" s="7"/>
      <c r="L39" s="11">
        <v>504</v>
      </c>
      <c r="M39" s="11">
        <v>902</v>
      </c>
      <c r="N39" s="11">
        <v>1406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4.2512488043362738E-2</v>
      </c>
      <c r="W39" s="19">
        <f t="shared" si="5"/>
        <v>0.46117647058823524</v>
      </c>
      <c r="X39" s="19">
        <f t="shared" si="6"/>
        <v>0.26455026455026454</v>
      </c>
      <c r="Z39" s="9" t="s">
        <v>24</v>
      </c>
      <c r="AA39" s="11">
        <f>SUM(AA35:AA38)</f>
        <v>9409</v>
      </c>
      <c r="AB39" s="11">
        <f>SUM(AB35:AB38)</f>
        <v>10625</v>
      </c>
      <c r="AC39" s="11">
        <f>SUM(AC35:AC38)</f>
        <v>20034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U2" s="38">
        <v>44865</v>
      </c>
      <c r="V2" s="38"/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32</v>
      </c>
      <c r="C4" s="10">
        <v>26</v>
      </c>
      <c r="D4" s="10">
        <v>58</v>
      </c>
      <c r="E4" s="3"/>
      <c r="F4" s="7">
        <v>30</v>
      </c>
      <c r="G4" s="10">
        <v>54</v>
      </c>
      <c r="H4" s="10">
        <v>51</v>
      </c>
      <c r="I4" s="10">
        <v>105</v>
      </c>
      <c r="J4" s="3"/>
      <c r="K4" s="7">
        <v>60</v>
      </c>
      <c r="L4" s="10">
        <v>112</v>
      </c>
      <c r="M4" s="10">
        <v>112</v>
      </c>
      <c r="N4" s="10">
        <v>224</v>
      </c>
      <c r="O4" s="3"/>
      <c r="P4" s="7">
        <v>90</v>
      </c>
      <c r="Q4" s="10">
        <v>66</v>
      </c>
      <c r="R4" s="10">
        <v>134</v>
      </c>
      <c r="S4" s="10">
        <v>200</v>
      </c>
      <c r="U4" s="4" t="s">
        <v>4</v>
      </c>
      <c r="V4" s="15">
        <f>SUM(B9,B15,B21)</f>
        <v>871</v>
      </c>
      <c r="W4" s="15">
        <f>SUM(C9,C15,C21)</f>
        <v>790</v>
      </c>
      <c r="X4" s="15">
        <f>SUM(V4:W4)</f>
        <v>1661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34</v>
      </c>
      <c r="D5" s="10">
        <v>80</v>
      </c>
      <c r="E5" s="3"/>
      <c r="F5" s="7">
        <v>31</v>
      </c>
      <c r="G5" s="10">
        <v>63</v>
      </c>
      <c r="H5" s="10">
        <v>42</v>
      </c>
      <c r="I5" s="10">
        <v>105</v>
      </c>
      <c r="J5" s="3"/>
      <c r="K5" s="7">
        <v>61</v>
      </c>
      <c r="L5" s="10">
        <v>142</v>
      </c>
      <c r="M5" s="10">
        <v>160</v>
      </c>
      <c r="N5" s="10">
        <v>302</v>
      </c>
      <c r="O5" s="3"/>
      <c r="P5" s="7">
        <v>91</v>
      </c>
      <c r="Q5" s="10">
        <v>67</v>
      </c>
      <c r="R5" s="10">
        <v>147</v>
      </c>
      <c r="S5" s="10">
        <v>214</v>
      </c>
      <c r="U5" s="4" t="s">
        <v>5</v>
      </c>
      <c r="V5" s="15">
        <f>SUM(B27,B33,B39,G9,G15,G21,G27,G33,G39,L9)</f>
        <v>4382</v>
      </c>
      <c r="W5" s="15">
        <f>SUM(C27,C33,C39,H9,H15,H21,H27,H33,H39,M9)</f>
        <v>4233</v>
      </c>
      <c r="X5" s="15">
        <f>SUM(V5:W5)</f>
        <v>8615</v>
      </c>
      <c r="Y5" s="2"/>
      <c r="Z5" s="4" t="s">
        <v>25</v>
      </c>
      <c r="AA5" s="10">
        <v>498</v>
      </c>
      <c r="AB5" s="10">
        <v>488</v>
      </c>
      <c r="AC5" s="10">
        <v>986</v>
      </c>
    </row>
    <row r="6" spans="1:29" ht="15" customHeight="1" x14ac:dyDescent="0.15">
      <c r="A6" s="7">
        <v>2</v>
      </c>
      <c r="B6" s="10">
        <v>51</v>
      </c>
      <c r="C6" s="10">
        <v>42</v>
      </c>
      <c r="D6" s="10">
        <v>93</v>
      </c>
      <c r="E6" s="3"/>
      <c r="F6" s="7">
        <v>32</v>
      </c>
      <c r="G6" s="10">
        <v>44</v>
      </c>
      <c r="H6" s="10">
        <v>41</v>
      </c>
      <c r="I6" s="10">
        <v>85</v>
      </c>
      <c r="J6" s="3"/>
      <c r="K6" s="7">
        <v>62</v>
      </c>
      <c r="L6" s="10">
        <v>144</v>
      </c>
      <c r="M6" s="10">
        <v>137</v>
      </c>
      <c r="N6" s="10">
        <v>281</v>
      </c>
      <c r="O6" s="3"/>
      <c r="P6" s="7">
        <v>92</v>
      </c>
      <c r="Q6" s="10">
        <v>57</v>
      </c>
      <c r="R6" s="10">
        <v>144</v>
      </c>
      <c r="S6" s="10">
        <v>201</v>
      </c>
      <c r="U6" s="8" t="s">
        <v>6</v>
      </c>
      <c r="V6" s="15">
        <f>SUM(L15,L21)</f>
        <v>2067</v>
      </c>
      <c r="W6" s="15">
        <f>SUM(M15,M21)</f>
        <v>2007</v>
      </c>
      <c r="X6" s="15">
        <f>SUM(V6:W6)</f>
        <v>4074</v>
      </c>
      <c r="Z6" s="25" t="s">
        <v>26</v>
      </c>
      <c r="AA6" s="10">
        <v>2551</v>
      </c>
      <c r="AB6" s="10">
        <v>2506</v>
      </c>
      <c r="AC6" s="10">
        <v>5057</v>
      </c>
    </row>
    <row r="7" spans="1:29" ht="15" customHeight="1" x14ac:dyDescent="0.15">
      <c r="A7" s="7">
        <v>3</v>
      </c>
      <c r="B7" s="10">
        <v>49</v>
      </c>
      <c r="C7" s="10">
        <v>39</v>
      </c>
      <c r="D7" s="10">
        <v>88</v>
      </c>
      <c r="E7" s="3"/>
      <c r="F7" s="7">
        <v>33</v>
      </c>
      <c r="G7" s="10">
        <v>54</v>
      </c>
      <c r="H7" s="10">
        <v>52</v>
      </c>
      <c r="I7" s="10">
        <v>106</v>
      </c>
      <c r="J7" s="3"/>
      <c r="K7" s="7">
        <v>63</v>
      </c>
      <c r="L7" s="10">
        <v>163</v>
      </c>
      <c r="M7" s="10">
        <v>164</v>
      </c>
      <c r="N7" s="10">
        <v>327</v>
      </c>
      <c r="O7" s="3"/>
      <c r="P7" s="7">
        <v>93</v>
      </c>
      <c r="Q7" s="10">
        <v>43</v>
      </c>
      <c r="R7" s="10">
        <v>120</v>
      </c>
      <c r="S7" s="10">
        <v>163</v>
      </c>
      <c r="U7" s="4" t="s">
        <v>7</v>
      </c>
      <c r="V7" s="15">
        <f>SUM(L27,L33,L39,Q9,Q15,Q21,Q27,Q33,Q39)</f>
        <v>2081</v>
      </c>
      <c r="W7" s="15">
        <f>SUM(M27,M33,M39,R9,R15,R21,R27,R33,R39)</f>
        <v>3574</v>
      </c>
      <c r="X7" s="15">
        <f>SUM(V7:W7)</f>
        <v>5655</v>
      </c>
      <c r="Z7" s="4" t="s">
        <v>31</v>
      </c>
      <c r="AA7" s="10">
        <v>1157</v>
      </c>
      <c r="AB7" s="10">
        <v>1183</v>
      </c>
      <c r="AC7" s="10">
        <v>2340</v>
      </c>
    </row>
    <row r="8" spans="1:29" ht="15" customHeight="1" x14ac:dyDescent="0.15">
      <c r="A8" s="7">
        <v>4</v>
      </c>
      <c r="B8" s="10">
        <v>43</v>
      </c>
      <c r="C8" s="10">
        <v>37</v>
      </c>
      <c r="D8" s="10">
        <v>80</v>
      </c>
      <c r="E8" s="3"/>
      <c r="F8" s="7">
        <v>34</v>
      </c>
      <c r="G8" s="10">
        <v>86</v>
      </c>
      <c r="H8" s="10">
        <v>73</v>
      </c>
      <c r="I8" s="10">
        <v>159</v>
      </c>
      <c r="J8" s="3"/>
      <c r="K8" s="7">
        <v>64</v>
      </c>
      <c r="L8" s="10">
        <v>161</v>
      </c>
      <c r="M8" s="10">
        <v>167</v>
      </c>
      <c r="N8" s="10">
        <v>328</v>
      </c>
      <c r="O8" s="3"/>
      <c r="P8" s="7">
        <v>94</v>
      </c>
      <c r="Q8" s="10">
        <v>27</v>
      </c>
      <c r="R8" s="10">
        <v>91</v>
      </c>
      <c r="S8" s="10">
        <v>118</v>
      </c>
      <c r="U8" s="17" t="s">
        <v>3</v>
      </c>
      <c r="V8" s="12">
        <f>SUM(V4:V7)</f>
        <v>9401</v>
      </c>
      <c r="W8" s="12">
        <f>SUM(W4:W7)</f>
        <v>10604</v>
      </c>
      <c r="X8" s="12">
        <f>SUM(X4:X7)</f>
        <v>20005</v>
      </c>
      <c r="Z8" s="4" t="s">
        <v>7</v>
      </c>
      <c r="AA8" s="10">
        <v>1258</v>
      </c>
      <c r="AB8" s="10">
        <v>2140</v>
      </c>
      <c r="AC8" s="10">
        <v>3398</v>
      </c>
    </row>
    <row r="9" spans="1:29" ht="15" customHeight="1" x14ac:dyDescent="0.15">
      <c r="A9" s="7"/>
      <c r="B9" s="11">
        <v>221</v>
      </c>
      <c r="C9" s="11">
        <v>178</v>
      </c>
      <c r="D9" s="11">
        <v>399</v>
      </c>
      <c r="E9" s="3"/>
      <c r="F9" s="7"/>
      <c r="G9" s="11">
        <v>301</v>
      </c>
      <c r="H9" s="11">
        <v>259</v>
      </c>
      <c r="I9" s="11">
        <v>560</v>
      </c>
      <c r="J9" s="3"/>
      <c r="K9" s="7"/>
      <c r="L9" s="12">
        <v>722</v>
      </c>
      <c r="M9" s="12">
        <v>740</v>
      </c>
      <c r="N9" s="12">
        <v>1462</v>
      </c>
      <c r="O9" s="3"/>
      <c r="P9" s="7"/>
      <c r="Q9" s="11">
        <v>260</v>
      </c>
      <c r="R9" s="11">
        <v>636</v>
      </c>
      <c r="S9" s="11">
        <v>896</v>
      </c>
      <c r="U9" s="4" t="s">
        <v>8</v>
      </c>
      <c r="V9" s="15">
        <f>SUM(G21,G27,G33,G39,L9)</f>
        <v>2711</v>
      </c>
      <c r="W9" s="15">
        <f>SUM(H21,H27,H33,H39,M9)</f>
        <v>2640</v>
      </c>
      <c r="X9" s="18">
        <f t="shared" ref="X9:X20" si="0">SUM(V9:W9)</f>
        <v>5351</v>
      </c>
      <c r="Z9" s="9" t="s">
        <v>24</v>
      </c>
      <c r="AA9" s="11">
        <f t="shared" ref="AA9:AB9" si="1">SUM(AA5:AA8)</f>
        <v>5464</v>
      </c>
      <c r="AB9" s="11">
        <f t="shared" si="1"/>
        <v>6317</v>
      </c>
      <c r="AC9" s="11">
        <f>SUM(AC5:AC8)</f>
        <v>11781</v>
      </c>
    </row>
    <row r="10" spans="1:29" ht="15" customHeight="1" x14ac:dyDescent="0.15">
      <c r="A10" s="7">
        <v>5</v>
      </c>
      <c r="B10" s="10">
        <v>61</v>
      </c>
      <c r="C10" s="10">
        <v>52</v>
      </c>
      <c r="D10" s="10">
        <v>113</v>
      </c>
      <c r="E10" s="3"/>
      <c r="F10" s="7">
        <v>35</v>
      </c>
      <c r="G10" s="10">
        <v>73</v>
      </c>
      <c r="H10" s="10">
        <v>75</v>
      </c>
      <c r="I10" s="10">
        <v>148</v>
      </c>
      <c r="J10" s="3"/>
      <c r="K10" s="7">
        <v>65</v>
      </c>
      <c r="L10" s="10">
        <v>162</v>
      </c>
      <c r="M10" s="10">
        <v>167</v>
      </c>
      <c r="N10" s="10">
        <v>329</v>
      </c>
      <c r="O10" s="3"/>
      <c r="P10" s="7">
        <v>95</v>
      </c>
      <c r="Q10" s="10">
        <v>21</v>
      </c>
      <c r="R10" s="10">
        <v>69</v>
      </c>
      <c r="S10" s="10">
        <v>90</v>
      </c>
      <c r="U10" s="4" t="s">
        <v>9</v>
      </c>
      <c r="V10" s="15">
        <f>SUM(G21,G27,G33,G39,L9,L15,L21,L27,L33,L39,Q9,Q15,Q21,Q27,Q33,Q39)</f>
        <v>6859</v>
      </c>
      <c r="W10" s="15">
        <f>SUM(H21,H27,H33,H39,M9,M15,M21,M27,M33,M39,R9,R15,R21,R27,R33,R39)</f>
        <v>8221</v>
      </c>
      <c r="X10" s="18">
        <f t="shared" si="0"/>
        <v>15080</v>
      </c>
      <c r="Z10" s="6" t="s">
        <v>28</v>
      </c>
    </row>
    <row r="11" spans="1:29" ht="15" customHeight="1" x14ac:dyDescent="0.15">
      <c r="A11" s="7">
        <v>6</v>
      </c>
      <c r="B11" s="10">
        <v>49</v>
      </c>
      <c r="C11" s="10">
        <v>48</v>
      </c>
      <c r="D11" s="10">
        <v>97</v>
      </c>
      <c r="E11" s="3"/>
      <c r="F11" s="7">
        <v>36</v>
      </c>
      <c r="G11" s="10">
        <v>81</v>
      </c>
      <c r="H11" s="10">
        <v>81</v>
      </c>
      <c r="I11" s="10">
        <v>162</v>
      </c>
      <c r="J11" s="3"/>
      <c r="K11" s="7">
        <v>66</v>
      </c>
      <c r="L11" s="10">
        <v>169</v>
      </c>
      <c r="M11" s="10">
        <v>183</v>
      </c>
      <c r="N11" s="10">
        <v>352</v>
      </c>
      <c r="O11" s="3"/>
      <c r="P11" s="7">
        <v>96</v>
      </c>
      <c r="Q11" s="10">
        <v>18</v>
      </c>
      <c r="R11" s="10">
        <v>58</v>
      </c>
      <c r="S11" s="10">
        <v>76</v>
      </c>
      <c r="U11" s="4" t="s">
        <v>10</v>
      </c>
      <c r="V11" s="15">
        <f>SUM(,G33,G39,L9,L15,L21,L27,L33,L39,Q9,Q15,Q21,Q27,Q33,Q39)</f>
        <v>5869</v>
      </c>
      <c r="W11" s="15">
        <f>SUM(,H33,H39,M9,M15,M21,M27,M33,M39,R9,R15,R21,R27,R33,R39)</f>
        <v>7329</v>
      </c>
      <c r="X11" s="18">
        <f t="shared" si="0"/>
        <v>13198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61</v>
      </c>
      <c r="D12" s="10">
        <v>129</v>
      </c>
      <c r="E12" s="3"/>
      <c r="F12" s="7">
        <v>37</v>
      </c>
      <c r="G12" s="10">
        <v>92</v>
      </c>
      <c r="H12" s="10">
        <v>93</v>
      </c>
      <c r="I12" s="10">
        <v>185</v>
      </c>
      <c r="J12" s="3"/>
      <c r="K12" s="7">
        <v>67</v>
      </c>
      <c r="L12" s="10">
        <v>196</v>
      </c>
      <c r="M12" s="10">
        <v>187</v>
      </c>
      <c r="N12" s="10">
        <v>383</v>
      </c>
      <c r="O12" s="3"/>
      <c r="P12" s="7">
        <v>97</v>
      </c>
      <c r="Q12" s="10">
        <v>18</v>
      </c>
      <c r="R12" s="10">
        <v>53</v>
      </c>
      <c r="S12" s="10">
        <v>71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6321</v>
      </c>
      <c r="X12" s="18">
        <f t="shared" si="0"/>
        <v>11191</v>
      </c>
      <c r="Z12" s="4" t="s">
        <v>25</v>
      </c>
      <c r="AA12" s="10">
        <v>144</v>
      </c>
      <c r="AB12" s="10">
        <v>97</v>
      </c>
      <c r="AC12" s="10">
        <v>241</v>
      </c>
    </row>
    <row r="13" spans="1:29" ht="15" customHeight="1" x14ac:dyDescent="0.15">
      <c r="A13" s="7">
        <v>8</v>
      </c>
      <c r="B13" s="10">
        <v>64</v>
      </c>
      <c r="C13" s="10">
        <v>59</v>
      </c>
      <c r="D13" s="10">
        <v>123</v>
      </c>
      <c r="E13" s="3"/>
      <c r="F13" s="7">
        <v>38</v>
      </c>
      <c r="G13" s="10">
        <v>96</v>
      </c>
      <c r="H13" s="10">
        <v>80</v>
      </c>
      <c r="I13" s="10">
        <v>176</v>
      </c>
      <c r="J13" s="3"/>
      <c r="K13" s="7">
        <v>68</v>
      </c>
      <c r="L13" s="10">
        <v>178</v>
      </c>
      <c r="M13" s="10">
        <v>163</v>
      </c>
      <c r="N13" s="10">
        <v>341</v>
      </c>
      <c r="O13" s="3"/>
      <c r="P13" s="7">
        <v>98</v>
      </c>
      <c r="Q13" s="10">
        <v>10</v>
      </c>
      <c r="R13" s="10">
        <v>33</v>
      </c>
      <c r="S13" s="10">
        <v>43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5581</v>
      </c>
      <c r="X13" s="12">
        <f t="shared" si="0"/>
        <v>9729</v>
      </c>
      <c r="Z13" s="25" t="s">
        <v>26</v>
      </c>
      <c r="AA13" s="10">
        <v>553</v>
      </c>
      <c r="AB13" s="10">
        <v>592</v>
      </c>
      <c r="AC13" s="10">
        <v>1145</v>
      </c>
    </row>
    <row r="14" spans="1:29" ht="15" customHeight="1" x14ac:dyDescent="0.15">
      <c r="A14" s="7">
        <v>9</v>
      </c>
      <c r="B14" s="10">
        <v>63</v>
      </c>
      <c r="C14" s="10">
        <v>64</v>
      </c>
      <c r="D14" s="10">
        <v>127</v>
      </c>
      <c r="E14" s="3"/>
      <c r="F14" s="7">
        <v>39</v>
      </c>
      <c r="G14" s="10">
        <v>83</v>
      </c>
      <c r="H14" s="10">
        <v>100</v>
      </c>
      <c r="I14" s="10">
        <v>183</v>
      </c>
      <c r="J14" s="3"/>
      <c r="K14" s="7">
        <v>69</v>
      </c>
      <c r="L14" s="10">
        <v>215</v>
      </c>
      <c r="M14" s="10">
        <v>192</v>
      </c>
      <c r="N14" s="10">
        <v>407</v>
      </c>
      <c r="O14" s="3"/>
      <c r="P14" s="7">
        <v>99</v>
      </c>
      <c r="Q14" s="10">
        <v>3</v>
      </c>
      <c r="R14" s="10">
        <v>24</v>
      </c>
      <c r="S14" s="10">
        <v>27</v>
      </c>
      <c r="U14" s="4" t="s">
        <v>13</v>
      </c>
      <c r="V14" s="15">
        <f>SUM(L21,L27,L33,L39,Q9,Q15,Q21,Q27,Q33,Q39)</f>
        <v>3228</v>
      </c>
      <c r="W14" s="15">
        <f>SUM(M21,M27,M33,M39,R9,R15,R21,R27,R33,R39)</f>
        <v>4689</v>
      </c>
      <c r="X14" s="18">
        <f t="shared" si="0"/>
        <v>7917</v>
      </c>
      <c r="Z14" s="4" t="s">
        <v>31</v>
      </c>
      <c r="AA14" s="10">
        <v>288</v>
      </c>
      <c r="AB14" s="10">
        <v>280</v>
      </c>
      <c r="AC14" s="10">
        <v>568</v>
      </c>
    </row>
    <row r="15" spans="1:29" ht="15" customHeight="1" x14ac:dyDescent="0.15">
      <c r="A15" s="7"/>
      <c r="B15" s="11">
        <v>305</v>
      </c>
      <c r="C15" s="11">
        <v>284</v>
      </c>
      <c r="D15" s="11">
        <v>589</v>
      </c>
      <c r="E15" s="3"/>
      <c r="F15" s="7"/>
      <c r="G15" s="11">
        <v>425</v>
      </c>
      <c r="H15" s="11">
        <v>429</v>
      </c>
      <c r="I15" s="11">
        <v>854</v>
      </c>
      <c r="J15" s="3"/>
      <c r="K15" s="7"/>
      <c r="L15" s="11">
        <v>920</v>
      </c>
      <c r="M15" s="11">
        <v>892</v>
      </c>
      <c r="N15" s="11">
        <v>1812</v>
      </c>
      <c r="O15" s="3"/>
      <c r="P15" s="7"/>
      <c r="Q15" s="11">
        <v>70</v>
      </c>
      <c r="R15" s="11">
        <v>237</v>
      </c>
      <c r="S15" s="11">
        <v>307</v>
      </c>
      <c r="U15" s="4" t="s">
        <v>14</v>
      </c>
      <c r="V15" s="15">
        <f>SUM(L27,L33,L39,Q9,Q15,Q21,Q27,Q33,Q39)</f>
        <v>2081</v>
      </c>
      <c r="W15" s="15">
        <f>SUM(M27,M33,M39,R9,R15,R21,R27,R33,R39)</f>
        <v>3574</v>
      </c>
      <c r="X15" s="18">
        <f t="shared" si="0"/>
        <v>5655</v>
      </c>
      <c r="Z15" s="4" t="s">
        <v>7</v>
      </c>
      <c r="AA15" s="10">
        <v>263</v>
      </c>
      <c r="AB15" s="10">
        <v>420</v>
      </c>
      <c r="AC15" s="10">
        <v>683</v>
      </c>
    </row>
    <row r="16" spans="1:29" ht="15" customHeight="1" x14ac:dyDescent="0.15">
      <c r="A16" s="7">
        <v>10</v>
      </c>
      <c r="B16" s="10">
        <v>62</v>
      </c>
      <c r="C16" s="10">
        <v>51</v>
      </c>
      <c r="D16" s="10">
        <v>113</v>
      </c>
      <c r="E16" s="3"/>
      <c r="F16" s="7">
        <v>40</v>
      </c>
      <c r="G16" s="10">
        <v>87</v>
      </c>
      <c r="H16" s="10">
        <v>86</v>
      </c>
      <c r="I16" s="10">
        <v>173</v>
      </c>
      <c r="J16" s="3"/>
      <c r="K16" s="7">
        <v>70</v>
      </c>
      <c r="L16" s="10">
        <v>213</v>
      </c>
      <c r="M16" s="10">
        <v>214</v>
      </c>
      <c r="N16" s="10">
        <v>427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1402</v>
      </c>
      <c r="W16" s="15">
        <f>SUM(M33,M39,R9,R15,R21,R27,R33,R39)</f>
        <v>2742</v>
      </c>
      <c r="X16" s="18">
        <f t="shared" si="0"/>
        <v>4144</v>
      </c>
      <c r="Z16" s="9" t="s">
        <v>24</v>
      </c>
      <c r="AA16" s="11">
        <f t="shared" ref="AA16:AB16" si="2">SUM(AA12:AA15)</f>
        <v>1248</v>
      </c>
      <c r="AB16" s="11">
        <f t="shared" si="2"/>
        <v>1389</v>
      </c>
      <c r="AC16" s="11">
        <f>SUM(AC12:AC15)</f>
        <v>2637</v>
      </c>
    </row>
    <row r="17" spans="1:29" ht="15" customHeight="1" x14ac:dyDescent="0.15">
      <c r="A17" s="7">
        <v>11</v>
      </c>
      <c r="B17" s="10">
        <v>70</v>
      </c>
      <c r="C17" s="10">
        <v>62</v>
      </c>
      <c r="D17" s="10">
        <v>132</v>
      </c>
      <c r="E17" s="3"/>
      <c r="F17" s="7">
        <v>41</v>
      </c>
      <c r="G17" s="10">
        <v>87</v>
      </c>
      <c r="H17" s="10">
        <v>77</v>
      </c>
      <c r="I17" s="10">
        <v>164</v>
      </c>
      <c r="J17" s="3"/>
      <c r="K17" s="7">
        <v>71</v>
      </c>
      <c r="L17" s="10">
        <v>224</v>
      </c>
      <c r="M17" s="10">
        <v>197</v>
      </c>
      <c r="N17" s="10">
        <v>421</v>
      </c>
      <c r="O17" s="3"/>
      <c r="P17" s="7">
        <v>101</v>
      </c>
      <c r="Q17" s="10">
        <v>1</v>
      </c>
      <c r="R17" s="10">
        <v>15</v>
      </c>
      <c r="S17" s="10">
        <v>16</v>
      </c>
      <c r="U17" s="4" t="s">
        <v>16</v>
      </c>
      <c r="V17" s="15">
        <f>SUM(L39,Q9,Q15,Q21,Q27,Q33,Q39)</f>
        <v>843</v>
      </c>
      <c r="W17" s="15">
        <f>SUM(M39,R9,R15,R21,R27,R33,R39)</f>
        <v>1827</v>
      </c>
      <c r="X17" s="18">
        <f t="shared" si="0"/>
        <v>2670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77</v>
      </c>
      <c r="D18" s="10">
        <v>155</v>
      </c>
      <c r="E18" s="3"/>
      <c r="F18" s="7">
        <v>42</v>
      </c>
      <c r="G18" s="10">
        <v>86</v>
      </c>
      <c r="H18" s="10">
        <v>90</v>
      </c>
      <c r="I18" s="10">
        <v>176</v>
      </c>
      <c r="J18" s="3"/>
      <c r="K18" s="7">
        <v>72</v>
      </c>
      <c r="L18" s="10">
        <v>224</v>
      </c>
      <c r="M18" s="10">
        <v>218</v>
      </c>
      <c r="N18" s="13">
        <v>442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334</v>
      </c>
      <c r="W18" s="15">
        <f>SUM(R9,R15,R21,R27,R33,R39)</f>
        <v>924</v>
      </c>
      <c r="X18" s="18">
        <f t="shared" si="0"/>
        <v>1258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64</v>
      </c>
      <c r="D19" s="10">
        <v>139</v>
      </c>
      <c r="E19" s="3"/>
      <c r="F19" s="7">
        <v>43</v>
      </c>
      <c r="G19" s="10">
        <v>92</v>
      </c>
      <c r="H19" s="10">
        <v>83</v>
      </c>
      <c r="I19" s="10">
        <v>175</v>
      </c>
      <c r="J19" s="3"/>
      <c r="K19" s="7">
        <v>73</v>
      </c>
      <c r="L19" s="10">
        <v>266</v>
      </c>
      <c r="M19" s="10">
        <v>255</v>
      </c>
      <c r="N19" s="10">
        <v>521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74</v>
      </c>
      <c r="W19" s="15">
        <f>SUM(R15,R21,R27,R33,R39)</f>
        <v>288</v>
      </c>
      <c r="X19" s="18">
        <f t="shared" si="0"/>
        <v>362</v>
      </c>
      <c r="Z19" s="4" t="s">
        <v>25</v>
      </c>
      <c r="AA19" s="10">
        <v>143</v>
      </c>
      <c r="AB19" s="10">
        <v>124</v>
      </c>
      <c r="AC19" s="10">
        <v>267</v>
      </c>
    </row>
    <row r="20" spans="1:29" ht="15" customHeight="1" x14ac:dyDescent="0.15">
      <c r="A20" s="7">
        <v>14</v>
      </c>
      <c r="B20" s="10">
        <v>60</v>
      </c>
      <c r="C20" s="10">
        <v>74</v>
      </c>
      <c r="D20" s="10">
        <v>134</v>
      </c>
      <c r="E20" s="3"/>
      <c r="F20" s="7">
        <v>44</v>
      </c>
      <c r="G20" s="10">
        <v>104</v>
      </c>
      <c r="H20" s="10">
        <v>93</v>
      </c>
      <c r="I20" s="10">
        <v>197</v>
      </c>
      <c r="J20" s="3"/>
      <c r="K20" s="7">
        <v>74</v>
      </c>
      <c r="L20" s="10">
        <v>220</v>
      </c>
      <c r="M20" s="10">
        <v>231</v>
      </c>
      <c r="N20" s="10">
        <v>451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4</v>
      </c>
      <c r="W20" s="15">
        <f>SUM(R21,R27,R33,R39)</f>
        <v>51</v>
      </c>
      <c r="X20" s="18">
        <f t="shared" si="0"/>
        <v>55</v>
      </c>
      <c r="Z20" s="25" t="s">
        <v>26</v>
      </c>
      <c r="AA20" s="10">
        <v>868</v>
      </c>
      <c r="AB20" s="10">
        <v>743</v>
      </c>
      <c r="AC20" s="10">
        <v>1611</v>
      </c>
    </row>
    <row r="21" spans="1:29" ht="15" customHeight="1" x14ac:dyDescent="0.15">
      <c r="A21" s="7"/>
      <c r="B21" s="11">
        <v>345</v>
      </c>
      <c r="C21" s="11">
        <v>328</v>
      </c>
      <c r="D21" s="11">
        <v>673</v>
      </c>
      <c r="E21" s="3"/>
      <c r="F21" s="7"/>
      <c r="G21" s="11">
        <v>456</v>
      </c>
      <c r="H21" s="11">
        <v>429</v>
      </c>
      <c r="I21" s="11">
        <v>885</v>
      </c>
      <c r="J21" s="3"/>
      <c r="K21" s="7"/>
      <c r="L21" s="12">
        <v>1147</v>
      </c>
      <c r="M21" s="12">
        <v>1115</v>
      </c>
      <c r="N21" s="12">
        <v>2262</v>
      </c>
      <c r="O21" s="23"/>
      <c r="P21" s="7"/>
      <c r="Q21" s="11">
        <v>3</v>
      </c>
      <c r="R21" s="11">
        <v>48</v>
      </c>
      <c r="S21" s="11">
        <v>51</v>
      </c>
      <c r="Z21" s="4" t="s">
        <v>31</v>
      </c>
      <c r="AA21" s="10">
        <v>392</v>
      </c>
      <c r="AB21" s="10">
        <v>339</v>
      </c>
      <c r="AC21" s="10">
        <v>731</v>
      </c>
    </row>
    <row r="22" spans="1:29" ht="15" customHeight="1" x14ac:dyDescent="0.15">
      <c r="A22" s="7">
        <v>15</v>
      </c>
      <c r="B22" s="10">
        <v>82</v>
      </c>
      <c r="C22" s="10">
        <v>73</v>
      </c>
      <c r="D22" s="10">
        <v>155</v>
      </c>
      <c r="E22" s="3"/>
      <c r="F22" s="7">
        <v>45</v>
      </c>
      <c r="G22" s="10">
        <v>104</v>
      </c>
      <c r="H22" s="10">
        <v>86</v>
      </c>
      <c r="I22" s="10">
        <v>190</v>
      </c>
      <c r="J22" s="3"/>
      <c r="K22" s="7">
        <v>75</v>
      </c>
      <c r="L22" s="10">
        <v>223</v>
      </c>
      <c r="M22" s="10">
        <v>225</v>
      </c>
      <c r="N22" s="10">
        <v>448</v>
      </c>
      <c r="O22" s="3"/>
      <c r="P22" s="7">
        <v>105</v>
      </c>
      <c r="Q22" s="10">
        <v>1</v>
      </c>
      <c r="R22" s="10">
        <v>2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637</v>
      </c>
      <c r="AC22" s="10">
        <v>979</v>
      </c>
    </row>
    <row r="23" spans="1:29" ht="15" customHeight="1" x14ac:dyDescent="0.15">
      <c r="A23" s="7">
        <v>16</v>
      </c>
      <c r="B23" s="10">
        <v>78</v>
      </c>
      <c r="C23" s="10">
        <v>83</v>
      </c>
      <c r="D23" s="10">
        <v>161</v>
      </c>
      <c r="E23" s="3"/>
      <c r="F23" s="7">
        <v>46</v>
      </c>
      <c r="G23" s="10">
        <v>115</v>
      </c>
      <c r="H23" s="10">
        <v>86</v>
      </c>
      <c r="I23" s="10">
        <v>201</v>
      </c>
      <c r="J23" s="3"/>
      <c r="K23" s="7">
        <v>76</v>
      </c>
      <c r="L23" s="10">
        <v>104</v>
      </c>
      <c r="M23" s="10">
        <v>109</v>
      </c>
      <c r="N23" s="10">
        <v>213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9.2649718115094135</v>
      </c>
      <c r="W23" s="19">
        <f>W4/$W$8*100</f>
        <v>7.4500188608072424</v>
      </c>
      <c r="X23" s="19">
        <f>X4/$X$8*100</f>
        <v>8.3029242689327667</v>
      </c>
      <c r="Z23" s="9" t="s">
        <v>24</v>
      </c>
      <c r="AA23" s="11">
        <f t="shared" ref="AA23:AB23" si="3">SUM(AA19:AA22)</f>
        <v>1745</v>
      </c>
      <c r="AB23" s="11">
        <f t="shared" si="3"/>
        <v>1843</v>
      </c>
      <c r="AC23" s="11">
        <f>SUM(AC19:AC22)</f>
        <v>3588</v>
      </c>
    </row>
    <row r="24" spans="1:29" ht="15" customHeight="1" x14ac:dyDescent="0.15">
      <c r="A24" s="7">
        <v>17</v>
      </c>
      <c r="B24" s="10">
        <v>90</v>
      </c>
      <c r="C24" s="10">
        <v>64</v>
      </c>
      <c r="D24" s="10">
        <v>154</v>
      </c>
      <c r="E24" s="3"/>
      <c r="F24" s="7">
        <v>47</v>
      </c>
      <c r="G24" s="10">
        <v>106</v>
      </c>
      <c r="H24" s="10">
        <v>90</v>
      </c>
      <c r="I24" s="10">
        <v>196</v>
      </c>
      <c r="J24" s="3"/>
      <c r="K24" s="7">
        <v>77</v>
      </c>
      <c r="L24" s="10">
        <v>102</v>
      </c>
      <c r="M24" s="10">
        <v>138</v>
      </c>
      <c r="N24" s="10">
        <v>240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46.612062546537601</v>
      </c>
      <c r="W24" s="19">
        <f>W5/$W$8*100</f>
        <v>39.918898528857035</v>
      </c>
      <c r="X24" s="19">
        <f>X5/$X$8*100</f>
        <v>43.064233941514622</v>
      </c>
      <c r="Z24" s="6" t="s">
        <v>30</v>
      </c>
    </row>
    <row r="25" spans="1:29" ht="15" customHeight="1" x14ac:dyDescent="0.15">
      <c r="A25" s="7">
        <v>18</v>
      </c>
      <c r="B25" s="10">
        <v>78</v>
      </c>
      <c r="C25" s="10">
        <v>64</v>
      </c>
      <c r="D25" s="10">
        <v>142</v>
      </c>
      <c r="E25" s="3"/>
      <c r="F25" s="7">
        <v>48</v>
      </c>
      <c r="G25" s="10">
        <v>106</v>
      </c>
      <c r="H25" s="10">
        <v>105</v>
      </c>
      <c r="I25" s="10">
        <v>211</v>
      </c>
      <c r="J25" s="3"/>
      <c r="K25" s="7">
        <v>78</v>
      </c>
      <c r="L25" s="10">
        <v>123</v>
      </c>
      <c r="M25" s="10">
        <v>184</v>
      </c>
      <c r="N25" s="10">
        <v>307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21.987022657164133</v>
      </c>
      <c r="W25" s="19">
        <f>W6/$W$8*100</f>
        <v>18.926820067898905</v>
      </c>
      <c r="X25" s="19">
        <f>X6/$X$8*100</f>
        <v>20.364908772806796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64</v>
      </c>
      <c r="D26" s="10">
        <v>116</v>
      </c>
      <c r="E26" s="3"/>
      <c r="F26" s="7">
        <v>49</v>
      </c>
      <c r="G26" s="10">
        <v>103</v>
      </c>
      <c r="H26" s="10">
        <v>96</v>
      </c>
      <c r="I26" s="10">
        <v>199</v>
      </c>
      <c r="J26" s="3"/>
      <c r="K26" s="7">
        <v>79</v>
      </c>
      <c r="L26" s="10">
        <v>127</v>
      </c>
      <c r="M26" s="10">
        <v>176</v>
      </c>
      <c r="N26" s="10">
        <v>303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22.135942984788855</v>
      </c>
      <c r="W26" s="19">
        <f>W7/$W$8*100</f>
        <v>33.704262542436815</v>
      </c>
      <c r="X26" s="19">
        <f>X7/$X$8*100</f>
        <v>28.267933016745811</v>
      </c>
      <c r="Z26" s="4" t="s">
        <v>25</v>
      </c>
      <c r="AA26" s="10">
        <v>86</v>
      </c>
      <c r="AB26" s="10">
        <v>81</v>
      </c>
      <c r="AC26" s="10">
        <v>167</v>
      </c>
    </row>
    <row r="27" spans="1:29" ht="15" customHeight="1" x14ac:dyDescent="0.15">
      <c r="A27" s="7"/>
      <c r="B27" s="11">
        <v>380</v>
      </c>
      <c r="C27" s="11">
        <v>348</v>
      </c>
      <c r="D27" s="11">
        <v>728</v>
      </c>
      <c r="E27" s="3"/>
      <c r="F27" s="7"/>
      <c r="G27" s="11">
        <v>534</v>
      </c>
      <c r="H27" s="11">
        <v>463</v>
      </c>
      <c r="I27" s="11">
        <v>997</v>
      </c>
      <c r="J27" s="3"/>
      <c r="K27" s="7"/>
      <c r="L27" s="11">
        <v>679</v>
      </c>
      <c r="M27" s="11">
        <v>832</v>
      </c>
      <c r="N27" s="11">
        <v>1511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410</v>
      </c>
      <c r="AB27" s="10">
        <v>392</v>
      </c>
      <c r="AC27" s="10">
        <v>802</v>
      </c>
    </row>
    <row r="28" spans="1:29" ht="15" customHeight="1" x14ac:dyDescent="0.15">
      <c r="A28" s="7">
        <v>20</v>
      </c>
      <c r="B28" s="10">
        <v>57</v>
      </c>
      <c r="C28" s="10">
        <v>71</v>
      </c>
      <c r="D28" s="10">
        <v>128</v>
      </c>
      <c r="E28" s="3"/>
      <c r="F28" s="7">
        <v>50</v>
      </c>
      <c r="G28" s="10">
        <v>103</v>
      </c>
      <c r="H28" s="10">
        <v>90</v>
      </c>
      <c r="I28" s="10">
        <v>193</v>
      </c>
      <c r="J28" s="3"/>
      <c r="K28" s="7">
        <v>80</v>
      </c>
      <c r="L28" s="10">
        <v>123</v>
      </c>
      <c r="M28" s="10">
        <v>191</v>
      </c>
      <c r="N28" s="10">
        <v>314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28.837357727901285</v>
      </c>
      <c r="W28" s="19">
        <f t="shared" ref="W28:W39" si="5">W9/$W$8*100</f>
        <v>24.896265560165975</v>
      </c>
      <c r="X28" s="19">
        <f t="shared" ref="X28:X39" si="6">X9/$X$8*100</f>
        <v>26.748312921769557</v>
      </c>
      <c r="Z28" s="4" t="s">
        <v>31</v>
      </c>
      <c r="AA28" s="10">
        <v>230</v>
      </c>
      <c r="AB28" s="10">
        <v>205</v>
      </c>
      <c r="AC28" s="10">
        <v>435</v>
      </c>
    </row>
    <row r="29" spans="1:29" ht="15" customHeight="1" x14ac:dyDescent="0.15">
      <c r="A29" s="7">
        <v>21</v>
      </c>
      <c r="B29" s="10">
        <v>59</v>
      </c>
      <c r="C29" s="10">
        <v>70</v>
      </c>
      <c r="D29" s="10">
        <v>129</v>
      </c>
      <c r="E29" s="3"/>
      <c r="F29" s="7">
        <v>51</v>
      </c>
      <c r="G29" s="10">
        <v>97</v>
      </c>
      <c r="H29" s="10">
        <v>94</v>
      </c>
      <c r="I29" s="10">
        <v>191</v>
      </c>
      <c r="J29" s="3"/>
      <c r="K29" s="7">
        <v>81</v>
      </c>
      <c r="L29" s="10">
        <v>115</v>
      </c>
      <c r="M29" s="10">
        <v>194</v>
      </c>
      <c r="N29" s="10">
        <v>309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72.960323369854279</v>
      </c>
      <c r="W29" s="19">
        <f t="shared" si="5"/>
        <v>77.527348170501696</v>
      </c>
      <c r="X29" s="19">
        <f t="shared" si="6"/>
        <v>75.381154711322168</v>
      </c>
      <c r="Z29" s="4" t="s">
        <v>7</v>
      </c>
      <c r="AA29" s="10">
        <v>218</v>
      </c>
      <c r="AB29" s="10">
        <v>377</v>
      </c>
      <c r="AC29" s="10">
        <v>595</v>
      </c>
    </row>
    <row r="30" spans="1:29" ht="15" customHeight="1" x14ac:dyDescent="0.15">
      <c r="A30" s="7">
        <v>22</v>
      </c>
      <c r="B30" s="10">
        <v>59</v>
      </c>
      <c r="C30" s="10">
        <v>66</v>
      </c>
      <c r="D30" s="10">
        <v>125</v>
      </c>
      <c r="E30" s="3"/>
      <c r="F30" s="7">
        <v>52</v>
      </c>
      <c r="G30" s="10">
        <v>94</v>
      </c>
      <c r="H30" s="10">
        <v>89</v>
      </c>
      <c r="I30" s="10">
        <v>183</v>
      </c>
      <c r="J30" s="3"/>
      <c r="K30" s="7">
        <v>82</v>
      </c>
      <c r="L30" s="10">
        <v>104</v>
      </c>
      <c r="M30" s="10">
        <v>178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62.429528773534727</v>
      </c>
      <c r="W30" s="19">
        <f t="shared" si="5"/>
        <v>69.115428140324411</v>
      </c>
      <c r="X30" s="19">
        <f t="shared" si="6"/>
        <v>65.973506623344164</v>
      </c>
      <c r="Z30" s="9" t="s">
        <v>24</v>
      </c>
      <c r="AA30" s="11">
        <f t="shared" ref="AA30:AB30" si="7">SUM(AA26:AA29)</f>
        <v>944</v>
      </c>
      <c r="AB30" s="11">
        <f t="shared" si="7"/>
        <v>1055</v>
      </c>
      <c r="AC30" s="11">
        <f>SUM(AC26:AC29)</f>
        <v>1999</v>
      </c>
    </row>
    <row r="31" spans="1:29" ht="15" customHeight="1" x14ac:dyDescent="0.15">
      <c r="A31" s="7">
        <v>23</v>
      </c>
      <c r="B31" s="10">
        <v>50</v>
      </c>
      <c r="C31" s="10">
        <v>50</v>
      </c>
      <c r="D31" s="10">
        <v>100</v>
      </c>
      <c r="E31" s="3"/>
      <c r="F31" s="7">
        <v>53</v>
      </c>
      <c r="G31" s="10">
        <v>95</v>
      </c>
      <c r="H31" s="10">
        <v>90</v>
      </c>
      <c r="I31" s="10">
        <v>185</v>
      </c>
      <c r="J31" s="3"/>
      <c r="K31" s="7">
        <v>83</v>
      </c>
      <c r="L31" s="10">
        <v>106</v>
      </c>
      <c r="M31" s="10">
        <v>180</v>
      </c>
      <c r="N31" s="10">
        <v>286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51.802999680885009</v>
      </c>
      <c r="W31" s="19">
        <f t="shared" si="5"/>
        <v>59.60958129007922</v>
      </c>
      <c r="X31" s="19">
        <f t="shared" si="6"/>
        <v>55.941014746313421</v>
      </c>
      <c r="Z31" s="6"/>
    </row>
    <row r="32" spans="1:29" ht="15" customHeight="1" x14ac:dyDescent="0.15">
      <c r="A32" s="7">
        <v>24</v>
      </c>
      <c r="B32" s="10">
        <v>51</v>
      </c>
      <c r="C32" s="10">
        <v>55</v>
      </c>
      <c r="D32" s="10">
        <v>106</v>
      </c>
      <c r="E32" s="3"/>
      <c r="F32" s="7">
        <v>54</v>
      </c>
      <c r="G32" s="10">
        <v>88</v>
      </c>
      <c r="H32" s="10">
        <v>98</v>
      </c>
      <c r="I32" s="10">
        <v>186</v>
      </c>
      <c r="J32" s="3"/>
      <c r="K32" s="7">
        <v>84</v>
      </c>
      <c r="L32" s="10">
        <v>111</v>
      </c>
      <c r="M32" s="10">
        <v>172</v>
      </c>
      <c r="N32" s="10">
        <v>283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44.12296564195298</v>
      </c>
      <c r="W32" s="20">
        <f t="shared" si="5"/>
        <v>52.631082610335724</v>
      </c>
      <c r="X32" s="20">
        <f t="shared" si="6"/>
        <v>48.632841789552614</v>
      </c>
      <c r="Z32" s="6"/>
      <c r="AA32" s="27"/>
      <c r="AB32" s="26"/>
      <c r="AC32" s="26"/>
    </row>
    <row r="33" spans="1:29" ht="15" customHeight="1" x14ac:dyDescent="0.15">
      <c r="A33" s="7"/>
      <c r="B33" s="11">
        <v>276</v>
      </c>
      <c r="C33" s="11">
        <v>312</v>
      </c>
      <c r="D33" s="11">
        <v>588</v>
      </c>
      <c r="E33" s="3"/>
      <c r="F33" s="7"/>
      <c r="G33" s="11">
        <v>477</v>
      </c>
      <c r="H33" s="11">
        <v>461</v>
      </c>
      <c r="I33" s="11">
        <v>938</v>
      </c>
      <c r="J33" s="3"/>
      <c r="K33" s="7"/>
      <c r="L33" s="11">
        <v>559</v>
      </c>
      <c r="M33" s="11">
        <v>915</v>
      </c>
      <c r="N33" s="11">
        <v>1474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34.336772683757047</v>
      </c>
      <c r="W33" s="19">
        <f t="shared" si="5"/>
        <v>44.219162580158432</v>
      </c>
      <c r="X33" s="19">
        <f t="shared" si="6"/>
        <v>39.575106223444138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47</v>
      </c>
      <c r="D34" s="10">
        <v>103</v>
      </c>
      <c r="E34" s="3"/>
      <c r="F34" s="7">
        <v>55</v>
      </c>
      <c r="G34" s="10">
        <v>100</v>
      </c>
      <c r="H34" s="10">
        <v>132</v>
      </c>
      <c r="I34" s="10">
        <v>232</v>
      </c>
      <c r="J34" s="3"/>
      <c r="K34" s="7">
        <v>85</v>
      </c>
      <c r="L34" s="10">
        <v>126</v>
      </c>
      <c r="M34" s="10">
        <v>196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22.135942984788855</v>
      </c>
      <c r="W34" s="19">
        <f t="shared" si="5"/>
        <v>33.704262542436815</v>
      </c>
      <c r="X34" s="19">
        <f t="shared" si="6"/>
        <v>28.267933016745811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50</v>
      </c>
      <c r="D35" s="10">
        <v>99</v>
      </c>
      <c r="E35" s="3"/>
      <c r="F35" s="7">
        <v>56</v>
      </c>
      <c r="G35" s="10">
        <v>82</v>
      </c>
      <c r="H35" s="10">
        <v>67</v>
      </c>
      <c r="I35" s="10">
        <v>149</v>
      </c>
      <c r="J35" s="3"/>
      <c r="K35" s="7">
        <v>86</v>
      </c>
      <c r="L35" s="10">
        <v>108</v>
      </c>
      <c r="M35" s="10">
        <v>181</v>
      </c>
      <c r="N35" s="10">
        <v>289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14.913307094989895</v>
      </c>
      <c r="W35" s="19">
        <f t="shared" si="5"/>
        <v>25.858166729536023</v>
      </c>
      <c r="X35" s="19">
        <f t="shared" si="6"/>
        <v>20.71482129467633</v>
      </c>
      <c r="Z35" s="4" t="s">
        <v>25</v>
      </c>
      <c r="AA35" s="10">
        <f>SUM(AA5,AA12,AA19,AA26)</f>
        <v>871</v>
      </c>
      <c r="AB35" s="10">
        <f t="shared" ref="AA35:AB38" si="8">SUM(AB5,AB12,AB19,AB26)</f>
        <v>790</v>
      </c>
      <c r="AC35" s="10">
        <f>SUM(AA35:AB35)</f>
        <v>1661</v>
      </c>
    </row>
    <row r="36" spans="1:29" ht="15" customHeight="1" x14ac:dyDescent="0.15">
      <c r="A36" s="7">
        <v>27</v>
      </c>
      <c r="B36" s="10">
        <v>51</v>
      </c>
      <c r="C36" s="10">
        <v>53</v>
      </c>
      <c r="D36" s="10">
        <v>104</v>
      </c>
      <c r="E36" s="3"/>
      <c r="F36" s="7">
        <v>57</v>
      </c>
      <c r="G36" s="10">
        <v>106</v>
      </c>
      <c r="H36" s="10">
        <v>104</v>
      </c>
      <c r="I36" s="10">
        <v>210</v>
      </c>
      <c r="J36" s="3"/>
      <c r="K36" s="7">
        <v>87</v>
      </c>
      <c r="L36" s="10">
        <v>110</v>
      </c>
      <c r="M36" s="10">
        <v>187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8.9671311562599723</v>
      </c>
      <c r="W36" s="19">
        <f t="shared" si="5"/>
        <v>17.229347416069409</v>
      </c>
      <c r="X36" s="19">
        <f t="shared" si="6"/>
        <v>13.346663334166459</v>
      </c>
      <c r="Z36" s="25" t="s">
        <v>26</v>
      </c>
      <c r="AA36" s="10">
        <f t="shared" si="8"/>
        <v>4382</v>
      </c>
      <c r="AB36" s="10">
        <f t="shared" si="8"/>
        <v>4233</v>
      </c>
      <c r="AC36" s="13">
        <f>SUM(AA36:AB36)</f>
        <v>8615</v>
      </c>
    </row>
    <row r="37" spans="1:29" ht="15" customHeight="1" x14ac:dyDescent="0.15">
      <c r="A37" s="7">
        <v>28</v>
      </c>
      <c r="B37" s="10">
        <v>68</v>
      </c>
      <c r="C37" s="10">
        <v>46</v>
      </c>
      <c r="D37" s="10">
        <v>114</v>
      </c>
      <c r="E37" s="3"/>
      <c r="F37" s="7">
        <v>58</v>
      </c>
      <c r="G37" s="10">
        <v>106</v>
      </c>
      <c r="H37" s="10">
        <v>125</v>
      </c>
      <c r="I37" s="10">
        <v>231</v>
      </c>
      <c r="J37" s="3"/>
      <c r="K37" s="7">
        <v>88</v>
      </c>
      <c r="L37" s="10">
        <v>88</v>
      </c>
      <c r="M37" s="10">
        <v>182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3.5528135304754813</v>
      </c>
      <c r="W37" s="19">
        <f t="shared" si="5"/>
        <v>8.7136929460580905</v>
      </c>
      <c r="X37" s="19">
        <f t="shared" si="6"/>
        <v>6.2884278930267437</v>
      </c>
      <c r="Z37" s="4" t="s">
        <v>31</v>
      </c>
      <c r="AA37" s="10">
        <f t="shared" si="8"/>
        <v>2067</v>
      </c>
      <c r="AB37" s="10">
        <f t="shared" si="8"/>
        <v>2007</v>
      </c>
      <c r="AC37" s="13">
        <f>SUM(AA37:AB37)</f>
        <v>4074</v>
      </c>
    </row>
    <row r="38" spans="1:29" ht="15" customHeight="1" x14ac:dyDescent="0.15">
      <c r="A38" s="7">
        <v>29</v>
      </c>
      <c r="B38" s="10">
        <v>65</v>
      </c>
      <c r="C38" s="10">
        <v>49</v>
      </c>
      <c r="D38" s="10">
        <v>114</v>
      </c>
      <c r="E38" s="3"/>
      <c r="F38" s="7">
        <v>59</v>
      </c>
      <c r="G38" s="10">
        <v>128</v>
      </c>
      <c r="H38" s="10">
        <v>119</v>
      </c>
      <c r="I38" s="10">
        <v>247</v>
      </c>
      <c r="J38" s="3"/>
      <c r="K38" s="7">
        <v>89</v>
      </c>
      <c r="L38" s="10">
        <v>77</v>
      </c>
      <c r="M38" s="10">
        <v>157</v>
      </c>
      <c r="N38" s="10">
        <v>234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0.7871503031592384</v>
      </c>
      <c r="W38" s="19">
        <f t="shared" si="5"/>
        <v>2.7159562429271973</v>
      </c>
      <c r="X38" s="19">
        <f t="shared" si="6"/>
        <v>1.8095476130967256</v>
      </c>
      <c r="Z38" s="4" t="s">
        <v>7</v>
      </c>
      <c r="AA38" s="10">
        <f t="shared" si="8"/>
        <v>2081</v>
      </c>
      <c r="AB38" s="10">
        <f t="shared" si="8"/>
        <v>3574</v>
      </c>
      <c r="AC38" s="13">
        <f>SUM(AA38:AB38)</f>
        <v>5655</v>
      </c>
    </row>
    <row r="39" spans="1:29" ht="15" customHeight="1" x14ac:dyDescent="0.15">
      <c r="A39" s="7"/>
      <c r="B39" s="11">
        <v>289</v>
      </c>
      <c r="C39" s="11">
        <v>245</v>
      </c>
      <c r="D39" s="11">
        <v>534</v>
      </c>
      <c r="E39" s="3"/>
      <c r="F39" s="7"/>
      <c r="G39" s="11">
        <v>522</v>
      </c>
      <c r="H39" s="11">
        <v>547</v>
      </c>
      <c r="I39" s="11">
        <v>1069</v>
      </c>
      <c r="J39" s="3"/>
      <c r="K39" s="7"/>
      <c r="L39" s="11">
        <v>509</v>
      </c>
      <c r="M39" s="11">
        <v>903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4.2548665035634502E-2</v>
      </c>
      <c r="W39" s="19">
        <f t="shared" si="5"/>
        <v>0.4809505846850245</v>
      </c>
      <c r="X39" s="19">
        <f t="shared" si="6"/>
        <v>0.27493126718320421</v>
      </c>
      <c r="Z39" s="9" t="s">
        <v>24</v>
      </c>
      <c r="AA39" s="11">
        <f>SUM(AA35:AA38)</f>
        <v>9401</v>
      </c>
      <c r="AB39" s="11">
        <f>SUM(AB35:AB38)</f>
        <v>10604</v>
      </c>
      <c r="AC39" s="11">
        <f>SUM(AC35:AC38)</f>
        <v>20005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U2" s="38">
        <v>44895</v>
      </c>
      <c r="V2" s="38"/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35</v>
      </c>
      <c r="C4" s="10">
        <v>25</v>
      </c>
      <c r="D4" s="10">
        <v>60</v>
      </c>
      <c r="E4" s="3"/>
      <c r="F4" s="7">
        <v>30</v>
      </c>
      <c r="G4" s="10">
        <v>53</v>
      </c>
      <c r="H4" s="10">
        <v>47</v>
      </c>
      <c r="I4" s="10">
        <v>100</v>
      </c>
      <c r="J4" s="3"/>
      <c r="K4" s="7">
        <v>60</v>
      </c>
      <c r="L4" s="10">
        <v>112</v>
      </c>
      <c r="M4" s="10">
        <v>108</v>
      </c>
      <c r="N4" s="10">
        <v>220</v>
      </c>
      <c r="O4" s="3"/>
      <c r="P4" s="7">
        <v>90</v>
      </c>
      <c r="Q4" s="10">
        <v>60</v>
      </c>
      <c r="R4" s="10">
        <v>139</v>
      </c>
      <c r="S4" s="10">
        <v>199</v>
      </c>
      <c r="U4" s="4" t="s">
        <v>4</v>
      </c>
      <c r="V4" s="15">
        <f>SUM(B9,B15,B21)</f>
        <v>873</v>
      </c>
      <c r="W4" s="15">
        <f>SUM(C9,C15,C21)</f>
        <v>787</v>
      </c>
      <c r="X4" s="15">
        <f>SUM(V4:W4)</f>
        <v>1660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41</v>
      </c>
      <c r="C5" s="10">
        <v>35</v>
      </c>
      <c r="D5" s="10">
        <v>76</v>
      </c>
      <c r="E5" s="3"/>
      <c r="F5" s="7">
        <v>31</v>
      </c>
      <c r="G5" s="10">
        <v>63</v>
      </c>
      <c r="H5" s="10">
        <v>43</v>
      </c>
      <c r="I5" s="10">
        <v>106</v>
      </c>
      <c r="J5" s="3"/>
      <c r="K5" s="7">
        <v>61</v>
      </c>
      <c r="L5" s="10">
        <v>142</v>
      </c>
      <c r="M5" s="10">
        <v>156</v>
      </c>
      <c r="N5" s="10">
        <v>298</v>
      </c>
      <c r="O5" s="3"/>
      <c r="P5" s="7">
        <v>91</v>
      </c>
      <c r="Q5" s="10">
        <v>69</v>
      </c>
      <c r="R5" s="10">
        <v>154</v>
      </c>
      <c r="S5" s="10">
        <v>223</v>
      </c>
      <c r="U5" s="4" t="s">
        <v>5</v>
      </c>
      <c r="V5" s="15">
        <f>SUM(B27,B33,B39,G9,G15,G21,G27,G33,G39,L9)</f>
        <v>4381</v>
      </c>
      <c r="W5" s="15">
        <f>SUM(C27,C33,C39,H9,H15,H21,H27,H33,H39,M9)</f>
        <v>4224</v>
      </c>
      <c r="X5" s="15">
        <f>SUM(V5:W5)</f>
        <v>8605</v>
      </c>
      <c r="Y5" s="2"/>
      <c r="Z5" s="4" t="s">
        <v>25</v>
      </c>
      <c r="AA5" s="10">
        <v>497</v>
      </c>
      <c r="AB5" s="10">
        <v>486</v>
      </c>
      <c r="AC5" s="10">
        <v>983</v>
      </c>
    </row>
    <row r="6" spans="1:29" ht="15" customHeight="1" x14ac:dyDescent="0.15">
      <c r="A6" s="7">
        <v>2</v>
      </c>
      <c r="B6" s="10">
        <v>54</v>
      </c>
      <c r="C6" s="10">
        <v>41</v>
      </c>
      <c r="D6" s="10">
        <v>95</v>
      </c>
      <c r="E6" s="3"/>
      <c r="F6" s="7">
        <v>32</v>
      </c>
      <c r="G6" s="10">
        <v>45</v>
      </c>
      <c r="H6" s="10">
        <v>45</v>
      </c>
      <c r="I6" s="10">
        <v>90</v>
      </c>
      <c r="J6" s="3"/>
      <c r="K6" s="7">
        <v>62</v>
      </c>
      <c r="L6" s="10">
        <v>146</v>
      </c>
      <c r="M6" s="10">
        <v>140</v>
      </c>
      <c r="N6" s="10">
        <v>286</v>
      </c>
      <c r="O6" s="3"/>
      <c r="P6" s="7">
        <v>92</v>
      </c>
      <c r="Q6" s="10">
        <v>55</v>
      </c>
      <c r="R6" s="10">
        <v>142</v>
      </c>
      <c r="S6" s="10">
        <v>197</v>
      </c>
      <c r="U6" s="8" t="s">
        <v>6</v>
      </c>
      <c r="V6" s="15">
        <f>SUM(L15,L21)</f>
        <v>2056</v>
      </c>
      <c r="W6" s="15">
        <f>SUM(M15,M21)</f>
        <v>1997</v>
      </c>
      <c r="X6" s="15">
        <f>SUM(V6:W6)</f>
        <v>4053</v>
      </c>
      <c r="Z6" s="25" t="s">
        <v>26</v>
      </c>
      <c r="AA6" s="10">
        <v>2551</v>
      </c>
      <c r="AB6" s="10">
        <v>2505</v>
      </c>
      <c r="AC6" s="10">
        <v>5056</v>
      </c>
    </row>
    <row r="7" spans="1:29" ht="15" customHeight="1" x14ac:dyDescent="0.15">
      <c r="A7" s="7">
        <v>3</v>
      </c>
      <c r="B7" s="10">
        <v>52</v>
      </c>
      <c r="C7" s="10">
        <v>40</v>
      </c>
      <c r="D7" s="10">
        <v>92</v>
      </c>
      <c r="E7" s="3"/>
      <c r="F7" s="7">
        <v>33</v>
      </c>
      <c r="G7" s="10">
        <v>50</v>
      </c>
      <c r="H7" s="10">
        <v>49</v>
      </c>
      <c r="I7" s="10">
        <v>99</v>
      </c>
      <c r="J7" s="3"/>
      <c r="K7" s="7">
        <v>63</v>
      </c>
      <c r="L7" s="10">
        <v>154</v>
      </c>
      <c r="M7" s="10">
        <v>165</v>
      </c>
      <c r="N7" s="10">
        <v>319</v>
      </c>
      <c r="O7" s="3"/>
      <c r="P7" s="7">
        <v>93</v>
      </c>
      <c r="Q7" s="10">
        <v>44</v>
      </c>
      <c r="R7" s="10">
        <v>114</v>
      </c>
      <c r="S7" s="10">
        <v>158</v>
      </c>
      <c r="U7" s="4" t="s">
        <v>7</v>
      </c>
      <c r="V7" s="15">
        <f>SUM(L27,L33,L39,Q9,Q15,Q21,Q27,Q33,Q39)</f>
        <v>2080</v>
      </c>
      <c r="W7" s="15">
        <f>SUM(M27,M33,M39,R9,R15,R21,R27,R33,R39)</f>
        <v>3561</v>
      </c>
      <c r="X7" s="15">
        <f>SUM(V7:W7)</f>
        <v>5641</v>
      </c>
      <c r="Z7" s="4" t="s">
        <v>31</v>
      </c>
      <c r="AA7" s="10">
        <v>1153</v>
      </c>
      <c r="AB7" s="10">
        <v>1175</v>
      </c>
      <c r="AC7" s="10">
        <v>2328</v>
      </c>
    </row>
    <row r="8" spans="1:29" ht="15" customHeight="1" x14ac:dyDescent="0.15">
      <c r="A8" s="7">
        <v>4</v>
      </c>
      <c r="B8" s="10">
        <v>38</v>
      </c>
      <c r="C8" s="10">
        <v>34</v>
      </c>
      <c r="D8" s="10">
        <v>72</v>
      </c>
      <c r="E8" s="3"/>
      <c r="F8" s="7">
        <v>34</v>
      </c>
      <c r="G8" s="10">
        <v>81</v>
      </c>
      <c r="H8" s="10">
        <v>70</v>
      </c>
      <c r="I8" s="10">
        <v>151</v>
      </c>
      <c r="J8" s="3"/>
      <c r="K8" s="7">
        <v>64</v>
      </c>
      <c r="L8" s="10">
        <v>167</v>
      </c>
      <c r="M8" s="10">
        <v>169</v>
      </c>
      <c r="N8" s="10">
        <v>336</v>
      </c>
      <c r="O8" s="3"/>
      <c r="P8" s="7">
        <v>94</v>
      </c>
      <c r="Q8" s="10">
        <v>28</v>
      </c>
      <c r="R8" s="10">
        <v>91</v>
      </c>
      <c r="S8" s="10">
        <v>119</v>
      </c>
      <c r="U8" s="17" t="s">
        <v>3</v>
      </c>
      <c r="V8" s="12">
        <f>SUM(V4:V7)</f>
        <v>9390</v>
      </c>
      <c r="W8" s="12">
        <f>SUM(W4:W7)</f>
        <v>10569</v>
      </c>
      <c r="X8" s="12">
        <f>SUM(X4:X7)</f>
        <v>19959</v>
      </c>
      <c r="Z8" s="4" t="s">
        <v>7</v>
      </c>
      <c r="AA8" s="10">
        <v>1256</v>
      </c>
      <c r="AB8" s="10">
        <v>2131</v>
      </c>
      <c r="AC8" s="10">
        <v>3387</v>
      </c>
    </row>
    <row r="9" spans="1:29" ht="15" customHeight="1" x14ac:dyDescent="0.15">
      <c r="A9" s="7"/>
      <c r="B9" s="11">
        <v>220</v>
      </c>
      <c r="C9" s="11">
        <v>175</v>
      </c>
      <c r="D9" s="11">
        <v>395</v>
      </c>
      <c r="E9" s="3"/>
      <c r="F9" s="7"/>
      <c r="G9" s="11">
        <v>292</v>
      </c>
      <c r="H9" s="11">
        <v>254</v>
      </c>
      <c r="I9" s="11">
        <v>546</v>
      </c>
      <c r="J9" s="3"/>
      <c r="K9" s="7"/>
      <c r="L9" s="12">
        <v>721</v>
      </c>
      <c r="M9" s="12">
        <v>738</v>
      </c>
      <c r="N9" s="12">
        <v>1459</v>
      </c>
      <c r="O9" s="3"/>
      <c r="P9" s="7"/>
      <c r="Q9" s="11">
        <v>256</v>
      </c>
      <c r="R9" s="11">
        <v>640</v>
      </c>
      <c r="S9" s="11">
        <v>896</v>
      </c>
      <c r="U9" s="4" t="s">
        <v>8</v>
      </c>
      <c r="V9" s="15">
        <f>SUM(G21,G27,G33,G39,L9)</f>
        <v>2698</v>
      </c>
      <c r="W9" s="15">
        <f>SUM(H21,H27,H33,H39,M9)</f>
        <v>2643</v>
      </c>
      <c r="X9" s="18">
        <f t="shared" ref="X9:X20" si="0">SUM(V9:W9)</f>
        <v>5341</v>
      </c>
      <c r="Z9" s="9" t="s">
        <v>24</v>
      </c>
      <c r="AA9" s="11">
        <f t="shared" ref="AA9:AB9" si="1">SUM(AA5:AA8)</f>
        <v>5457</v>
      </c>
      <c r="AB9" s="11">
        <f t="shared" si="1"/>
        <v>6297</v>
      </c>
      <c r="AC9" s="11">
        <f>SUM(AC5:AC8)</f>
        <v>11754</v>
      </c>
    </row>
    <row r="10" spans="1:29" ht="15" customHeight="1" x14ac:dyDescent="0.15">
      <c r="A10" s="7">
        <v>5</v>
      </c>
      <c r="B10" s="10">
        <v>66</v>
      </c>
      <c r="C10" s="10">
        <v>51</v>
      </c>
      <c r="D10" s="10">
        <v>117</v>
      </c>
      <c r="E10" s="3"/>
      <c r="F10" s="7">
        <v>35</v>
      </c>
      <c r="G10" s="10">
        <v>79</v>
      </c>
      <c r="H10" s="10">
        <v>73</v>
      </c>
      <c r="I10" s="10">
        <v>152</v>
      </c>
      <c r="J10" s="3"/>
      <c r="K10" s="7">
        <v>65</v>
      </c>
      <c r="L10" s="10">
        <v>162</v>
      </c>
      <c r="M10" s="10">
        <v>164</v>
      </c>
      <c r="N10" s="10">
        <v>326</v>
      </c>
      <c r="O10" s="3"/>
      <c r="P10" s="7">
        <v>95</v>
      </c>
      <c r="Q10" s="10">
        <v>18</v>
      </c>
      <c r="R10" s="10">
        <v>70</v>
      </c>
      <c r="S10" s="10">
        <v>88</v>
      </c>
      <c r="U10" s="4" t="s">
        <v>9</v>
      </c>
      <c r="V10" s="15">
        <f>SUM(G21,G27,G33,G39,L9,L15,L21,L27,L33,L39,Q9,Q15,Q21,Q27,Q33,Q39)</f>
        <v>6834</v>
      </c>
      <c r="W10" s="15">
        <f>SUM(H21,H27,H33,H39,M9,M15,M21,M27,M33,M39,R9,R15,R21,R27,R33,R39)</f>
        <v>8201</v>
      </c>
      <c r="X10" s="18">
        <f t="shared" si="0"/>
        <v>15035</v>
      </c>
      <c r="Z10" s="6" t="s">
        <v>28</v>
      </c>
    </row>
    <row r="11" spans="1:29" ht="15" customHeight="1" x14ac:dyDescent="0.15">
      <c r="A11" s="7">
        <v>6</v>
      </c>
      <c r="B11" s="10">
        <v>49</v>
      </c>
      <c r="C11" s="10">
        <v>51</v>
      </c>
      <c r="D11" s="10">
        <v>100</v>
      </c>
      <c r="E11" s="3"/>
      <c r="F11" s="7">
        <v>36</v>
      </c>
      <c r="G11" s="10">
        <v>81</v>
      </c>
      <c r="H11" s="10">
        <v>81</v>
      </c>
      <c r="I11" s="10">
        <v>162</v>
      </c>
      <c r="J11" s="3"/>
      <c r="K11" s="7">
        <v>66</v>
      </c>
      <c r="L11" s="10">
        <v>168</v>
      </c>
      <c r="M11" s="10">
        <v>176</v>
      </c>
      <c r="N11" s="10">
        <v>344</v>
      </c>
      <c r="O11" s="3"/>
      <c r="P11" s="7">
        <v>96</v>
      </c>
      <c r="Q11" s="10">
        <v>19</v>
      </c>
      <c r="R11" s="10">
        <v>57</v>
      </c>
      <c r="S11" s="10">
        <v>76</v>
      </c>
      <c r="U11" s="4" t="s">
        <v>10</v>
      </c>
      <c r="V11" s="15">
        <f>SUM(,G33,G39,L9,L15,L21,L27,L33,L39,Q9,Q15,Q21,Q27,Q33,Q39)</f>
        <v>5848</v>
      </c>
      <c r="W11" s="15">
        <f>SUM(,H33,H39,M9,M15,M21,M27,M33,M39,R9,R15,R21,R27,R33,R39)</f>
        <v>7308</v>
      </c>
      <c r="X11" s="18">
        <f t="shared" si="0"/>
        <v>13156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58</v>
      </c>
      <c r="D12" s="10">
        <v>125</v>
      </c>
      <c r="E12" s="3"/>
      <c r="F12" s="7">
        <v>37</v>
      </c>
      <c r="G12" s="10">
        <v>88</v>
      </c>
      <c r="H12" s="10">
        <v>93</v>
      </c>
      <c r="I12" s="10">
        <v>181</v>
      </c>
      <c r="J12" s="3"/>
      <c r="K12" s="7">
        <v>67</v>
      </c>
      <c r="L12" s="10">
        <v>183</v>
      </c>
      <c r="M12" s="10">
        <v>189</v>
      </c>
      <c r="N12" s="10">
        <v>372</v>
      </c>
      <c r="O12" s="3"/>
      <c r="P12" s="7">
        <v>97</v>
      </c>
      <c r="Q12" s="10">
        <v>20</v>
      </c>
      <c r="R12" s="10">
        <v>52</v>
      </c>
      <c r="S12" s="10">
        <v>72</v>
      </c>
      <c r="U12" s="4" t="s">
        <v>11</v>
      </c>
      <c r="V12" s="15">
        <f>SUM(L9,L15,L21,L27,L33,L39,Q9,Q15,Q21,Q27,Q33,Q39)</f>
        <v>4857</v>
      </c>
      <c r="W12" s="15">
        <f>SUM(M9,M15,M21,M27,M33,M39,R9,R15,R21,R27,R33,R39)</f>
        <v>6296</v>
      </c>
      <c r="X12" s="18">
        <f t="shared" si="0"/>
        <v>11153</v>
      </c>
      <c r="Z12" s="4" t="s">
        <v>25</v>
      </c>
      <c r="AA12" s="10">
        <v>143</v>
      </c>
      <c r="AB12" s="10">
        <v>96</v>
      </c>
      <c r="AC12" s="10">
        <v>239</v>
      </c>
    </row>
    <row r="13" spans="1:29" ht="15" customHeight="1" x14ac:dyDescent="0.15">
      <c r="A13" s="7">
        <v>8</v>
      </c>
      <c r="B13" s="10">
        <v>64</v>
      </c>
      <c r="C13" s="10">
        <v>63</v>
      </c>
      <c r="D13" s="10">
        <v>127</v>
      </c>
      <c r="E13" s="3"/>
      <c r="F13" s="7">
        <v>38</v>
      </c>
      <c r="G13" s="10">
        <v>101</v>
      </c>
      <c r="H13" s="10">
        <v>80</v>
      </c>
      <c r="I13" s="10">
        <v>181</v>
      </c>
      <c r="J13" s="3"/>
      <c r="K13" s="7">
        <v>68</v>
      </c>
      <c r="L13" s="10">
        <v>188</v>
      </c>
      <c r="M13" s="10">
        <v>163</v>
      </c>
      <c r="N13" s="10">
        <v>351</v>
      </c>
      <c r="O13" s="3"/>
      <c r="P13" s="7">
        <v>98</v>
      </c>
      <c r="Q13" s="10">
        <v>8</v>
      </c>
      <c r="R13" s="10">
        <v>35</v>
      </c>
      <c r="S13" s="10">
        <v>43</v>
      </c>
      <c r="U13" s="9" t="s">
        <v>12</v>
      </c>
      <c r="V13" s="12">
        <f>SUM(L15,L21,L27,L33,L39,Q9,Q15,Q21,Q27,Q33,Q39)</f>
        <v>4136</v>
      </c>
      <c r="W13" s="12">
        <f>SUM(M15,M21,M27,M33,M39,R9,R15,R21,R27,R33,R39)</f>
        <v>5558</v>
      </c>
      <c r="X13" s="12">
        <f t="shared" si="0"/>
        <v>9694</v>
      </c>
      <c r="Z13" s="25" t="s">
        <v>26</v>
      </c>
      <c r="AA13" s="10">
        <v>555</v>
      </c>
      <c r="AB13" s="10">
        <v>589</v>
      </c>
      <c r="AC13" s="10">
        <v>1144</v>
      </c>
    </row>
    <row r="14" spans="1:29" ht="15" customHeight="1" x14ac:dyDescent="0.15">
      <c r="A14" s="7">
        <v>9</v>
      </c>
      <c r="B14" s="10">
        <v>61</v>
      </c>
      <c r="C14" s="10">
        <v>61</v>
      </c>
      <c r="D14" s="10">
        <v>122</v>
      </c>
      <c r="E14" s="3"/>
      <c r="F14" s="7">
        <v>39</v>
      </c>
      <c r="G14" s="10">
        <v>88</v>
      </c>
      <c r="H14" s="10">
        <v>96</v>
      </c>
      <c r="I14" s="10">
        <v>184</v>
      </c>
      <c r="J14" s="3"/>
      <c r="K14" s="7">
        <v>69</v>
      </c>
      <c r="L14" s="10">
        <v>213</v>
      </c>
      <c r="M14" s="10">
        <v>197</v>
      </c>
      <c r="N14" s="10">
        <v>410</v>
      </c>
      <c r="O14" s="3"/>
      <c r="P14" s="7">
        <v>99</v>
      </c>
      <c r="Q14" s="10">
        <v>5</v>
      </c>
      <c r="R14" s="10">
        <v>22</v>
      </c>
      <c r="S14" s="10">
        <v>27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4669</v>
      </c>
      <c r="X14" s="18">
        <f t="shared" si="0"/>
        <v>7891</v>
      </c>
      <c r="Z14" s="4" t="s">
        <v>31</v>
      </c>
      <c r="AA14" s="10">
        <v>286</v>
      </c>
      <c r="AB14" s="10">
        <v>276</v>
      </c>
      <c r="AC14" s="10">
        <v>562</v>
      </c>
    </row>
    <row r="15" spans="1:29" ht="15" customHeight="1" x14ac:dyDescent="0.15">
      <c r="A15" s="7"/>
      <c r="B15" s="11">
        <v>307</v>
      </c>
      <c r="C15" s="11">
        <v>284</v>
      </c>
      <c r="D15" s="11">
        <v>591</v>
      </c>
      <c r="E15" s="3"/>
      <c r="F15" s="7"/>
      <c r="G15" s="11">
        <v>437</v>
      </c>
      <c r="H15" s="11">
        <v>423</v>
      </c>
      <c r="I15" s="11">
        <v>860</v>
      </c>
      <c r="J15" s="3"/>
      <c r="K15" s="7"/>
      <c r="L15" s="11">
        <v>914</v>
      </c>
      <c r="M15" s="11">
        <v>889</v>
      </c>
      <c r="N15" s="11">
        <v>1803</v>
      </c>
      <c r="O15" s="3"/>
      <c r="P15" s="7"/>
      <c r="Q15" s="11">
        <v>70</v>
      </c>
      <c r="R15" s="11">
        <v>236</v>
      </c>
      <c r="S15" s="11">
        <v>306</v>
      </c>
      <c r="U15" s="4" t="s">
        <v>14</v>
      </c>
      <c r="V15" s="15">
        <f>SUM(L27,L33,L39,Q9,Q15,Q21,Q27,Q33,Q39)</f>
        <v>2080</v>
      </c>
      <c r="W15" s="15">
        <f>SUM(M27,M33,M39,R9,R15,R21,R27,R33,R39)</f>
        <v>3561</v>
      </c>
      <c r="X15" s="18">
        <f t="shared" si="0"/>
        <v>5641</v>
      </c>
      <c r="Z15" s="4" t="s">
        <v>7</v>
      </c>
      <c r="AA15" s="10">
        <v>263</v>
      </c>
      <c r="AB15" s="10">
        <v>423</v>
      </c>
      <c r="AC15" s="10">
        <v>686</v>
      </c>
    </row>
    <row r="16" spans="1:29" ht="15" customHeight="1" x14ac:dyDescent="0.15">
      <c r="A16" s="7">
        <v>10</v>
      </c>
      <c r="B16" s="10">
        <v>61</v>
      </c>
      <c r="C16" s="10">
        <v>53</v>
      </c>
      <c r="D16" s="10">
        <v>114</v>
      </c>
      <c r="E16" s="3"/>
      <c r="F16" s="7">
        <v>40</v>
      </c>
      <c r="G16" s="10">
        <v>81</v>
      </c>
      <c r="H16" s="10">
        <v>86</v>
      </c>
      <c r="I16" s="10">
        <v>167</v>
      </c>
      <c r="J16" s="3"/>
      <c r="K16" s="7">
        <v>70</v>
      </c>
      <c r="L16" s="10">
        <v>214</v>
      </c>
      <c r="M16" s="10">
        <v>203</v>
      </c>
      <c r="N16" s="10">
        <v>417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1394</v>
      </c>
      <c r="W16" s="15">
        <f>SUM(M33,M39,R9,R15,R21,R27,R33,R39)</f>
        <v>2723</v>
      </c>
      <c r="X16" s="18">
        <f t="shared" si="0"/>
        <v>4117</v>
      </c>
      <c r="Z16" s="9" t="s">
        <v>24</v>
      </c>
      <c r="AA16" s="11">
        <f t="shared" ref="AA16:AB16" si="2">SUM(AA12:AA15)</f>
        <v>1247</v>
      </c>
      <c r="AB16" s="11">
        <f t="shared" si="2"/>
        <v>1384</v>
      </c>
      <c r="AC16" s="11">
        <f>SUM(AC12:AC15)</f>
        <v>2631</v>
      </c>
    </row>
    <row r="17" spans="1:29" ht="15" customHeight="1" x14ac:dyDescent="0.15">
      <c r="A17" s="7">
        <v>11</v>
      </c>
      <c r="B17" s="10">
        <v>64</v>
      </c>
      <c r="C17" s="10">
        <v>62</v>
      </c>
      <c r="D17" s="10">
        <v>126</v>
      </c>
      <c r="E17" s="3"/>
      <c r="F17" s="7">
        <v>41</v>
      </c>
      <c r="G17" s="10">
        <v>88</v>
      </c>
      <c r="H17" s="10">
        <v>76</v>
      </c>
      <c r="I17" s="10">
        <v>164</v>
      </c>
      <c r="J17" s="3"/>
      <c r="K17" s="7">
        <v>71</v>
      </c>
      <c r="L17" s="10">
        <v>219</v>
      </c>
      <c r="M17" s="10">
        <v>203</v>
      </c>
      <c r="N17" s="10">
        <v>422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845</v>
      </c>
      <c r="W17" s="15">
        <f>SUM(M39,R9,R15,R21,R27,R33,R39)</f>
        <v>1813</v>
      </c>
      <c r="X17" s="18">
        <f t="shared" si="0"/>
        <v>2658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73</v>
      </c>
      <c r="D18" s="10">
        <v>156</v>
      </c>
      <c r="E18" s="3"/>
      <c r="F18" s="7">
        <v>42</v>
      </c>
      <c r="G18" s="10">
        <v>81</v>
      </c>
      <c r="H18" s="10">
        <v>95</v>
      </c>
      <c r="I18" s="10">
        <v>176</v>
      </c>
      <c r="J18" s="3"/>
      <c r="K18" s="7">
        <v>72</v>
      </c>
      <c r="L18" s="10">
        <v>226</v>
      </c>
      <c r="M18" s="10">
        <v>217</v>
      </c>
      <c r="N18" s="13">
        <v>443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330</v>
      </c>
      <c r="W18" s="15">
        <f>SUM(R9,R15,R21,R27,R33,R39)</f>
        <v>926</v>
      </c>
      <c r="X18" s="18">
        <f t="shared" si="0"/>
        <v>1256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93</v>
      </c>
      <c r="H19" s="10">
        <v>86</v>
      </c>
      <c r="I19" s="10">
        <v>179</v>
      </c>
      <c r="J19" s="3"/>
      <c r="K19" s="7">
        <v>73</v>
      </c>
      <c r="L19" s="10">
        <v>251</v>
      </c>
      <c r="M19" s="10">
        <v>263</v>
      </c>
      <c r="N19" s="10">
        <v>514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74</v>
      </c>
      <c r="W19" s="15">
        <f>SUM(R15,R21,R27,R33,R39)</f>
        <v>286</v>
      </c>
      <c r="X19" s="18">
        <f t="shared" si="0"/>
        <v>360</v>
      </c>
      <c r="Z19" s="4" t="s">
        <v>25</v>
      </c>
      <c r="AA19" s="10">
        <v>143</v>
      </c>
      <c r="AB19" s="10">
        <v>124</v>
      </c>
      <c r="AC19" s="10">
        <v>267</v>
      </c>
    </row>
    <row r="20" spans="1:29" ht="15" customHeight="1" x14ac:dyDescent="0.15">
      <c r="A20" s="7">
        <v>14</v>
      </c>
      <c r="B20" s="10">
        <v>62</v>
      </c>
      <c r="C20" s="10">
        <v>75</v>
      </c>
      <c r="D20" s="10">
        <v>137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232</v>
      </c>
      <c r="M20" s="10">
        <v>222</v>
      </c>
      <c r="N20" s="10">
        <v>454</v>
      </c>
      <c r="O20" s="3"/>
      <c r="P20" s="7">
        <v>104</v>
      </c>
      <c r="Q20" s="10">
        <v>1</v>
      </c>
      <c r="R20" s="10">
        <v>5</v>
      </c>
      <c r="S20" s="10">
        <v>6</v>
      </c>
      <c r="U20" s="4" t="s">
        <v>19</v>
      </c>
      <c r="V20" s="15">
        <f>SUM(Q21,Q27,Q33,Q39)</f>
        <v>4</v>
      </c>
      <c r="W20" s="15">
        <f>SUM(R21,R27,R33,R39)</f>
        <v>50</v>
      </c>
      <c r="X20" s="18">
        <f t="shared" si="0"/>
        <v>54</v>
      </c>
      <c r="Z20" s="25" t="s">
        <v>26</v>
      </c>
      <c r="AA20" s="10">
        <v>867</v>
      </c>
      <c r="AB20" s="10">
        <v>742</v>
      </c>
      <c r="AC20" s="10">
        <v>1609</v>
      </c>
    </row>
    <row r="21" spans="1:29" ht="15" customHeight="1" x14ac:dyDescent="0.15">
      <c r="A21" s="7"/>
      <c r="B21" s="11">
        <v>346</v>
      </c>
      <c r="C21" s="11">
        <v>328</v>
      </c>
      <c r="D21" s="11">
        <v>674</v>
      </c>
      <c r="E21" s="3"/>
      <c r="F21" s="7"/>
      <c r="G21" s="11">
        <v>448</v>
      </c>
      <c r="H21" s="11">
        <v>434</v>
      </c>
      <c r="I21" s="11">
        <v>882</v>
      </c>
      <c r="J21" s="3"/>
      <c r="K21" s="7"/>
      <c r="L21" s="12">
        <v>1142</v>
      </c>
      <c r="M21" s="12">
        <v>1108</v>
      </c>
      <c r="N21" s="12">
        <v>2250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388</v>
      </c>
      <c r="AB21" s="10">
        <v>338</v>
      </c>
      <c r="AC21" s="10">
        <v>726</v>
      </c>
    </row>
    <row r="22" spans="1:29" ht="15" customHeight="1" x14ac:dyDescent="0.15">
      <c r="A22" s="7">
        <v>15</v>
      </c>
      <c r="B22" s="10">
        <v>77</v>
      </c>
      <c r="C22" s="10">
        <v>74</v>
      </c>
      <c r="D22" s="10">
        <v>151</v>
      </c>
      <c r="E22" s="3"/>
      <c r="F22" s="7">
        <v>45</v>
      </c>
      <c r="G22" s="10">
        <v>104</v>
      </c>
      <c r="H22" s="10">
        <v>83</v>
      </c>
      <c r="I22" s="10">
        <v>187</v>
      </c>
      <c r="J22" s="3"/>
      <c r="K22" s="7">
        <v>75</v>
      </c>
      <c r="L22" s="10">
        <v>222</v>
      </c>
      <c r="M22" s="10">
        <v>230</v>
      </c>
      <c r="N22" s="10">
        <v>452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635</v>
      </c>
      <c r="AC22" s="10">
        <v>978</v>
      </c>
    </row>
    <row r="23" spans="1:29" ht="15" customHeight="1" x14ac:dyDescent="0.15">
      <c r="A23" s="7">
        <v>16</v>
      </c>
      <c r="B23" s="10">
        <v>79</v>
      </c>
      <c r="C23" s="10">
        <v>82</v>
      </c>
      <c r="D23" s="10">
        <v>161</v>
      </c>
      <c r="E23" s="3"/>
      <c r="F23" s="7">
        <v>46</v>
      </c>
      <c r="G23" s="10">
        <v>116</v>
      </c>
      <c r="H23" s="10">
        <v>86</v>
      </c>
      <c r="I23" s="10">
        <v>202</v>
      </c>
      <c r="J23" s="3"/>
      <c r="K23" s="7">
        <v>76</v>
      </c>
      <c r="L23" s="10">
        <v>118</v>
      </c>
      <c r="M23" s="10">
        <v>117</v>
      </c>
      <c r="N23" s="10">
        <v>235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9.2971246006389769</v>
      </c>
      <c r="W23" s="19">
        <f>W4/$W$8*100</f>
        <v>7.446305232283092</v>
      </c>
      <c r="X23" s="19">
        <f>X4/$X$8*100</f>
        <v>8.3170499524024244</v>
      </c>
      <c r="Z23" s="9" t="s">
        <v>24</v>
      </c>
      <c r="AA23" s="11">
        <f t="shared" ref="AA23:AB23" si="3">SUM(AA19:AA22)</f>
        <v>1741</v>
      </c>
      <c r="AB23" s="11">
        <f t="shared" si="3"/>
        <v>1839</v>
      </c>
      <c r="AC23" s="11">
        <f>SUM(AC19:AC22)</f>
        <v>3580</v>
      </c>
    </row>
    <row r="24" spans="1:29" ht="15" customHeight="1" x14ac:dyDescent="0.15">
      <c r="A24" s="7">
        <v>17</v>
      </c>
      <c r="B24" s="10">
        <v>90</v>
      </c>
      <c r="C24" s="10">
        <v>60</v>
      </c>
      <c r="D24" s="10">
        <v>150</v>
      </c>
      <c r="E24" s="3"/>
      <c r="F24" s="7">
        <v>47</v>
      </c>
      <c r="G24" s="10">
        <v>104</v>
      </c>
      <c r="H24" s="10">
        <v>90</v>
      </c>
      <c r="I24" s="10">
        <v>194</v>
      </c>
      <c r="J24" s="3"/>
      <c r="K24" s="7">
        <v>77</v>
      </c>
      <c r="L24" s="10">
        <v>97</v>
      </c>
      <c r="M24" s="10">
        <v>134</v>
      </c>
      <c r="N24" s="10">
        <v>231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46.656017039403622</v>
      </c>
      <c r="W24" s="19">
        <f>W5/$W$8*100</f>
        <v>39.965938120919667</v>
      </c>
      <c r="X24" s="19">
        <f>X5/$X$8*100</f>
        <v>43.113382433989678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66</v>
      </c>
      <c r="D25" s="10">
        <v>151</v>
      </c>
      <c r="E25" s="3"/>
      <c r="F25" s="7">
        <v>48</v>
      </c>
      <c r="G25" s="10">
        <v>108</v>
      </c>
      <c r="H25" s="10">
        <v>104</v>
      </c>
      <c r="I25" s="10">
        <v>212</v>
      </c>
      <c r="J25" s="3"/>
      <c r="K25" s="7">
        <v>78</v>
      </c>
      <c r="L25" s="10">
        <v>122</v>
      </c>
      <c r="M25" s="10">
        <v>171</v>
      </c>
      <c r="N25" s="10">
        <v>293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21.895633652822152</v>
      </c>
      <c r="W25" s="19">
        <f>W6/$W$8*100</f>
        <v>18.894881256504874</v>
      </c>
      <c r="X25" s="19">
        <f>X6/$X$8*100</f>
        <v>20.306628588606642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46</v>
      </c>
      <c r="C26" s="10">
        <v>65</v>
      </c>
      <c r="D26" s="10">
        <v>111</v>
      </c>
      <c r="E26" s="3"/>
      <c r="F26" s="7">
        <v>49</v>
      </c>
      <c r="G26" s="10">
        <v>106</v>
      </c>
      <c r="H26" s="10">
        <v>96</v>
      </c>
      <c r="I26" s="10">
        <v>202</v>
      </c>
      <c r="J26" s="3"/>
      <c r="K26" s="7">
        <v>79</v>
      </c>
      <c r="L26" s="10">
        <v>127</v>
      </c>
      <c r="M26" s="10">
        <v>186</v>
      </c>
      <c r="N26" s="10">
        <v>313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22.151224707135249</v>
      </c>
      <c r="W26" s="19">
        <f>W7/$W$8*100</f>
        <v>33.692875390292365</v>
      </c>
      <c r="X26" s="19">
        <f>X7/$X$8*100</f>
        <v>28.262939025001256</v>
      </c>
      <c r="Z26" s="4" t="s">
        <v>25</v>
      </c>
      <c r="AA26" s="10">
        <v>90</v>
      </c>
      <c r="AB26" s="10">
        <v>81</v>
      </c>
      <c r="AC26" s="10">
        <v>171</v>
      </c>
    </row>
    <row r="27" spans="1:29" ht="15" customHeight="1" x14ac:dyDescent="0.15">
      <c r="A27" s="7"/>
      <c r="B27" s="11">
        <v>377</v>
      </c>
      <c r="C27" s="11">
        <v>347</v>
      </c>
      <c r="D27" s="11">
        <v>724</v>
      </c>
      <c r="E27" s="3"/>
      <c r="F27" s="7"/>
      <c r="G27" s="11">
        <v>538</v>
      </c>
      <c r="H27" s="11">
        <v>459</v>
      </c>
      <c r="I27" s="11">
        <v>997</v>
      </c>
      <c r="J27" s="3"/>
      <c r="K27" s="7"/>
      <c r="L27" s="11">
        <v>686</v>
      </c>
      <c r="M27" s="11">
        <v>838</v>
      </c>
      <c r="N27" s="11">
        <v>1524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408</v>
      </c>
      <c r="AB27" s="10">
        <v>388</v>
      </c>
      <c r="AC27" s="10">
        <v>796</v>
      </c>
    </row>
    <row r="28" spans="1:29" ht="15" customHeight="1" x14ac:dyDescent="0.15">
      <c r="A28" s="7">
        <v>20</v>
      </c>
      <c r="B28" s="10">
        <v>56</v>
      </c>
      <c r="C28" s="10">
        <v>72</v>
      </c>
      <c r="D28" s="10">
        <v>128</v>
      </c>
      <c r="E28" s="3"/>
      <c r="F28" s="7">
        <v>50</v>
      </c>
      <c r="G28" s="10">
        <v>97</v>
      </c>
      <c r="H28" s="10">
        <v>92</v>
      </c>
      <c r="I28" s="10">
        <v>189</v>
      </c>
      <c r="J28" s="3"/>
      <c r="K28" s="7">
        <v>80</v>
      </c>
      <c r="L28" s="10">
        <v>121</v>
      </c>
      <c r="M28" s="10">
        <v>190</v>
      </c>
      <c r="N28" s="10">
        <v>311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28.732694355697554</v>
      </c>
      <c r="W28" s="19">
        <f t="shared" ref="W28:W39" si="5">W9/$W$8*100</f>
        <v>25.0070962248084</v>
      </c>
      <c r="X28" s="19">
        <f t="shared" ref="X28:X39" si="6">X9/$X$8*100</f>
        <v>26.759857708302022</v>
      </c>
      <c r="Z28" s="4" t="s">
        <v>31</v>
      </c>
      <c r="AA28" s="10">
        <v>229</v>
      </c>
      <c r="AB28" s="10">
        <v>208</v>
      </c>
      <c r="AC28" s="10">
        <v>437</v>
      </c>
    </row>
    <row r="29" spans="1:29" ht="15" customHeight="1" x14ac:dyDescent="0.15">
      <c r="A29" s="7">
        <v>21</v>
      </c>
      <c r="B29" s="10">
        <v>66</v>
      </c>
      <c r="C29" s="10">
        <v>68</v>
      </c>
      <c r="D29" s="10">
        <v>134</v>
      </c>
      <c r="E29" s="3"/>
      <c r="F29" s="7">
        <v>51</v>
      </c>
      <c r="G29" s="10">
        <v>95</v>
      </c>
      <c r="H29" s="10">
        <v>89</v>
      </c>
      <c r="I29" s="10">
        <v>184</v>
      </c>
      <c r="J29" s="3"/>
      <c r="K29" s="7">
        <v>81</v>
      </c>
      <c r="L29" s="10">
        <v>111</v>
      </c>
      <c r="M29" s="10">
        <v>184</v>
      </c>
      <c r="N29" s="10">
        <v>295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72.779552715654944</v>
      </c>
      <c r="W29" s="19">
        <f t="shared" si="5"/>
        <v>77.594852871605639</v>
      </c>
      <c r="X29" s="19">
        <f t="shared" si="6"/>
        <v>75.329425321909909</v>
      </c>
      <c r="Z29" s="4" t="s">
        <v>7</v>
      </c>
      <c r="AA29" s="10">
        <v>218</v>
      </c>
      <c r="AB29" s="10">
        <v>372</v>
      </c>
      <c r="AC29" s="10">
        <v>590</v>
      </c>
    </row>
    <row r="30" spans="1:29" ht="15" customHeight="1" x14ac:dyDescent="0.15">
      <c r="A30" s="7">
        <v>22</v>
      </c>
      <c r="B30" s="10">
        <v>59</v>
      </c>
      <c r="C30" s="10">
        <v>67</v>
      </c>
      <c r="D30" s="10">
        <v>126</v>
      </c>
      <c r="E30" s="3"/>
      <c r="F30" s="7">
        <v>52</v>
      </c>
      <c r="G30" s="10">
        <v>95</v>
      </c>
      <c r="H30" s="10">
        <v>88</v>
      </c>
      <c r="I30" s="10">
        <v>183</v>
      </c>
      <c r="J30" s="3"/>
      <c r="K30" s="7">
        <v>82</v>
      </c>
      <c r="L30" s="10">
        <v>106</v>
      </c>
      <c r="M30" s="10">
        <v>186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62.279020234291806</v>
      </c>
      <c r="W30" s="19">
        <f t="shared" si="5"/>
        <v>69.145614533068411</v>
      </c>
      <c r="X30" s="19">
        <f t="shared" si="6"/>
        <v>65.915126008317046</v>
      </c>
      <c r="Z30" s="9" t="s">
        <v>24</v>
      </c>
      <c r="AA30" s="11">
        <f t="shared" ref="AA30:AB30" si="7">SUM(AA26:AA29)</f>
        <v>945</v>
      </c>
      <c r="AB30" s="11">
        <f t="shared" si="7"/>
        <v>1049</v>
      </c>
      <c r="AC30" s="11">
        <f>SUM(AC26:AC29)</f>
        <v>1994</v>
      </c>
    </row>
    <row r="31" spans="1:29" ht="15" customHeight="1" x14ac:dyDescent="0.15">
      <c r="A31" s="7">
        <v>23</v>
      </c>
      <c r="B31" s="10">
        <v>49</v>
      </c>
      <c r="C31" s="10">
        <v>48</v>
      </c>
      <c r="D31" s="10">
        <v>97</v>
      </c>
      <c r="E31" s="3"/>
      <c r="F31" s="7">
        <v>53</v>
      </c>
      <c r="G31" s="10">
        <v>99</v>
      </c>
      <c r="H31" s="10">
        <v>96</v>
      </c>
      <c r="I31" s="10">
        <v>195</v>
      </c>
      <c r="J31" s="3"/>
      <c r="K31" s="7">
        <v>83</v>
      </c>
      <c r="L31" s="10">
        <v>112</v>
      </c>
      <c r="M31" s="10">
        <v>173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51.725239616613415</v>
      </c>
      <c r="W31" s="19">
        <f t="shared" si="5"/>
        <v>59.570441858264736</v>
      </c>
      <c r="X31" s="19">
        <f t="shared" si="6"/>
        <v>55.879553083821833</v>
      </c>
      <c r="Z31" s="6"/>
    </row>
    <row r="32" spans="1:29" ht="15" customHeight="1" x14ac:dyDescent="0.15">
      <c r="A32" s="7">
        <v>24</v>
      </c>
      <c r="B32" s="10">
        <v>51</v>
      </c>
      <c r="C32" s="10">
        <v>55</v>
      </c>
      <c r="D32" s="10">
        <v>106</v>
      </c>
      <c r="E32" s="3"/>
      <c r="F32" s="7">
        <v>54</v>
      </c>
      <c r="G32" s="10">
        <v>88</v>
      </c>
      <c r="H32" s="10">
        <v>94</v>
      </c>
      <c r="I32" s="10">
        <v>182</v>
      </c>
      <c r="J32" s="3"/>
      <c r="K32" s="7">
        <v>84</v>
      </c>
      <c r="L32" s="10">
        <v>99</v>
      </c>
      <c r="M32" s="10">
        <v>177</v>
      </c>
      <c r="N32" s="10">
        <v>276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44.046858359957405</v>
      </c>
      <c r="W32" s="20">
        <f t="shared" si="5"/>
        <v>52.587756646797231</v>
      </c>
      <c r="X32" s="20">
        <f t="shared" si="6"/>
        <v>48.569567613607894</v>
      </c>
      <c r="Z32" s="6"/>
      <c r="AA32" s="27"/>
      <c r="AB32" s="26"/>
      <c r="AC32" s="26"/>
    </row>
    <row r="33" spans="1:29" ht="15" customHeight="1" x14ac:dyDescent="0.15">
      <c r="A33" s="7"/>
      <c r="B33" s="11">
        <v>281</v>
      </c>
      <c r="C33" s="11">
        <v>310</v>
      </c>
      <c r="D33" s="11">
        <v>591</v>
      </c>
      <c r="E33" s="3"/>
      <c r="F33" s="7"/>
      <c r="G33" s="11">
        <v>474</v>
      </c>
      <c r="H33" s="11">
        <v>459</v>
      </c>
      <c r="I33" s="11">
        <v>933</v>
      </c>
      <c r="J33" s="3"/>
      <c r="K33" s="7"/>
      <c r="L33" s="11">
        <v>549</v>
      </c>
      <c r="M33" s="11">
        <v>910</v>
      </c>
      <c r="N33" s="11">
        <v>1459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34.313099041533548</v>
      </c>
      <c r="W33" s="19">
        <f t="shared" si="5"/>
        <v>44.17636484057148</v>
      </c>
      <c r="X33" s="19">
        <f t="shared" si="6"/>
        <v>39.536048900245504</v>
      </c>
      <c r="Z33" s="6" t="s">
        <v>3</v>
      </c>
    </row>
    <row r="34" spans="1:29" ht="15" customHeight="1" x14ac:dyDescent="0.15">
      <c r="A34" s="7">
        <v>25</v>
      </c>
      <c r="B34" s="10">
        <v>60</v>
      </c>
      <c r="C34" s="10">
        <v>49</v>
      </c>
      <c r="D34" s="10">
        <v>109</v>
      </c>
      <c r="E34" s="3"/>
      <c r="F34" s="7">
        <v>55</v>
      </c>
      <c r="G34" s="10">
        <v>95</v>
      </c>
      <c r="H34" s="10">
        <v>131</v>
      </c>
      <c r="I34" s="10">
        <v>226</v>
      </c>
      <c r="J34" s="3"/>
      <c r="K34" s="7">
        <v>85</v>
      </c>
      <c r="L34" s="10">
        <v>134</v>
      </c>
      <c r="M34" s="10">
        <v>191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22.151224707135249</v>
      </c>
      <c r="W34" s="19">
        <f t="shared" si="5"/>
        <v>33.692875390292365</v>
      </c>
      <c r="X34" s="19">
        <f t="shared" si="6"/>
        <v>28.262939025001256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46</v>
      </c>
      <c r="C35" s="10">
        <v>51</v>
      </c>
      <c r="D35" s="10">
        <v>97</v>
      </c>
      <c r="E35" s="3"/>
      <c r="F35" s="7">
        <v>56</v>
      </c>
      <c r="G35" s="10">
        <v>84</v>
      </c>
      <c r="H35" s="10">
        <v>75</v>
      </c>
      <c r="I35" s="10">
        <v>159</v>
      </c>
      <c r="J35" s="3"/>
      <c r="K35" s="7">
        <v>86</v>
      </c>
      <c r="L35" s="10">
        <v>101</v>
      </c>
      <c r="M35" s="10">
        <v>177</v>
      </c>
      <c r="N35" s="10">
        <v>278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14.845580404685835</v>
      </c>
      <c r="W35" s="19">
        <f t="shared" si="5"/>
        <v>25.764026871037942</v>
      </c>
      <c r="X35" s="19">
        <f t="shared" si="6"/>
        <v>20.627285936169145</v>
      </c>
      <c r="Z35" s="4" t="s">
        <v>25</v>
      </c>
      <c r="AA35" s="10">
        <f>SUM(AA5,AA12,AA19,AA26)</f>
        <v>873</v>
      </c>
      <c r="AB35" s="10">
        <f t="shared" ref="AA35:AB38" si="8">SUM(AB5,AB12,AB19,AB26)</f>
        <v>787</v>
      </c>
      <c r="AC35" s="10">
        <f>SUM(AA35:AB35)</f>
        <v>1660</v>
      </c>
    </row>
    <row r="36" spans="1:29" ht="15" customHeight="1" x14ac:dyDescent="0.15">
      <c r="A36" s="7">
        <v>27</v>
      </c>
      <c r="B36" s="10">
        <v>52</v>
      </c>
      <c r="C36" s="10">
        <v>50</v>
      </c>
      <c r="D36" s="10">
        <v>102</v>
      </c>
      <c r="E36" s="3"/>
      <c r="F36" s="7">
        <v>57</v>
      </c>
      <c r="G36" s="10">
        <v>106</v>
      </c>
      <c r="H36" s="10">
        <v>100</v>
      </c>
      <c r="I36" s="10">
        <v>206</v>
      </c>
      <c r="J36" s="3"/>
      <c r="K36" s="7">
        <v>87</v>
      </c>
      <c r="L36" s="10">
        <v>109</v>
      </c>
      <c r="M36" s="10">
        <v>182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8.9989350372736947</v>
      </c>
      <c r="W36" s="19">
        <f t="shared" si="5"/>
        <v>17.153940770176931</v>
      </c>
      <c r="X36" s="19">
        <f t="shared" si="6"/>
        <v>13.31730046595521</v>
      </c>
      <c r="Z36" s="25" t="s">
        <v>26</v>
      </c>
      <c r="AA36" s="10">
        <f t="shared" si="8"/>
        <v>4381</v>
      </c>
      <c r="AB36" s="10">
        <f t="shared" si="8"/>
        <v>4224</v>
      </c>
      <c r="AC36" s="13">
        <f>SUM(AA36:AB36)</f>
        <v>8605</v>
      </c>
    </row>
    <row r="37" spans="1:29" ht="15" customHeight="1" x14ac:dyDescent="0.15">
      <c r="A37" s="7">
        <v>28</v>
      </c>
      <c r="B37" s="10">
        <v>66</v>
      </c>
      <c r="C37" s="10">
        <v>49</v>
      </c>
      <c r="D37" s="10">
        <v>115</v>
      </c>
      <c r="E37" s="3"/>
      <c r="F37" s="7">
        <v>58</v>
      </c>
      <c r="G37" s="10">
        <v>109</v>
      </c>
      <c r="H37" s="10">
        <v>119</v>
      </c>
      <c r="I37" s="10">
        <v>228</v>
      </c>
      <c r="J37" s="3"/>
      <c r="K37" s="7">
        <v>88</v>
      </c>
      <c r="L37" s="10">
        <v>91</v>
      </c>
      <c r="M37" s="10">
        <v>186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3.5143769968051117</v>
      </c>
      <c r="W37" s="19">
        <f t="shared" si="5"/>
        <v>8.7614722301069161</v>
      </c>
      <c r="X37" s="19">
        <f t="shared" si="6"/>
        <v>6.2929004459141238</v>
      </c>
      <c r="Z37" s="4" t="s">
        <v>31</v>
      </c>
      <c r="AA37" s="10">
        <f t="shared" si="8"/>
        <v>2056</v>
      </c>
      <c r="AB37" s="10">
        <f t="shared" si="8"/>
        <v>1997</v>
      </c>
      <c r="AC37" s="13">
        <f>SUM(AA37:AB37)</f>
        <v>4053</v>
      </c>
    </row>
    <row r="38" spans="1:29" ht="15" customHeight="1" x14ac:dyDescent="0.15">
      <c r="A38" s="7">
        <v>29</v>
      </c>
      <c r="B38" s="10">
        <v>72</v>
      </c>
      <c r="C38" s="10">
        <v>48</v>
      </c>
      <c r="D38" s="10">
        <v>120</v>
      </c>
      <c r="E38" s="3"/>
      <c r="F38" s="7">
        <v>59</v>
      </c>
      <c r="G38" s="10">
        <v>123</v>
      </c>
      <c r="H38" s="10">
        <v>128</v>
      </c>
      <c r="I38" s="10">
        <v>251</v>
      </c>
      <c r="J38" s="3"/>
      <c r="K38" s="7">
        <v>89</v>
      </c>
      <c r="L38" s="10">
        <v>80</v>
      </c>
      <c r="M38" s="10">
        <v>151</v>
      </c>
      <c r="N38" s="10">
        <v>231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0.7880724174653887</v>
      </c>
      <c r="W38" s="19">
        <f t="shared" si="5"/>
        <v>2.7060270602706029</v>
      </c>
      <c r="X38" s="19">
        <f t="shared" si="6"/>
        <v>1.8036975800390802</v>
      </c>
      <c r="Z38" s="4" t="s">
        <v>7</v>
      </c>
      <c r="AA38" s="10">
        <f t="shared" si="8"/>
        <v>2080</v>
      </c>
      <c r="AB38" s="10">
        <f t="shared" si="8"/>
        <v>3561</v>
      </c>
      <c r="AC38" s="13">
        <f>SUM(AA38:AB38)</f>
        <v>5641</v>
      </c>
    </row>
    <row r="39" spans="1:29" ht="15" customHeight="1" x14ac:dyDescent="0.15">
      <c r="A39" s="7"/>
      <c r="B39" s="11">
        <v>296</v>
      </c>
      <c r="C39" s="11">
        <v>247</v>
      </c>
      <c r="D39" s="11">
        <v>543</v>
      </c>
      <c r="E39" s="3"/>
      <c r="F39" s="7"/>
      <c r="G39" s="11">
        <v>517</v>
      </c>
      <c r="H39" s="11">
        <v>553</v>
      </c>
      <c r="I39" s="11">
        <v>1070</v>
      </c>
      <c r="J39" s="3"/>
      <c r="K39" s="7"/>
      <c r="L39" s="11">
        <v>515</v>
      </c>
      <c r="M39" s="11">
        <v>887</v>
      </c>
      <c r="N39" s="11">
        <v>1402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4.2598509052183174E-2</v>
      </c>
      <c r="W39" s="19">
        <f t="shared" si="5"/>
        <v>0.47308165389346196</v>
      </c>
      <c r="X39" s="19">
        <f t="shared" si="6"/>
        <v>0.27055463700586202</v>
      </c>
      <c r="Z39" s="9" t="s">
        <v>24</v>
      </c>
      <c r="AA39" s="11">
        <f>SUM(AA35:AA38)</f>
        <v>9390</v>
      </c>
      <c r="AB39" s="11">
        <f>SUM(AB35:AB38)</f>
        <v>10569</v>
      </c>
      <c r="AC39" s="11">
        <f>SUM(AC35:AC38)</f>
        <v>19959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5" t="s">
        <v>33</v>
      </c>
      <c r="G1" s="36"/>
      <c r="H1" s="37"/>
      <c r="U1" s="28" t="s">
        <v>32</v>
      </c>
      <c r="X1" s="28"/>
    </row>
    <row r="2" spans="1:29" ht="13.5" customHeight="1" x14ac:dyDescent="0.15">
      <c r="U2" s="38">
        <v>44926</v>
      </c>
      <c r="V2" s="38"/>
      <c r="W2" s="38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34" t="s">
        <v>41</v>
      </c>
      <c r="B4" s="10">
        <v>35</v>
      </c>
      <c r="C4" s="10">
        <v>30</v>
      </c>
      <c r="D4" s="10">
        <v>65</v>
      </c>
      <c r="E4" s="3"/>
      <c r="F4" s="7">
        <v>30</v>
      </c>
      <c r="G4" s="10">
        <v>49</v>
      </c>
      <c r="H4" s="10">
        <v>47</v>
      </c>
      <c r="I4" s="10">
        <v>96</v>
      </c>
      <c r="J4" s="3"/>
      <c r="K4" s="7">
        <v>60</v>
      </c>
      <c r="L4" s="10">
        <v>113</v>
      </c>
      <c r="M4" s="10">
        <v>108</v>
      </c>
      <c r="N4" s="10">
        <v>221</v>
      </c>
      <c r="O4" s="3"/>
      <c r="P4" s="7">
        <v>90</v>
      </c>
      <c r="Q4" s="10">
        <v>60</v>
      </c>
      <c r="R4" s="10">
        <v>146</v>
      </c>
      <c r="S4" s="10">
        <v>206</v>
      </c>
      <c r="U4" s="4" t="s">
        <v>4</v>
      </c>
      <c r="V4" s="15">
        <f>SUM(B9,B15,B21)</f>
        <v>868</v>
      </c>
      <c r="W4" s="15">
        <f>SUM(C9,C15,C21)</f>
        <v>789</v>
      </c>
      <c r="X4" s="15">
        <f>SUM(V4:W4)</f>
        <v>1657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39</v>
      </c>
      <c r="C5" s="10">
        <v>33</v>
      </c>
      <c r="D5" s="10">
        <v>72</v>
      </c>
      <c r="E5" s="3"/>
      <c r="F5" s="7">
        <v>31</v>
      </c>
      <c r="G5" s="10">
        <v>65</v>
      </c>
      <c r="H5" s="10">
        <v>41</v>
      </c>
      <c r="I5" s="10">
        <v>106</v>
      </c>
      <c r="J5" s="3"/>
      <c r="K5" s="7">
        <v>61</v>
      </c>
      <c r="L5" s="10">
        <v>143</v>
      </c>
      <c r="M5" s="10">
        <v>158</v>
      </c>
      <c r="N5" s="10">
        <v>301</v>
      </c>
      <c r="O5" s="3"/>
      <c r="P5" s="7">
        <v>91</v>
      </c>
      <c r="Q5" s="10">
        <v>68</v>
      </c>
      <c r="R5" s="10">
        <v>147</v>
      </c>
      <c r="S5" s="10">
        <v>215</v>
      </c>
      <c r="U5" s="4" t="s">
        <v>5</v>
      </c>
      <c r="V5" s="15">
        <f>SUM(B27,B33,B39,G9,G15,G21,G27,G33,G39,L9)</f>
        <v>4364</v>
      </c>
      <c r="W5" s="15">
        <f>SUM(C27,C33,C39,H9,H15,H21,H27,H33,H39,M9)</f>
        <v>4201</v>
      </c>
      <c r="X5" s="15">
        <f>SUM(V5:W5)</f>
        <v>8565</v>
      </c>
      <c r="Y5" s="2"/>
      <c r="Z5" s="4" t="s">
        <v>25</v>
      </c>
      <c r="AA5" s="10">
        <v>495</v>
      </c>
      <c r="AB5" s="10">
        <v>486</v>
      </c>
      <c r="AC5" s="10">
        <v>981</v>
      </c>
    </row>
    <row r="6" spans="1:29" ht="15" customHeight="1" x14ac:dyDescent="0.15">
      <c r="A6" s="7">
        <v>2</v>
      </c>
      <c r="B6" s="10">
        <v>56</v>
      </c>
      <c r="C6" s="10">
        <v>44</v>
      </c>
      <c r="D6" s="10">
        <v>100</v>
      </c>
      <c r="E6" s="3"/>
      <c r="F6" s="7">
        <v>32</v>
      </c>
      <c r="G6" s="10">
        <v>47</v>
      </c>
      <c r="H6" s="10">
        <v>45</v>
      </c>
      <c r="I6" s="10">
        <v>92</v>
      </c>
      <c r="J6" s="3"/>
      <c r="K6" s="7">
        <v>62</v>
      </c>
      <c r="L6" s="10">
        <v>141</v>
      </c>
      <c r="M6" s="10">
        <v>136</v>
      </c>
      <c r="N6" s="10">
        <v>277</v>
      </c>
      <c r="O6" s="3"/>
      <c r="P6" s="7">
        <v>92</v>
      </c>
      <c r="Q6" s="10">
        <v>56</v>
      </c>
      <c r="R6" s="10">
        <v>147</v>
      </c>
      <c r="S6" s="10">
        <v>203</v>
      </c>
      <c r="U6" s="8" t="s">
        <v>6</v>
      </c>
      <c r="V6" s="15">
        <f>SUM(L15,L21)</f>
        <v>2056</v>
      </c>
      <c r="W6" s="15">
        <f>SUM(M15,M21)</f>
        <v>1993</v>
      </c>
      <c r="X6" s="15">
        <f>SUM(V6:W6)</f>
        <v>4049</v>
      </c>
      <c r="Z6" s="25" t="s">
        <v>26</v>
      </c>
      <c r="AA6" s="10">
        <v>2544</v>
      </c>
      <c r="AB6" s="10">
        <v>2496</v>
      </c>
      <c r="AC6" s="10">
        <v>5040</v>
      </c>
    </row>
    <row r="7" spans="1:29" ht="15" customHeight="1" x14ac:dyDescent="0.15">
      <c r="A7" s="7">
        <v>3</v>
      </c>
      <c r="B7" s="10">
        <v>52</v>
      </c>
      <c r="C7" s="10">
        <v>37</v>
      </c>
      <c r="D7" s="10">
        <v>89</v>
      </c>
      <c r="E7" s="3"/>
      <c r="F7" s="7">
        <v>33</v>
      </c>
      <c r="G7" s="10">
        <v>47</v>
      </c>
      <c r="H7" s="10">
        <v>52</v>
      </c>
      <c r="I7" s="10">
        <v>99</v>
      </c>
      <c r="J7" s="3"/>
      <c r="K7" s="7">
        <v>63</v>
      </c>
      <c r="L7" s="10">
        <v>160</v>
      </c>
      <c r="M7" s="10">
        <v>168</v>
      </c>
      <c r="N7" s="10">
        <v>328</v>
      </c>
      <c r="O7" s="3"/>
      <c r="P7" s="7">
        <v>93</v>
      </c>
      <c r="Q7" s="10">
        <v>46</v>
      </c>
      <c r="R7" s="10">
        <v>117</v>
      </c>
      <c r="S7" s="10">
        <v>163</v>
      </c>
      <c r="U7" s="4" t="s">
        <v>7</v>
      </c>
      <c r="V7" s="15">
        <f>SUM(L27,L33,L39,Q9,Q15,Q21,Q27,Q33,Q39)</f>
        <v>2067</v>
      </c>
      <c r="W7" s="15">
        <f>SUM(M27,M33,M39,R9,R15,R21,R27,R33,R39)</f>
        <v>3552</v>
      </c>
      <c r="X7" s="15">
        <f>SUM(V7:W7)</f>
        <v>5619</v>
      </c>
      <c r="Z7" s="4" t="s">
        <v>31</v>
      </c>
      <c r="AA7" s="10">
        <v>1153</v>
      </c>
      <c r="AB7" s="10">
        <v>1173</v>
      </c>
      <c r="AC7" s="10">
        <v>2326</v>
      </c>
    </row>
    <row r="8" spans="1:29" ht="15" customHeight="1" x14ac:dyDescent="0.15">
      <c r="A8" s="7">
        <v>4</v>
      </c>
      <c r="B8" s="10">
        <v>36</v>
      </c>
      <c r="C8" s="10">
        <v>32</v>
      </c>
      <c r="D8" s="10">
        <v>68</v>
      </c>
      <c r="E8" s="3"/>
      <c r="F8" s="7">
        <v>34</v>
      </c>
      <c r="G8" s="10">
        <v>80</v>
      </c>
      <c r="H8" s="10">
        <v>65</v>
      </c>
      <c r="I8" s="10">
        <v>145</v>
      </c>
      <c r="J8" s="3"/>
      <c r="K8" s="7">
        <v>64</v>
      </c>
      <c r="L8" s="10">
        <v>159</v>
      </c>
      <c r="M8" s="10">
        <v>165</v>
      </c>
      <c r="N8" s="10">
        <v>324</v>
      </c>
      <c r="O8" s="3"/>
      <c r="P8" s="7">
        <v>94</v>
      </c>
      <c r="Q8" s="10">
        <v>21</v>
      </c>
      <c r="R8" s="10">
        <v>90</v>
      </c>
      <c r="S8" s="10">
        <v>111</v>
      </c>
      <c r="U8" s="17" t="s">
        <v>3</v>
      </c>
      <c r="V8" s="12">
        <f>SUM(V4:V7)</f>
        <v>9355</v>
      </c>
      <c r="W8" s="12">
        <f>SUM(W4:W7)</f>
        <v>10535</v>
      </c>
      <c r="X8" s="12">
        <f>SUM(X4:X7)</f>
        <v>19890</v>
      </c>
      <c r="Z8" s="4" t="s">
        <v>7</v>
      </c>
      <c r="AA8" s="10">
        <v>1253</v>
      </c>
      <c r="AB8" s="10">
        <v>2131</v>
      </c>
      <c r="AC8" s="10">
        <v>3384</v>
      </c>
    </row>
    <row r="9" spans="1:29" ht="15" customHeight="1" x14ac:dyDescent="0.15">
      <c r="A9" s="7"/>
      <c r="B9" s="11">
        <v>218</v>
      </c>
      <c r="C9" s="11">
        <v>176</v>
      </c>
      <c r="D9" s="11">
        <v>394</v>
      </c>
      <c r="E9" s="3"/>
      <c r="F9" s="7"/>
      <c r="G9" s="11">
        <v>288</v>
      </c>
      <c r="H9" s="11">
        <v>250</v>
      </c>
      <c r="I9" s="11">
        <v>538</v>
      </c>
      <c r="J9" s="3"/>
      <c r="K9" s="7"/>
      <c r="L9" s="12">
        <v>716</v>
      </c>
      <c r="M9" s="12">
        <v>735</v>
      </c>
      <c r="N9" s="12">
        <v>1451</v>
      </c>
      <c r="O9" s="3"/>
      <c r="P9" s="7"/>
      <c r="Q9" s="11">
        <v>251</v>
      </c>
      <c r="R9" s="11">
        <v>647</v>
      </c>
      <c r="S9" s="11">
        <v>898</v>
      </c>
      <c r="U9" s="4" t="s">
        <v>8</v>
      </c>
      <c r="V9" s="15">
        <f>SUM(G21,G27,G33,G39,L9)</f>
        <v>2685</v>
      </c>
      <c r="W9" s="15">
        <f>SUM(H21,H27,H33,H39,M9)</f>
        <v>2629</v>
      </c>
      <c r="X9" s="18">
        <f t="shared" ref="X9:X20" si="0">SUM(V9:W9)</f>
        <v>5314</v>
      </c>
      <c r="Z9" s="9" t="s">
        <v>24</v>
      </c>
      <c r="AA9" s="11">
        <f t="shared" ref="AA9:AB9" si="1">SUM(AA5:AA8)</f>
        <v>5445</v>
      </c>
      <c r="AB9" s="11">
        <f t="shared" si="1"/>
        <v>6286</v>
      </c>
      <c r="AC9" s="11">
        <f>SUM(AC5:AC8)</f>
        <v>11731</v>
      </c>
    </row>
    <row r="10" spans="1:29" ht="15" customHeight="1" x14ac:dyDescent="0.15">
      <c r="A10" s="7">
        <v>5</v>
      </c>
      <c r="B10" s="10">
        <v>66</v>
      </c>
      <c r="C10" s="10">
        <v>53</v>
      </c>
      <c r="D10" s="10">
        <v>119</v>
      </c>
      <c r="E10" s="3"/>
      <c r="F10" s="7">
        <v>35</v>
      </c>
      <c r="G10" s="10">
        <v>77</v>
      </c>
      <c r="H10" s="10">
        <v>78</v>
      </c>
      <c r="I10" s="10">
        <v>155</v>
      </c>
      <c r="J10" s="3"/>
      <c r="K10" s="7">
        <v>65</v>
      </c>
      <c r="L10" s="10">
        <v>161</v>
      </c>
      <c r="M10" s="10">
        <v>163</v>
      </c>
      <c r="N10" s="10">
        <v>324</v>
      </c>
      <c r="O10" s="3"/>
      <c r="P10" s="7">
        <v>95</v>
      </c>
      <c r="Q10" s="10">
        <v>19</v>
      </c>
      <c r="R10" s="10">
        <v>70</v>
      </c>
      <c r="S10" s="10">
        <v>89</v>
      </c>
      <c r="U10" s="4" t="s">
        <v>9</v>
      </c>
      <c r="V10" s="15">
        <f>SUM(G21,G27,G33,G39,L9,L15,L21,L27,L33,L39,Q9,Q15,Q21,Q27,Q33,Q39)</f>
        <v>6808</v>
      </c>
      <c r="W10" s="15">
        <f>SUM(H21,H27,H33,H39,M9,M15,M21,M27,M33,M39,R9,R15,R21,R27,R33,R39)</f>
        <v>8174</v>
      </c>
      <c r="X10" s="18">
        <f t="shared" si="0"/>
        <v>14982</v>
      </c>
      <c r="Z10" s="6" t="s">
        <v>28</v>
      </c>
    </row>
    <row r="11" spans="1:29" ht="15" customHeight="1" x14ac:dyDescent="0.15">
      <c r="A11" s="7">
        <v>6</v>
      </c>
      <c r="B11" s="10">
        <v>53</v>
      </c>
      <c r="C11" s="10">
        <v>47</v>
      </c>
      <c r="D11" s="10">
        <v>100</v>
      </c>
      <c r="E11" s="3"/>
      <c r="F11" s="7">
        <v>36</v>
      </c>
      <c r="G11" s="10">
        <v>81</v>
      </c>
      <c r="H11" s="10">
        <v>78</v>
      </c>
      <c r="I11" s="10">
        <v>159</v>
      </c>
      <c r="J11" s="3"/>
      <c r="K11" s="7">
        <v>66</v>
      </c>
      <c r="L11" s="10">
        <v>172</v>
      </c>
      <c r="M11" s="10">
        <v>175</v>
      </c>
      <c r="N11" s="10">
        <v>347</v>
      </c>
      <c r="O11" s="3"/>
      <c r="P11" s="7">
        <v>96</v>
      </c>
      <c r="Q11" s="10">
        <v>19</v>
      </c>
      <c r="R11" s="10">
        <v>56</v>
      </c>
      <c r="S11" s="10">
        <v>75</v>
      </c>
      <c r="U11" s="4" t="s">
        <v>10</v>
      </c>
      <c r="V11" s="15">
        <f>SUM(,G33,G39,L9,L15,L21,L27,L33,L39,Q9,Q15,Q21,Q27,Q33,Q39)</f>
        <v>5824</v>
      </c>
      <c r="W11" s="15">
        <f>SUM(,H33,H39,M9,M15,M21,M27,M33,M39,R9,R15,R21,R27,R33,R39)</f>
        <v>7283</v>
      </c>
      <c r="X11" s="18">
        <f t="shared" si="0"/>
        <v>13107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59</v>
      </c>
      <c r="D12" s="10">
        <v>118</v>
      </c>
      <c r="E12" s="3"/>
      <c r="F12" s="7">
        <v>37</v>
      </c>
      <c r="G12" s="10">
        <v>84</v>
      </c>
      <c r="H12" s="10">
        <v>95</v>
      </c>
      <c r="I12" s="10">
        <v>179</v>
      </c>
      <c r="J12" s="3"/>
      <c r="K12" s="7">
        <v>67</v>
      </c>
      <c r="L12" s="10">
        <v>177</v>
      </c>
      <c r="M12" s="10">
        <v>192</v>
      </c>
      <c r="N12" s="10">
        <v>369</v>
      </c>
      <c r="O12" s="3"/>
      <c r="P12" s="7">
        <v>97</v>
      </c>
      <c r="Q12" s="10">
        <v>21</v>
      </c>
      <c r="R12" s="10">
        <v>53</v>
      </c>
      <c r="S12" s="10">
        <v>74</v>
      </c>
      <c r="U12" s="4" t="s">
        <v>11</v>
      </c>
      <c r="V12" s="15">
        <f>SUM(L9,L15,L21,L27,L33,L39,Q9,Q15,Q21,Q27,Q33,Q39)</f>
        <v>4839</v>
      </c>
      <c r="W12" s="15">
        <f>SUM(M9,M15,M21,M27,M33,M39,R9,R15,R21,R27,R33,R39)</f>
        <v>6280</v>
      </c>
      <c r="X12" s="18">
        <f t="shared" si="0"/>
        <v>11119</v>
      </c>
      <c r="Z12" s="4" t="s">
        <v>25</v>
      </c>
      <c r="AA12" s="10">
        <v>143</v>
      </c>
      <c r="AB12" s="10">
        <v>96</v>
      </c>
      <c r="AC12" s="10">
        <v>239</v>
      </c>
    </row>
    <row r="13" spans="1:29" ht="15" customHeight="1" x14ac:dyDescent="0.15">
      <c r="A13" s="7">
        <v>8</v>
      </c>
      <c r="B13" s="10">
        <v>64</v>
      </c>
      <c r="C13" s="10">
        <v>61</v>
      </c>
      <c r="D13" s="10">
        <v>125</v>
      </c>
      <c r="E13" s="3"/>
      <c r="F13" s="7">
        <v>38</v>
      </c>
      <c r="G13" s="10">
        <v>102</v>
      </c>
      <c r="H13" s="10">
        <v>76</v>
      </c>
      <c r="I13" s="10">
        <v>178</v>
      </c>
      <c r="J13" s="3"/>
      <c r="K13" s="7">
        <v>68</v>
      </c>
      <c r="L13" s="10">
        <v>200</v>
      </c>
      <c r="M13" s="10">
        <v>166</v>
      </c>
      <c r="N13" s="10">
        <v>366</v>
      </c>
      <c r="O13" s="3"/>
      <c r="P13" s="7">
        <v>98</v>
      </c>
      <c r="Q13" s="10">
        <v>8</v>
      </c>
      <c r="R13" s="10">
        <v>34</v>
      </c>
      <c r="S13" s="10">
        <v>42</v>
      </c>
      <c r="U13" s="9" t="s">
        <v>12</v>
      </c>
      <c r="V13" s="12">
        <f>SUM(L15,L21,L27,L33,L39,Q9,Q15,Q21,Q27,Q33,Q39)</f>
        <v>4123</v>
      </c>
      <c r="W13" s="12">
        <f>SUM(M15,M21,M27,M33,M39,R9,R15,R21,R27,R33,R39)</f>
        <v>5545</v>
      </c>
      <c r="X13" s="12">
        <f t="shared" si="0"/>
        <v>9668</v>
      </c>
      <c r="Z13" s="25" t="s">
        <v>26</v>
      </c>
      <c r="AA13" s="10">
        <v>549</v>
      </c>
      <c r="AB13" s="10">
        <v>581</v>
      </c>
      <c r="AC13" s="10">
        <v>1130</v>
      </c>
    </row>
    <row r="14" spans="1:29" ht="15" customHeight="1" x14ac:dyDescent="0.15">
      <c r="A14" s="7">
        <v>9</v>
      </c>
      <c r="B14" s="10">
        <v>61</v>
      </c>
      <c r="C14" s="10">
        <v>68</v>
      </c>
      <c r="D14" s="10">
        <v>129</v>
      </c>
      <c r="E14" s="3"/>
      <c r="F14" s="7">
        <v>39</v>
      </c>
      <c r="G14" s="10">
        <v>88</v>
      </c>
      <c r="H14" s="10">
        <v>98</v>
      </c>
      <c r="I14" s="10">
        <v>186</v>
      </c>
      <c r="J14" s="3"/>
      <c r="K14" s="7">
        <v>69</v>
      </c>
      <c r="L14" s="10">
        <v>206</v>
      </c>
      <c r="M14" s="10">
        <v>190</v>
      </c>
      <c r="N14" s="10">
        <v>396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4659</v>
      </c>
      <c r="X14" s="18">
        <f t="shared" si="0"/>
        <v>7866</v>
      </c>
      <c r="Z14" s="4" t="s">
        <v>31</v>
      </c>
      <c r="AA14" s="10">
        <v>289</v>
      </c>
      <c r="AB14" s="10">
        <v>278</v>
      </c>
      <c r="AC14" s="10">
        <v>567</v>
      </c>
    </row>
    <row r="15" spans="1:29" ht="15" customHeight="1" x14ac:dyDescent="0.15">
      <c r="A15" s="7"/>
      <c r="B15" s="11">
        <v>303</v>
      </c>
      <c r="C15" s="11">
        <v>288</v>
      </c>
      <c r="D15" s="11">
        <v>591</v>
      </c>
      <c r="E15" s="3"/>
      <c r="F15" s="7"/>
      <c r="G15" s="11">
        <v>432</v>
      </c>
      <c r="H15" s="11">
        <v>425</v>
      </c>
      <c r="I15" s="11">
        <v>857</v>
      </c>
      <c r="J15" s="3"/>
      <c r="K15" s="7"/>
      <c r="L15" s="11">
        <v>916</v>
      </c>
      <c r="M15" s="11">
        <v>886</v>
      </c>
      <c r="N15" s="11">
        <v>1802</v>
      </c>
      <c r="O15" s="3"/>
      <c r="P15" s="7"/>
      <c r="Q15" s="11">
        <v>72</v>
      </c>
      <c r="R15" s="11">
        <v>232</v>
      </c>
      <c r="S15" s="11">
        <v>304</v>
      </c>
      <c r="U15" s="4" t="s">
        <v>14</v>
      </c>
      <c r="V15" s="15">
        <f>SUM(L27,L33,L39,Q9,Q15,Q21,Q27,Q33,Q39)</f>
        <v>2067</v>
      </c>
      <c r="W15" s="15">
        <f>SUM(M27,M33,M39,R9,R15,R21,R27,R33,R39)</f>
        <v>3552</v>
      </c>
      <c r="X15" s="18">
        <f t="shared" si="0"/>
        <v>5619</v>
      </c>
      <c r="Z15" s="4" t="s">
        <v>7</v>
      </c>
      <c r="AA15" s="10">
        <v>258</v>
      </c>
      <c r="AB15" s="10">
        <v>414</v>
      </c>
      <c r="AC15" s="10">
        <v>672</v>
      </c>
    </row>
    <row r="16" spans="1:29" ht="15" customHeight="1" x14ac:dyDescent="0.15">
      <c r="A16" s="7">
        <v>10</v>
      </c>
      <c r="B16" s="10">
        <v>66</v>
      </c>
      <c r="C16" s="10">
        <v>53</v>
      </c>
      <c r="D16" s="10">
        <v>119</v>
      </c>
      <c r="E16" s="3"/>
      <c r="F16" s="7">
        <v>40</v>
      </c>
      <c r="G16" s="10">
        <v>80</v>
      </c>
      <c r="H16" s="10">
        <v>81</v>
      </c>
      <c r="I16" s="10">
        <v>161</v>
      </c>
      <c r="J16" s="3"/>
      <c r="K16" s="7">
        <v>70</v>
      </c>
      <c r="L16" s="10">
        <v>218</v>
      </c>
      <c r="M16" s="10">
        <v>202</v>
      </c>
      <c r="N16" s="10">
        <v>420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1381</v>
      </c>
      <c r="W16" s="15">
        <f>SUM(M33,M39,R9,R15,R21,R27,R33,R39)</f>
        <v>2710</v>
      </c>
      <c r="X16" s="18">
        <f t="shared" si="0"/>
        <v>4091</v>
      </c>
      <c r="Z16" s="9" t="s">
        <v>24</v>
      </c>
      <c r="AA16" s="11">
        <f t="shared" ref="AA16:AB16" si="2">SUM(AA12:AA15)</f>
        <v>1239</v>
      </c>
      <c r="AB16" s="11">
        <f t="shared" si="2"/>
        <v>1369</v>
      </c>
      <c r="AC16" s="11">
        <f>SUM(AC12:AC15)</f>
        <v>2608</v>
      </c>
    </row>
    <row r="17" spans="1:29" ht="15" customHeight="1" x14ac:dyDescent="0.15">
      <c r="A17" s="7">
        <v>11</v>
      </c>
      <c r="B17" s="10">
        <v>60</v>
      </c>
      <c r="C17" s="10">
        <v>59</v>
      </c>
      <c r="D17" s="10">
        <v>119</v>
      </c>
      <c r="E17" s="3"/>
      <c r="F17" s="7">
        <v>41</v>
      </c>
      <c r="G17" s="10">
        <v>90</v>
      </c>
      <c r="H17" s="10">
        <v>77</v>
      </c>
      <c r="I17" s="10">
        <v>167</v>
      </c>
      <c r="J17" s="3"/>
      <c r="K17" s="7">
        <v>71</v>
      </c>
      <c r="L17" s="10">
        <v>213</v>
      </c>
      <c r="M17" s="10">
        <v>200</v>
      </c>
      <c r="N17" s="10">
        <v>413</v>
      </c>
      <c r="O17" s="3"/>
      <c r="P17" s="7">
        <v>101</v>
      </c>
      <c r="Q17" s="10">
        <v>1</v>
      </c>
      <c r="R17" s="10">
        <v>16</v>
      </c>
      <c r="S17" s="10">
        <v>17</v>
      </c>
      <c r="U17" s="4" t="s">
        <v>16</v>
      </c>
      <c r="V17" s="15">
        <f>SUM(L39,Q9,Q15,Q21,Q27,Q33,Q39)</f>
        <v>834</v>
      </c>
      <c r="W17" s="15">
        <f>SUM(M39,R9,R15,R21,R27,R33,R39)</f>
        <v>1809</v>
      </c>
      <c r="X17" s="18">
        <f t="shared" si="0"/>
        <v>2643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69</v>
      </c>
      <c r="D18" s="10">
        <v>149</v>
      </c>
      <c r="E18" s="3"/>
      <c r="F18" s="7">
        <v>42</v>
      </c>
      <c r="G18" s="10">
        <v>78</v>
      </c>
      <c r="H18" s="10">
        <v>99</v>
      </c>
      <c r="I18" s="10">
        <v>177</v>
      </c>
      <c r="J18" s="3"/>
      <c r="K18" s="7">
        <v>72</v>
      </c>
      <c r="L18" s="10">
        <v>224</v>
      </c>
      <c r="M18" s="10">
        <v>220</v>
      </c>
      <c r="N18" s="13">
        <v>444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327</v>
      </c>
      <c r="W18" s="15">
        <f>SUM(R9,R15,R21,R27,R33,R39)</f>
        <v>929</v>
      </c>
      <c r="X18" s="18">
        <f t="shared" si="0"/>
        <v>1256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68</v>
      </c>
      <c r="D19" s="10">
        <v>145</v>
      </c>
      <c r="E19" s="3"/>
      <c r="F19" s="7">
        <v>43</v>
      </c>
      <c r="G19" s="10">
        <v>98</v>
      </c>
      <c r="H19" s="10">
        <v>82</v>
      </c>
      <c r="I19" s="10">
        <v>180</v>
      </c>
      <c r="J19" s="3"/>
      <c r="K19" s="7">
        <v>73</v>
      </c>
      <c r="L19" s="10">
        <v>246</v>
      </c>
      <c r="M19" s="10">
        <v>270</v>
      </c>
      <c r="N19" s="10">
        <v>516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76</v>
      </c>
      <c r="W19" s="15">
        <f>SUM(R15,R21,R27,R33,R39)</f>
        <v>282</v>
      </c>
      <c r="X19" s="18">
        <f t="shared" si="0"/>
        <v>358</v>
      </c>
      <c r="Z19" s="4" t="s">
        <v>25</v>
      </c>
      <c r="AA19" s="10">
        <v>141</v>
      </c>
      <c r="AB19" s="10">
        <v>125</v>
      </c>
      <c r="AC19" s="10">
        <v>266</v>
      </c>
    </row>
    <row r="20" spans="1:29" ht="15" customHeight="1" x14ac:dyDescent="0.15">
      <c r="A20" s="7">
        <v>14</v>
      </c>
      <c r="B20" s="10">
        <v>64</v>
      </c>
      <c r="C20" s="10">
        <v>76</v>
      </c>
      <c r="D20" s="10">
        <v>140</v>
      </c>
      <c r="E20" s="3"/>
      <c r="F20" s="7">
        <v>44</v>
      </c>
      <c r="G20" s="10">
        <v>96</v>
      </c>
      <c r="H20" s="10">
        <v>92</v>
      </c>
      <c r="I20" s="10">
        <v>188</v>
      </c>
      <c r="J20" s="3"/>
      <c r="K20" s="7">
        <v>74</v>
      </c>
      <c r="L20" s="10">
        <v>239</v>
      </c>
      <c r="M20" s="10">
        <v>215</v>
      </c>
      <c r="N20" s="10">
        <v>454</v>
      </c>
      <c r="O20" s="3"/>
      <c r="P20" s="7">
        <v>104</v>
      </c>
      <c r="Q20" s="10">
        <v>1</v>
      </c>
      <c r="R20" s="10">
        <v>5</v>
      </c>
      <c r="S20" s="10">
        <v>6</v>
      </c>
      <c r="U20" s="4" t="s">
        <v>19</v>
      </c>
      <c r="V20" s="15">
        <f>SUM(Q21,Q27,Q33,Q39)</f>
        <v>4</v>
      </c>
      <c r="W20" s="15">
        <f>SUM(R21,R27,R33,R39)</f>
        <v>50</v>
      </c>
      <c r="X20" s="18">
        <f t="shared" si="0"/>
        <v>54</v>
      </c>
      <c r="Z20" s="25" t="s">
        <v>26</v>
      </c>
      <c r="AA20" s="10">
        <v>867</v>
      </c>
      <c r="AB20" s="10">
        <v>738</v>
      </c>
      <c r="AC20" s="10">
        <v>1605</v>
      </c>
    </row>
    <row r="21" spans="1:29" ht="15" customHeight="1" x14ac:dyDescent="0.15">
      <c r="A21" s="7"/>
      <c r="B21" s="11">
        <v>347</v>
      </c>
      <c r="C21" s="11">
        <v>325</v>
      </c>
      <c r="D21" s="11">
        <v>672</v>
      </c>
      <c r="E21" s="3"/>
      <c r="F21" s="7"/>
      <c r="G21" s="11">
        <v>442</v>
      </c>
      <c r="H21" s="11">
        <v>431</v>
      </c>
      <c r="I21" s="11">
        <v>873</v>
      </c>
      <c r="J21" s="3"/>
      <c r="K21" s="7"/>
      <c r="L21" s="12">
        <v>1140</v>
      </c>
      <c r="M21" s="12">
        <v>1107</v>
      </c>
      <c r="N21" s="12">
        <v>2247</v>
      </c>
      <c r="O21" s="23"/>
      <c r="P21" s="7"/>
      <c r="Q21" s="11">
        <v>3</v>
      </c>
      <c r="R21" s="11">
        <v>47</v>
      </c>
      <c r="S21" s="11">
        <v>50</v>
      </c>
      <c r="Z21" s="4" t="s">
        <v>31</v>
      </c>
      <c r="AA21" s="10">
        <v>385</v>
      </c>
      <c r="AB21" s="10">
        <v>336</v>
      </c>
      <c r="AC21" s="10">
        <v>721</v>
      </c>
    </row>
    <row r="22" spans="1:29" ht="15" customHeight="1" x14ac:dyDescent="0.15">
      <c r="A22" s="7">
        <v>15</v>
      </c>
      <c r="B22" s="10">
        <v>79</v>
      </c>
      <c r="C22" s="10">
        <v>74</v>
      </c>
      <c r="D22" s="10">
        <v>153</v>
      </c>
      <c r="E22" s="3"/>
      <c r="F22" s="7">
        <v>45</v>
      </c>
      <c r="G22" s="10">
        <v>110</v>
      </c>
      <c r="H22" s="10">
        <v>81</v>
      </c>
      <c r="I22" s="10">
        <v>191</v>
      </c>
      <c r="J22" s="3"/>
      <c r="K22" s="7">
        <v>75</v>
      </c>
      <c r="L22" s="10">
        <v>222</v>
      </c>
      <c r="M22" s="10">
        <v>238</v>
      </c>
      <c r="N22" s="10">
        <v>460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340</v>
      </c>
      <c r="AB22" s="10">
        <v>636</v>
      </c>
      <c r="AC22" s="10">
        <v>976</v>
      </c>
    </row>
    <row r="23" spans="1:29" ht="15" customHeight="1" x14ac:dyDescent="0.15">
      <c r="A23" s="7">
        <v>16</v>
      </c>
      <c r="B23" s="10">
        <v>77</v>
      </c>
      <c r="C23" s="10">
        <v>82</v>
      </c>
      <c r="D23" s="10">
        <v>159</v>
      </c>
      <c r="E23" s="3"/>
      <c r="F23" s="7">
        <v>46</v>
      </c>
      <c r="G23" s="10">
        <v>112</v>
      </c>
      <c r="H23" s="10">
        <v>90</v>
      </c>
      <c r="I23" s="10">
        <v>202</v>
      </c>
      <c r="J23" s="3"/>
      <c r="K23" s="7">
        <v>76</v>
      </c>
      <c r="L23" s="10">
        <v>126</v>
      </c>
      <c r="M23" s="10">
        <v>118</v>
      </c>
      <c r="N23" s="10">
        <v>244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9.2784607161945498</v>
      </c>
      <c r="W23" s="19">
        <f>W4/$W$8*100</f>
        <v>7.4893213099193172</v>
      </c>
      <c r="X23" s="19">
        <f>X4/$X$8*100</f>
        <v>8.3308195072900944</v>
      </c>
      <c r="Z23" s="9" t="s">
        <v>24</v>
      </c>
      <c r="AA23" s="11">
        <f t="shared" ref="AA23:AB23" si="3">SUM(AA19:AA22)</f>
        <v>1733</v>
      </c>
      <c r="AB23" s="11">
        <f t="shared" si="3"/>
        <v>1835</v>
      </c>
      <c r="AC23" s="11">
        <f>SUM(AC19:AC22)</f>
        <v>3568</v>
      </c>
    </row>
    <row r="24" spans="1:29" ht="15" customHeight="1" x14ac:dyDescent="0.15">
      <c r="A24" s="7">
        <v>17</v>
      </c>
      <c r="B24" s="10">
        <v>88</v>
      </c>
      <c r="C24" s="10">
        <v>62</v>
      </c>
      <c r="D24" s="10">
        <v>150</v>
      </c>
      <c r="E24" s="3"/>
      <c r="F24" s="7">
        <v>47</v>
      </c>
      <c r="G24" s="10">
        <v>107</v>
      </c>
      <c r="H24" s="10">
        <v>86</v>
      </c>
      <c r="I24" s="10">
        <v>193</v>
      </c>
      <c r="J24" s="3"/>
      <c r="K24" s="7">
        <v>77</v>
      </c>
      <c r="L24" s="10">
        <v>93</v>
      </c>
      <c r="M24" s="10">
        <v>125</v>
      </c>
      <c r="N24" s="10">
        <v>218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46.648850881881351</v>
      </c>
      <c r="W24" s="19">
        <f>W5/$W$8*100</f>
        <v>39.876601803512102</v>
      </c>
      <c r="X24" s="19">
        <f>X5/$X$8*100</f>
        <v>43.061840120663653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62</v>
      </c>
      <c r="D25" s="10">
        <v>154</v>
      </c>
      <c r="E25" s="3"/>
      <c r="F25" s="7">
        <v>48</v>
      </c>
      <c r="G25" s="10">
        <v>111</v>
      </c>
      <c r="H25" s="10">
        <v>102</v>
      </c>
      <c r="I25" s="10">
        <v>213</v>
      </c>
      <c r="J25" s="3"/>
      <c r="K25" s="7">
        <v>78</v>
      </c>
      <c r="L25" s="10">
        <v>117</v>
      </c>
      <c r="M25" s="10">
        <v>178</v>
      </c>
      <c r="N25" s="10">
        <v>295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21.9775521111705</v>
      </c>
      <c r="W25" s="19">
        <f>W6/$W$8*100</f>
        <v>18.917892738490746</v>
      </c>
      <c r="X25" s="19">
        <f>X6/$X$8*100</f>
        <v>20.356963298139767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44</v>
      </c>
      <c r="C26" s="10">
        <v>61</v>
      </c>
      <c r="D26" s="10">
        <v>105</v>
      </c>
      <c r="E26" s="3"/>
      <c r="F26" s="7">
        <v>49</v>
      </c>
      <c r="G26" s="10">
        <v>102</v>
      </c>
      <c r="H26" s="10">
        <v>101</v>
      </c>
      <c r="I26" s="10">
        <v>203</v>
      </c>
      <c r="J26" s="3"/>
      <c r="K26" s="7">
        <v>79</v>
      </c>
      <c r="L26" s="10">
        <v>128</v>
      </c>
      <c r="M26" s="10">
        <v>183</v>
      </c>
      <c r="N26" s="10">
        <v>311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22.095136290753608</v>
      </c>
      <c r="W26" s="19">
        <f>W7/$W$8*100</f>
        <v>33.716184148077836</v>
      </c>
      <c r="X26" s="19">
        <f>X7/$X$8*100</f>
        <v>28.250377073906485</v>
      </c>
      <c r="Z26" s="4" t="s">
        <v>25</v>
      </c>
      <c r="AA26" s="10">
        <v>89</v>
      </c>
      <c r="AB26" s="10">
        <v>82</v>
      </c>
      <c r="AC26" s="10">
        <v>171</v>
      </c>
    </row>
    <row r="27" spans="1:29" ht="15" customHeight="1" x14ac:dyDescent="0.15">
      <c r="A27" s="7"/>
      <c r="B27" s="11">
        <v>380</v>
      </c>
      <c r="C27" s="11">
        <v>341</v>
      </c>
      <c r="D27" s="11">
        <v>721</v>
      </c>
      <c r="E27" s="3"/>
      <c r="F27" s="7"/>
      <c r="G27" s="11">
        <v>542</v>
      </c>
      <c r="H27" s="11">
        <v>460</v>
      </c>
      <c r="I27" s="11">
        <v>1002</v>
      </c>
      <c r="J27" s="3"/>
      <c r="K27" s="7"/>
      <c r="L27" s="11">
        <v>686</v>
      </c>
      <c r="M27" s="11">
        <v>842</v>
      </c>
      <c r="N27" s="11">
        <v>1528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404</v>
      </c>
      <c r="AB27" s="10">
        <v>386</v>
      </c>
      <c r="AC27" s="10">
        <v>790</v>
      </c>
    </row>
    <row r="28" spans="1:29" ht="15" customHeight="1" x14ac:dyDescent="0.15">
      <c r="A28" s="7">
        <v>20</v>
      </c>
      <c r="B28" s="10">
        <v>55</v>
      </c>
      <c r="C28" s="10">
        <v>78</v>
      </c>
      <c r="D28" s="10">
        <v>133</v>
      </c>
      <c r="E28" s="3"/>
      <c r="F28" s="7">
        <v>50</v>
      </c>
      <c r="G28" s="10">
        <v>93</v>
      </c>
      <c r="H28" s="10">
        <v>89</v>
      </c>
      <c r="I28" s="10">
        <v>182</v>
      </c>
      <c r="J28" s="3"/>
      <c r="K28" s="7">
        <v>80</v>
      </c>
      <c r="L28" s="10">
        <v>120</v>
      </c>
      <c r="M28" s="10">
        <v>181</v>
      </c>
      <c r="N28" s="10">
        <v>301</v>
      </c>
      <c r="O28" s="3"/>
      <c r="P28" s="7">
        <v>110</v>
      </c>
      <c r="Q28" s="14">
        <v>0</v>
      </c>
      <c r="R28" s="14">
        <v>1</v>
      </c>
      <c r="S28" s="15">
        <v>1</v>
      </c>
      <c r="U28" s="4" t="s">
        <v>8</v>
      </c>
      <c r="V28" s="19">
        <f t="shared" ref="V28:V39" si="4">V9/$V$8*100</f>
        <v>28.701229289150188</v>
      </c>
      <c r="W28" s="19">
        <f t="shared" ref="W28:W39" si="5">W9/$W$8*100</f>
        <v>24.954912197437114</v>
      </c>
      <c r="X28" s="19">
        <f t="shared" ref="X28:X39" si="6">X9/$X$8*100</f>
        <v>26.716943187531424</v>
      </c>
      <c r="Z28" s="4" t="s">
        <v>31</v>
      </c>
      <c r="AA28" s="10">
        <v>229</v>
      </c>
      <c r="AB28" s="10">
        <v>206</v>
      </c>
      <c r="AC28" s="10">
        <v>435</v>
      </c>
    </row>
    <row r="29" spans="1:29" ht="15" customHeight="1" x14ac:dyDescent="0.15">
      <c r="A29" s="7">
        <v>21</v>
      </c>
      <c r="B29" s="10">
        <v>66</v>
      </c>
      <c r="C29" s="10">
        <v>67</v>
      </c>
      <c r="D29" s="10">
        <v>133</v>
      </c>
      <c r="E29" s="3"/>
      <c r="F29" s="7">
        <v>51</v>
      </c>
      <c r="G29" s="10">
        <v>98</v>
      </c>
      <c r="H29" s="10">
        <v>85</v>
      </c>
      <c r="I29" s="10">
        <v>183</v>
      </c>
      <c r="J29" s="3"/>
      <c r="K29" s="7">
        <v>81</v>
      </c>
      <c r="L29" s="10">
        <v>108</v>
      </c>
      <c r="M29" s="10">
        <v>188</v>
      </c>
      <c r="N29" s="10">
        <v>296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72.773917691074303</v>
      </c>
      <c r="W29" s="19">
        <f t="shared" si="5"/>
        <v>77.588989084005703</v>
      </c>
      <c r="X29" s="19">
        <f t="shared" si="6"/>
        <v>75.32428355957768</v>
      </c>
      <c r="Z29" s="4" t="s">
        <v>7</v>
      </c>
      <c r="AA29" s="10">
        <v>216</v>
      </c>
      <c r="AB29" s="10">
        <v>371</v>
      </c>
      <c r="AC29" s="10">
        <v>587</v>
      </c>
    </row>
    <row r="30" spans="1:29" ht="15" customHeight="1" x14ac:dyDescent="0.15">
      <c r="A30" s="7">
        <v>22</v>
      </c>
      <c r="B30" s="10">
        <v>60</v>
      </c>
      <c r="C30" s="10">
        <v>64</v>
      </c>
      <c r="D30" s="10">
        <v>124</v>
      </c>
      <c r="E30" s="3"/>
      <c r="F30" s="7">
        <v>52</v>
      </c>
      <c r="G30" s="10">
        <v>94</v>
      </c>
      <c r="H30" s="10">
        <v>92</v>
      </c>
      <c r="I30" s="10">
        <v>186</v>
      </c>
      <c r="J30" s="3"/>
      <c r="K30" s="7">
        <v>82</v>
      </c>
      <c r="L30" s="10">
        <v>110</v>
      </c>
      <c r="M30" s="10">
        <v>190</v>
      </c>
      <c r="N30" s="10">
        <v>300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62.255478353821481</v>
      </c>
      <c r="W30" s="19">
        <f t="shared" si="5"/>
        <v>69.131466540104412</v>
      </c>
      <c r="X30" s="19">
        <f t="shared" si="6"/>
        <v>65.897435897435898</v>
      </c>
      <c r="Z30" s="9" t="s">
        <v>24</v>
      </c>
      <c r="AA30" s="11">
        <f t="shared" ref="AA30:AB30" si="7">SUM(AA26:AA29)</f>
        <v>938</v>
      </c>
      <c r="AB30" s="11">
        <f t="shared" si="7"/>
        <v>1045</v>
      </c>
      <c r="AC30" s="11">
        <f>SUM(AC26:AC29)</f>
        <v>1983</v>
      </c>
    </row>
    <row r="31" spans="1:29" ht="15" customHeight="1" x14ac:dyDescent="0.15">
      <c r="A31" s="7">
        <v>23</v>
      </c>
      <c r="B31" s="10">
        <v>51</v>
      </c>
      <c r="C31" s="10">
        <v>43</v>
      </c>
      <c r="D31" s="10">
        <v>94</v>
      </c>
      <c r="E31" s="3"/>
      <c r="F31" s="7">
        <v>53</v>
      </c>
      <c r="G31" s="10">
        <v>100</v>
      </c>
      <c r="H31" s="10">
        <v>96</v>
      </c>
      <c r="I31" s="10">
        <v>196</v>
      </c>
      <c r="J31" s="3"/>
      <c r="K31" s="7">
        <v>83</v>
      </c>
      <c r="L31" s="10">
        <v>111</v>
      </c>
      <c r="M31" s="10">
        <v>171</v>
      </c>
      <c r="N31" s="10">
        <v>282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51.726349545697495</v>
      </c>
      <c r="W31" s="19">
        <f t="shared" si="5"/>
        <v>59.610821072615096</v>
      </c>
      <c r="X31" s="19">
        <f t="shared" si="6"/>
        <v>55.902463549522373</v>
      </c>
      <c r="Z31" s="6"/>
    </row>
    <row r="32" spans="1:29" ht="15" customHeight="1" x14ac:dyDescent="0.15">
      <c r="A32" s="7">
        <v>24</v>
      </c>
      <c r="B32" s="10">
        <v>54</v>
      </c>
      <c r="C32" s="10">
        <v>59</v>
      </c>
      <c r="D32" s="10">
        <v>113</v>
      </c>
      <c r="E32" s="3"/>
      <c r="F32" s="7">
        <v>54</v>
      </c>
      <c r="G32" s="10">
        <v>89</v>
      </c>
      <c r="H32" s="10">
        <v>90</v>
      </c>
      <c r="I32" s="10">
        <v>179</v>
      </c>
      <c r="J32" s="3"/>
      <c r="K32" s="7">
        <v>84</v>
      </c>
      <c r="L32" s="10">
        <v>98</v>
      </c>
      <c r="M32" s="10">
        <v>171</v>
      </c>
      <c r="N32" s="10">
        <v>269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44.072688401924104</v>
      </c>
      <c r="W32" s="20">
        <f t="shared" si="5"/>
        <v>52.634076886568579</v>
      </c>
      <c r="X32" s="20">
        <f t="shared" si="6"/>
        <v>48.607340372046252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311</v>
      </c>
      <c r="D33" s="11">
        <v>597</v>
      </c>
      <c r="E33" s="3"/>
      <c r="F33" s="7"/>
      <c r="G33" s="11">
        <v>474</v>
      </c>
      <c r="H33" s="11">
        <v>452</v>
      </c>
      <c r="I33" s="11">
        <v>926</v>
      </c>
      <c r="J33" s="3"/>
      <c r="K33" s="7"/>
      <c r="L33" s="11">
        <v>547</v>
      </c>
      <c r="M33" s="11">
        <v>901</v>
      </c>
      <c r="N33" s="11">
        <v>1448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34.281133083912344</v>
      </c>
      <c r="W33" s="19">
        <f t="shared" si="5"/>
        <v>44.224015187470336</v>
      </c>
      <c r="X33" s="19">
        <f t="shared" si="6"/>
        <v>39.547511312217196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48</v>
      </c>
      <c r="D34" s="10">
        <v>98</v>
      </c>
      <c r="E34" s="3"/>
      <c r="F34" s="7">
        <v>55</v>
      </c>
      <c r="G34" s="10">
        <v>95</v>
      </c>
      <c r="H34" s="10">
        <v>133</v>
      </c>
      <c r="I34" s="10">
        <v>228</v>
      </c>
      <c r="J34" s="3"/>
      <c r="K34" s="7">
        <v>85</v>
      </c>
      <c r="L34" s="10">
        <v>134</v>
      </c>
      <c r="M34" s="10">
        <v>195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22.095136290753608</v>
      </c>
      <c r="W34" s="19">
        <f t="shared" si="5"/>
        <v>33.716184148077836</v>
      </c>
      <c r="X34" s="19">
        <f t="shared" si="6"/>
        <v>28.250377073906485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84</v>
      </c>
      <c r="H35" s="10">
        <v>81</v>
      </c>
      <c r="I35" s="10">
        <v>165</v>
      </c>
      <c r="J35" s="3"/>
      <c r="K35" s="7">
        <v>86</v>
      </c>
      <c r="L35" s="10">
        <v>92</v>
      </c>
      <c r="M35" s="10">
        <v>174</v>
      </c>
      <c r="N35" s="10">
        <v>266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14.76215927311598</v>
      </c>
      <c r="W35" s="19">
        <f t="shared" si="5"/>
        <v>25.723777883246324</v>
      </c>
      <c r="X35" s="19">
        <f t="shared" si="6"/>
        <v>20.568124685771743</v>
      </c>
      <c r="Z35" s="4" t="s">
        <v>25</v>
      </c>
      <c r="AA35" s="10">
        <f>SUM(AA5,AA12,AA19,AA26)</f>
        <v>868</v>
      </c>
      <c r="AB35" s="10">
        <f t="shared" ref="AA35:AB38" si="8">SUM(AB5,AB12,AB19,AB26)</f>
        <v>789</v>
      </c>
      <c r="AC35" s="10">
        <f>SUM(AA35:AB35)</f>
        <v>1657</v>
      </c>
    </row>
    <row r="36" spans="1:29" ht="15" customHeight="1" x14ac:dyDescent="0.15">
      <c r="A36" s="7">
        <v>27</v>
      </c>
      <c r="B36" s="10">
        <v>49</v>
      </c>
      <c r="C36" s="10">
        <v>49</v>
      </c>
      <c r="D36" s="10">
        <v>98</v>
      </c>
      <c r="E36" s="3"/>
      <c r="F36" s="7">
        <v>57</v>
      </c>
      <c r="G36" s="10">
        <v>106</v>
      </c>
      <c r="H36" s="10">
        <v>88</v>
      </c>
      <c r="I36" s="10">
        <v>194</v>
      </c>
      <c r="J36" s="3"/>
      <c r="K36" s="7">
        <v>87</v>
      </c>
      <c r="L36" s="10">
        <v>114</v>
      </c>
      <c r="M36" s="10">
        <v>191</v>
      </c>
      <c r="N36" s="10">
        <v>305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8.9150187065740258</v>
      </c>
      <c r="W36" s="19">
        <f t="shared" si="5"/>
        <v>17.171333649738965</v>
      </c>
      <c r="X36" s="19">
        <f t="shared" si="6"/>
        <v>13.288084464555054</v>
      </c>
      <c r="Z36" s="25" t="s">
        <v>26</v>
      </c>
      <c r="AA36" s="10">
        <f t="shared" si="8"/>
        <v>4364</v>
      </c>
      <c r="AB36" s="10">
        <f t="shared" si="8"/>
        <v>4201</v>
      </c>
      <c r="AC36" s="13">
        <f>SUM(AA36:AB36)</f>
        <v>8565</v>
      </c>
    </row>
    <row r="37" spans="1:29" ht="15" customHeight="1" x14ac:dyDescent="0.15">
      <c r="A37" s="7">
        <v>28</v>
      </c>
      <c r="B37" s="10">
        <v>62</v>
      </c>
      <c r="C37" s="10">
        <v>49</v>
      </c>
      <c r="D37" s="10">
        <v>111</v>
      </c>
      <c r="E37" s="3"/>
      <c r="F37" s="7">
        <v>58</v>
      </c>
      <c r="G37" s="10">
        <v>104</v>
      </c>
      <c r="H37" s="10">
        <v>124</v>
      </c>
      <c r="I37" s="10">
        <v>228</v>
      </c>
      <c r="J37" s="3"/>
      <c r="K37" s="7">
        <v>88</v>
      </c>
      <c r="L37" s="10">
        <v>88</v>
      </c>
      <c r="M37" s="10">
        <v>173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3.4954569748797431</v>
      </c>
      <c r="W37" s="19">
        <f t="shared" si="5"/>
        <v>8.8182249644043669</v>
      </c>
      <c r="X37" s="19">
        <f t="shared" si="6"/>
        <v>6.3147310206133733</v>
      </c>
      <c r="Z37" s="4" t="s">
        <v>31</v>
      </c>
      <c r="AA37" s="10">
        <f t="shared" si="8"/>
        <v>2056</v>
      </c>
      <c r="AB37" s="10">
        <f t="shared" si="8"/>
        <v>1993</v>
      </c>
      <c r="AC37" s="13">
        <f>SUM(AA37:AB37)</f>
        <v>4049</v>
      </c>
    </row>
    <row r="38" spans="1:29" ht="15" customHeight="1" x14ac:dyDescent="0.15">
      <c r="A38" s="7">
        <v>29</v>
      </c>
      <c r="B38" s="10">
        <v>77</v>
      </c>
      <c r="C38" s="10">
        <v>51</v>
      </c>
      <c r="D38" s="10">
        <v>128</v>
      </c>
      <c r="E38" s="3"/>
      <c r="F38" s="7">
        <v>59</v>
      </c>
      <c r="G38" s="10">
        <v>122</v>
      </c>
      <c r="H38" s="10">
        <v>125</v>
      </c>
      <c r="I38" s="10">
        <v>247</v>
      </c>
      <c r="J38" s="3"/>
      <c r="K38" s="7">
        <v>89</v>
      </c>
      <c r="L38" s="10">
        <v>79</v>
      </c>
      <c r="M38" s="10">
        <v>147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0.81239978621058251</v>
      </c>
      <c r="W38" s="19">
        <f t="shared" si="5"/>
        <v>2.6767916468913149</v>
      </c>
      <c r="X38" s="19">
        <f t="shared" si="6"/>
        <v>1.7998994469582703</v>
      </c>
      <c r="Z38" s="4" t="s">
        <v>7</v>
      </c>
      <c r="AA38" s="10">
        <f t="shared" si="8"/>
        <v>2067</v>
      </c>
      <c r="AB38" s="10">
        <f t="shared" si="8"/>
        <v>3552</v>
      </c>
      <c r="AC38" s="13">
        <f>SUM(AA38:AB38)</f>
        <v>5619</v>
      </c>
    </row>
    <row r="39" spans="1:29" ht="15" customHeight="1" x14ac:dyDescent="0.15">
      <c r="A39" s="7"/>
      <c r="B39" s="11">
        <v>293</v>
      </c>
      <c r="C39" s="11">
        <v>245</v>
      </c>
      <c r="D39" s="11">
        <v>538</v>
      </c>
      <c r="E39" s="3"/>
      <c r="F39" s="7"/>
      <c r="G39" s="11">
        <v>511</v>
      </c>
      <c r="H39" s="11">
        <v>551</v>
      </c>
      <c r="I39" s="11">
        <v>1062</v>
      </c>
      <c r="J39" s="3"/>
      <c r="K39" s="7"/>
      <c r="L39" s="11">
        <v>507</v>
      </c>
      <c r="M39" s="11">
        <v>880</v>
      </c>
      <c r="N39" s="11">
        <v>1387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4.2757883484767507E-2</v>
      </c>
      <c r="W39" s="19">
        <f t="shared" si="5"/>
        <v>0.47460844803037494</v>
      </c>
      <c r="X39" s="19">
        <f t="shared" si="6"/>
        <v>0.27149321266968324</v>
      </c>
      <c r="Z39" s="9" t="s">
        <v>24</v>
      </c>
      <c r="AA39" s="11">
        <f>SUM(AA35:AA38)</f>
        <v>9355</v>
      </c>
      <c r="AB39" s="11">
        <f>SUM(AB35:AB38)</f>
        <v>10535</v>
      </c>
      <c r="AC39" s="11">
        <f>SUM(AC35:AC38)</f>
        <v>19890</v>
      </c>
    </row>
    <row r="43" spans="1:29" ht="27" x14ac:dyDescent="0.15">
      <c r="Z43" s="30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29">
        <f>SUM(AA7:AA8)/AA9</f>
        <v>0.44187327823691458</v>
      </c>
      <c r="AB44" s="29">
        <f t="shared" ref="AB44:AC44" si="9">SUM(AB7:AB8)/AB9</f>
        <v>0.52561247216035634</v>
      </c>
      <c r="AC44" s="29">
        <f t="shared" si="9"/>
        <v>0.48674452305856281</v>
      </c>
    </row>
    <row r="45" spans="1:29" x14ac:dyDescent="0.15">
      <c r="Z45" s="3" t="s">
        <v>35</v>
      </c>
      <c r="AA45" s="29">
        <f>SUM(AA14:AA15)/AA16</f>
        <v>0.44148506860371267</v>
      </c>
      <c r="AB45" s="29">
        <f t="shared" ref="AB45:AC45" si="10">SUM(AB14:AB15)/AB16</f>
        <v>0.5054784514243974</v>
      </c>
      <c r="AC45" s="29">
        <f t="shared" si="10"/>
        <v>0.47507668711656442</v>
      </c>
    </row>
    <row r="46" spans="1:29" x14ac:dyDescent="0.15">
      <c r="Z46" s="3" t="s">
        <v>36</v>
      </c>
      <c r="AA46" s="29">
        <f>SUM(AA21:AA22)/AA23</f>
        <v>0.41834968263127525</v>
      </c>
      <c r="AB46" s="29">
        <f t="shared" ref="AB46:AC46" si="11">SUM(AB21:AB22)/AB23</f>
        <v>0.52970027247956408</v>
      </c>
      <c r="AC46" s="29">
        <f t="shared" si="11"/>
        <v>0.47561659192825112</v>
      </c>
    </row>
    <row r="47" spans="1:29" x14ac:dyDescent="0.15">
      <c r="Z47" s="3" t="s">
        <v>37</v>
      </c>
      <c r="AA47" s="29">
        <f>SUM(AA28:AA29)/AA30</f>
        <v>0.47441364605543712</v>
      </c>
      <c r="AB47" s="29">
        <f t="shared" ref="AB47:AC47" si="12">SUM(AB28:AB29)/AB30</f>
        <v>0.55215311004784684</v>
      </c>
      <c r="AC47" s="29">
        <f t="shared" si="12"/>
        <v>0.51538073625819469</v>
      </c>
    </row>
    <row r="48" spans="1:29" x14ac:dyDescent="0.15">
      <c r="Z48" s="3" t="s">
        <v>38</v>
      </c>
      <c r="AA48" s="29">
        <f>SUM(AA37:AA38)/AA39</f>
        <v>0.44072688401924104</v>
      </c>
      <c r="AB48" s="29">
        <f t="shared" ref="AB48:AC48" si="13">SUM(AB37:AB38)/AB39</f>
        <v>0.52634076886568582</v>
      </c>
      <c r="AC48" s="29">
        <f t="shared" si="13"/>
        <v>0.48607340372046254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U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2" orientation="landscape" horizontalDpi="300" verticalDpi="300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Administrator</cp:lastModifiedBy>
  <cp:lastPrinted>2023-04-03T11:03:34Z</cp:lastPrinted>
  <dcterms:created xsi:type="dcterms:W3CDTF">2005-05-02T01:20:17Z</dcterms:created>
  <dcterms:modified xsi:type="dcterms:W3CDTF">2023-04-03T11:06:10Z</dcterms:modified>
</cp:coreProperties>
</file>