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財政係\地方公営企業\H27年度\01_地方公営企業決算状況調査\10経営比較分析表等\02経営比較分析表\04分析コメント記入\04県回答\08竹田市\"/>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<sst xmlns="http://schemas.openxmlformats.org/spreadsheetml/2006/main" count="217" uniqueCount="107">
  <si>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</si>
  <si>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</si>
  <si>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</si>
  <si>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</si>
  <si>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</si>
  <si>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</si>
  <si>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</si>
  <si>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</si>
  <si>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</si>
  <si>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</si>
  <si>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</si>
  <si>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</si>
  <si>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</si>
  <si>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</si>
  <si>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</si>
  <si>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</si>
  <si>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</si>
  <si>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</si>
  <si>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</si>
  <si>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</si>
  <si>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</si>
  <si>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</si>
  <si>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</si>
  <si>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</si>
  <si>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</si>
  <si>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</si>
  <si>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</si>
  <si>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</si>
  <si>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</si>
  <si>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</si>
  <si>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</si>
  <si>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</si>
  <si>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</si>
  <si>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</si>
  <si>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</si>
  <si>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</si>
  <si>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</si>
  <si>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</si>
  <si>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</si>
  <si>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</si>
  <si>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</si>
  <si>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</si>
  <si>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</si>
  <si>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</si>
  <si>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</si>
  <si>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</si>
  <si>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</si>
  <si>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</si>
  <si>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</si>
  <si>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</si>
  <si>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</si>
  <si>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</si>
  <si>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</si>
  <si>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</si>
  <si>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</si>
  <si>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</si>
  <si>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</si>
  <si>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</si>
  <si>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</si>
  <si>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</si>
  <si>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</si>
  <si>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</si>
  <si>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</si>
  <si>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</si>
  <si>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</si>
  <si>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</si>
  <si>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</si>
  <si>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</si>
  <si>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</si>
  <si>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</si>
  <si>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</si>
  <si>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</si>
  <si>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</si>
  <si>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</si>
  <si>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</si>
  <si>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</si>
  <si>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</si>
  <si>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</si>
  <si>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</si>
  <si>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</si>
  <si>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</si>
  <si>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</si>
  <si>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</si>
  <si>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</si>
  <si>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</si>
  <si>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</si>
  <si>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</si>
  <si>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</si>
  <si>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</si>
  <si>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</si>
  <si>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</si>
  <si>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</si>
  <si>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</si>
  <si>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竹田市</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</si>
  <si>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</si>
  <si>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</si>
  <si>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</si>
  <si>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</si>
  <si>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</si>
  <si>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</si>
  <si>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</si>
  <si>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</si>
  <si>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</si>
  <si>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</si>
  <si>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①平成26年度は38.42％であり、今後も老朽管の更新を計画的に行っていく必要があります。
②平成26年度では管路経年化率が32.74％であり、類似団体平均の9.86％を大きく上回っており老朽化の度合いが顕著になっているのがわかります。ここにおいても老朽管の更新対策が急務になっています。又このことが有収率の減少にも繋がっています。
③平成25年度の0.14％は、平成24年災の災害復旧事業に費用を費やしていたためであり、今後は管路の老朽管対策として更新工事を多くする必要があります。
</t>
    <rPh sb="1" eb="3">
      <t>ヘイセイ</t>
    </rPh>
    <rPh sb="5" eb="6">
      <t>ネン</t>
    </rPh>
    <rPh sb="6" eb="7">
      <t>ド</t>
    </rPh>
    <rPh sb="18" eb="20">
      <t>コンゴ</t>
    </rPh>
    <rPh sb="21" eb="23">
      <t>ロウキュウ</t>
    </rPh>
    <rPh sb="23" eb="24">
      <t>カン</t>
    </rPh>
    <rPh sb="25" eb="27">
      <t>コウシン</t>
    </rPh>
    <rPh sb="28" eb="31">
      <t>ケイカクテキ</t>
    </rPh>
    <rPh sb="32" eb="33">
      <t>オコナ</t>
    </rPh>
    <rPh sb="37" eb="39">
      <t>ヒツヨウ</t>
    </rPh>
    <rPh sb="48" eb="50">
      <t>ヘイセイ</t>
    </rPh>
    <rPh sb="52" eb="53">
      <t>ネン</t>
    </rPh>
    <rPh sb="53" eb="54">
      <t>ド</t>
    </rPh>
    <rPh sb="56" eb="58">
      <t>カンロ</t>
    </rPh>
    <rPh sb="58" eb="60">
      <t>ケイネン</t>
    </rPh>
    <rPh sb="60" eb="61">
      <t>カ</t>
    </rPh>
    <rPh sb="61" eb="62">
      <t>リツ</t>
    </rPh>
    <rPh sb="73" eb="75">
      <t>ルイジ</t>
    </rPh>
    <rPh sb="75" eb="77">
      <t>ダンタイ</t>
    </rPh>
    <rPh sb="77" eb="79">
      <t>ヘイキン</t>
    </rPh>
    <rPh sb="86" eb="87">
      <t>オオ</t>
    </rPh>
    <rPh sb="89" eb="91">
      <t>ウワマワ</t>
    </rPh>
    <rPh sb="95" eb="98">
      <t>ロウキュウカ</t>
    </rPh>
    <rPh sb="99" eb="101">
      <t>ドア</t>
    </rPh>
    <rPh sb="103" eb="105">
      <t>ケンチョ</t>
    </rPh>
    <rPh sb="126" eb="128">
      <t>ロウキュウ</t>
    </rPh>
    <rPh sb="128" eb="129">
      <t>カン</t>
    </rPh>
    <rPh sb="130" eb="132">
      <t>コウシン</t>
    </rPh>
    <rPh sb="132" eb="134">
      <t>タイサク</t>
    </rPh>
    <rPh sb="135" eb="137">
      <t>キュウム</t>
    </rPh>
    <rPh sb="145" eb="146">
      <t>マタ</t>
    </rPh>
    <rPh sb="151" eb="153">
      <t>ユウシュウ</t>
    </rPh>
    <rPh sb="153" eb="154">
      <t>リツ</t>
    </rPh>
    <rPh sb="155" eb="157">
      <t>ゲンショウ</t>
    </rPh>
    <rPh sb="159" eb="160">
      <t>ツナ</t>
    </rPh>
    <rPh sb="170" eb="172">
      <t>ヘイセイ</t>
    </rPh>
    <rPh sb="174" eb="176">
      <t>ネンド</t>
    </rPh>
    <rPh sb="184" eb="186">
      <t>ヘイセイ</t>
    </rPh>
    <rPh sb="188" eb="189">
      <t>ネン</t>
    </rPh>
    <rPh sb="189" eb="190">
      <t>サイ</t>
    </rPh>
    <rPh sb="191" eb="193">
      <t>サイガイ</t>
    </rPh>
    <rPh sb="193" eb="195">
      <t>フッキュウ</t>
    </rPh>
    <rPh sb="195" eb="197">
      <t>ジギョウ</t>
    </rPh>
    <rPh sb="198" eb="200">
      <t>ヒヨウ</t>
    </rPh>
    <rPh sb="201" eb="202">
      <t>ツイ</t>
    </rPh>
    <rPh sb="213" eb="215">
      <t>コンゴ</t>
    </rPh>
    <rPh sb="216" eb="218">
      <t>カンロ</t>
    </rPh>
    <rPh sb="219" eb="221">
      <t>ロウキュウ</t>
    </rPh>
    <rPh sb="221" eb="222">
      <t>カン</t>
    </rPh>
    <rPh sb="222" eb="224">
      <t>タイサク</t>
    </rPh>
    <rPh sb="227" eb="229">
      <t>コウシン</t>
    </rPh>
    <rPh sb="229" eb="231">
      <t>コウジ</t>
    </rPh>
    <rPh sb="232" eb="233">
      <t>オオ</t>
    </rPh>
    <rPh sb="236" eb="238">
      <t>ヒツヨウ</t>
    </rPh>
    <phoneticPr fontId="4"/>
  </si>
  <si>
    <t>　経営全体としては、経常収支比率・料金回収率・有収率の減少と給水原価の増加に伴い、経営状況は悪化の一途にあります。その要因として、給水人口の減少に伴う給水収益の減少と類似団体を上回る施設の老朽化等が懸念されており、水道料金の見直しと早急の施設更新が急務になっています。
　</t>
    <rPh sb="1" eb="3">
      <t>ケイエイ</t>
    </rPh>
    <rPh sb="3" eb="5">
      <t>ゼンタイ</t>
    </rPh>
    <rPh sb="10" eb="12">
      <t>ケイジョウ</t>
    </rPh>
    <rPh sb="12" eb="14">
      <t>シュウシ</t>
    </rPh>
    <rPh sb="14" eb="16">
      <t>ヒリツ</t>
    </rPh>
    <rPh sb="17" eb="19">
      <t>リョウキン</t>
    </rPh>
    <rPh sb="19" eb="21">
      <t>カイシュウ</t>
    </rPh>
    <rPh sb="21" eb="22">
      <t>リツ</t>
    </rPh>
    <rPh sb="23" eb="25">
      <t>ユウシュウ</t>
    </rPh>
    <rPh sb="25" eb="26">
      <t>リツ</t>
    </rPh>
    <rPh sb="27" eb="29">
      <t>ゲンショウ</t>
    </rPh>
    <rPh sb="30" eb="32">
      <t>キュウスイ</t>
    </rPh>
    <rPh sb="32" eb="34">
      <t>ゲンカ</t>
    </rPh>
    <rPh sb="35" eb="37">
      <t>ゾウカ</t>
    </rPh>
    <rPh sb="38" eb="39">
      <t>トモナ</t>
    </rPh>
    <rPh sb="41" eb="43">
      <t>ケイエイ</t>
    </rPh>
    <rPh sb="43" eb="45">
      <t>ジョウキョウ</t>
    </rPh>
    <rPh sb="46" eb="48">
      <t>アッカ</t>
    </rPh>
    <rPh sb="49" eb="51">
      <t>イット</t>
    </rPh>
    <rPh sb="59" eb="61">
      <t>ヨウイン</t>
    </rPh>
    <rPh sb="65" eb="67">
      <t>キュウスイ</t>
    </rPh>
    <rPh sb="67" eb="69">
      <t>ジンコウ</t>
    </rPh>
    <rPh sb="70" eb="72">
      <t>ゲンショウ</t>
    </rPh>
    <rPh sb="73" eb="74">
      <t>トモナ</t>
    </rPh>
    <rPh sb="75" eb="77">
      <t>キュウスイ</t>
    </rPh>
    <rPh sb="77" eb="79">
      <t>シュウエキ</t>
    </rPh>
    <rPh sb="80" eb="82">
      <t>ゲンショウ</t>
    </rPh>
    <rPh sb="83" eb="85">
      <t>ルイジ</t>
    </rPh>
    <rPh sb="85" eb="87">
      <t>ダンタイ</t>
    </rPh>
    <rPh sb="88" eb="90">
      <t>ウワマワ</t>
    </rPh>
    <rPh sb="91" eb="93">
      <t>シセツ</t>
    </rPh>
    <rPh sb="94" eb="97">
      <t>ロウキュウカ</t>
    </rPh>
    <rPh sb="97" eb="98">
      <t>トウ</t>
    </rPh>
    <rPh sb="99" eb="101">
      <t>ケネン</t>
    </rPh>
    <rPh sb="107" eb="109">
      <t>スイドウ</t>
    </rPh>
    <rPh sb="109" eb="111">
      <t>リョウキン</t>
    </rPh>
    <rPh sb="112" eb="114">
      <t>ミナオ</t>
    </rPh>
    <rPh sb="116" eb="118">
      <t>サッキュウ</t>
    </rPh>
    <rPh sb="119" eb="121">
      <t>シセツ</t>
    </rPh>
    <rPh sb="121" eb="123">
      <t>コウシン</t>
    </rPh>
    <rPh sb="124" eb="126">
      <t>キュウム</t>
    </rPh>
    <phoneticPr fontId="4"/>
  </si>
  <si>
    <t xml:space="preserve">①平成23年度をピークとして、次年度以降は減少傾向になっており平成26年度は赤字決算になっています。要因としては給水人口の減少及び経費の増加があげられます。
②現状は累積欠損を抱えていませんが、将来の見込みを踏まえると給水収益の減少及び維持管理費の増加が累積欠損を生じさせる状況にあります。よって水道料金の値上げを検討する時期に入っています。
③平成25年度の流動比率の大幅な減少は、平成24年災の支払いが多くあったためであり、平成26年度以降については増加傾向にあります。
④平成25～26年の比率増加は、公営企業災害復旧事業債の借入による影響であります。
⑤平成26年度の料金回収率が100％を下回った要因としては、給水収益の減少及び水源開発事業の減損損失よる影響でありますので、今後の料金回収率の動向を注視する必要があると考えます。
⑥主に人件費の増加が掲げられますが、逆に投資の効率化や維持管理費の削減といった経営改善も検討していく必要があると考えます。
⑦一般的には、増加傾向にあることが望まれますが、逆に配水管の漏水量の増加も考えられるので注意する必要があります。
⑧有収率が平成24年度以降減少傾向にあります。類似団体平均を大きく下回っており老朽管の更新等早急な対策が急務になっています。
</t>
    <rPh sb="1" eb="3">
      <t>ヘイセイ</t>
    </rPh>
    <rPh sb="5" eb="6">
      <t>ネン</t>
    </rPh>
    <rPh sb="6" eb="7">
      <t>ド</t>
    </rPh>
    <rPh sb="15" eb="18">
      <t>ジネンド</t>
    </rPh>
    <rPh sb="18" eb="20">
      <t>イコウ</t>
    </rPh>
    <rPh sb="21" eb="23">
      <t>ゲンショウ</t>
    </rPh>
    <rPh sb="23" eb="25">
      <t>ケイコウ</t>
    </rPh>
    <rPh sb="31" eb="33">
      <t>ヘイセイ</t>
    </rPh>
    <rPh sb="35" eb="37">
      <t>ネンド</t>
    </rPh>
    <rPh sb="38" eb="40">
      <t>アカジ</t>
    </rPh>
    <rPh sb="40" eb="42">
      <t>ケッサン</t>
    </rPh>
    <rPh sb="50" eb="52">
      <t>ヨウイン</t>
    </rPh>
    <rPh sb="56" eb="58">
      <t>キュウスイ</t>
    </rPh>
    <rPh sb="58" eb="60">
      <t>ジンコウ</t>
    </rPh>
    <rPh sb="61" eb="63">
      <t>ゲンショウ</t>
    </rPh>
    <rPh sb="63" eb="64">
      <t>オヨ</t>
    </rPh>
    <rPh sb="65" eb="67">
      <t>ケイヒ</t>
    </rPh>
    <rPh sb="68" eb="70">
      <t>ゾウカ</t>
    </rPh>
    <rPh sb="81" eb="83">
      <t>ゲンジョウ</t>
    </rPh>
    <rPh sb="84" eb="86">
      <t>ルイセキ</t>
    </rPh>
    <rPh sb="86" eb="88">
      <t>ケッソン</t>
    </rPh>
    <rPh sb="89" eb="90">
      <t>カカ</t>
    </rPh>
    <rPh sb="98" eb="100">
      <t>ショウライ</t>
    </rPh>
    <rPh sb="101" eb="103">
      <t>ミコ</t>
    </rPh>
    <rPh sb="105" eb="106">
      <t>フ</t>
    </rPh>
    <rPh sb="110" eb="112">
      <t>キュウスイ</t>
    </rPh>
    <rPh sb="112" eb="114">
      <t>シュウエキ</t>
    </rPh>
    <rPh sb="115" eb="117">
      <t>ゲンショウ</t>
    </rPh>
    <rPh sb="117" eb="118">
      <t>オヨ</t>
    </rPh>
    <rPh sb="119" eb="121">
      <t>イジ</t>
    </rPh>
    <rPh sb="121" eb="124">
      <t>カンリヒ</t>
    </rPh>
    <rPh sb="125" eb="127">
      <t>ゾウカ</t>
    </rPh>
    <rPh sb="128" eb="130">
      <t>ルイセキ</t>
    </rPh>
    <rPh sb="133" eb="134">
      <t>ショウ</t>
    </rPh>
    <rPh sb="138" eb="140">
      <t>ジョウキョウ</t>
    </rPh>
    <rPh sb="149" eb="151">
      <t>スイドウ</t>
    </rPh>
    <rPh sb="151" eb="153">
      <t>リョウキン</t>
    </rPh>
    <rPh sb="154" eb="156">
      <t>ネア</t>
    </rPh>
    <rPh sb="158" eb="160">
      <t>ケントウ</t>
    </rPh>
    <rPh sb="162" eb="164">
      <t>ジキ</t>
    </rPh>
    <rPh sb="165" eb="166">
      <t>ハイ</t>
    </rPh>
    <rPh sb="175" eb="177">
      <t>ヘイセイ</t>
    </rPh>
    <rPh sb="179" eb="181">
      <t>ネンド</t>
    </rPh>
    <rPh sb="182" eb="184">
      <t>リュウドウ</t>
    </rPh>
    <rPh sb="184" eb="186">
      <t>ヒリツ</t>
    </rPh>
    <rPh sb="187" eb="189">
      <t>オオハバ</t>
    </rPh>
    <rPh sb="190" eb="192">
      <t>ゲンショウ</t>
    </rPh>
    <rPh sb="194" eb="196">
      <t>ヘイセイ</t>
    </rPh>
    <rPh sb="205" eb="206">
      <t>オオ</t>
    </rPh>
    <rPh sb="216" eb="218">
      <t>ヘイセイ</t>
    </rPh>
    <rPh sb="220" eb="221">
      <t>ネン</t>
    </rPh>
    <rPh sb="221" eb="222">
      <t>ド</t>
    </rPh>
    <rPh sb="222" eb="224">
      <t>イコウ</t>
    </rPh>
    <rPh sb="229" eb="231">
      <t>ゾウカ</t>
    </rPh>
    <rPh sb="231" eb="233">
      <t>ケイコウ</t>
    </rPh>
    <rPh sb="242" eb="244">
      <t>ヘイセイ</t>
    </rPh>
    <rPh sb="249" eb="250">
      <t>ネン</t>
    </rPh>
    <rPh sb="251" eb="253">
      <t>ヒリツ</t>
    </rPh>
    <rPh sb="253" eb="255">
      <t>ゾウカ</t>
    </rPh>
    <rPh sb="257" eb="259">
      <t>コウエイ</t>
    </rPh>
    <rPh sb="259" eb="261">
      <t>キギョウ</t>
    </rPh>
    <rPh sb="261" eb="263">
      <t>サイガイ</t>
    </rPh>
    <rPh sb="263" eb="265">
      <t>フッキュウ</t>
    </rPh>
    <rPh sb="265" eb="267">
      <t>ジギョウ</t>
    </rPh>
    <rPh sb="267" eb="268">
      <t>サイ</t>
    </rPh>
    <rPh sb="269" eb="271">
      <t>カリイレ</t>
    </rPh>
    <rPh sb="274" eb="276">
      <t>エイキョウ</t>
    </rPh>
    <rPh sb="285" eb="287">
      <t>ヘイセイ</t>
    </rPh>
    <rPh sb="289" eb="291">
      <t>ネンド</t>
    </rPh>
    <rPh sb="292" eb="294">
      <t>リョウキン</t>
    </rPh>
    <rPh sb="294" eb="296">
      <t>カイシュウ</t>
    </rPh>
    <rPh sb="296" eb="297">
      <t>リツ</t>
    </rPh>
    <rPh sb="303" eb="304">
      <t>シタ</t>
    </rPh>
    <rPh sb="304" eb="305">
      <t>マワ</t>
    </rPh>
    <rPh sb="307" eb="309">
      <t>ヨウイン</t>
    </rPh>
    <rPh sb="314" eb="316">
      <t>キュウスイ</t>
    </rPh>
    <rPh sb="316" eb="318">
      <t>シュウエキ</t>
    </rPh>
    <rPh sb="319" eb="321">
      <t>ゲンショウ</t>
    </rPh>
    <rPh sb="321" eb="322">
      <t>オヨ</t>
    </rPh>
    <rPh sb="323" eb="325">
      <t>スイゲン</t>
    </rPh>
    <rPh sb="325" eb="327">
      <t>カイハツ</t>
    </rPh>
    <rPh sb="327" eb="329">
      <t>ジギョウ</t>
    </rPh>
    <rPh sb="330" eb="332">
      <t>ゲンソン</t>
    </rPh>
    <rPh sb="332" eb="334">
      <t>ソンシツ</t>
    </rPh>
    <rPh sb="336" eb="338">
      <t>エイキョウ</t>
    </rPh>
    <rPh sb="346" eb="348">
      <t>コンゴ</t>
    </rPh>
    <rPh sb="349" eb="351">
      <t>リョウキン</t>
    </rPh>
    <rPh sb="351" eb="353">
      <t>カイシュウ</t>
    </rPh>
    <rPh sb="353" eb="354">
      <t>リツ</t>
    </rPh>
    <rPh sb="355" eb="357">
      <t>ドウコウ</t>
    </rPh>
    <rPh sb="358" eb="360">
      <t>チュウシ</t>
    </rPh>
    <rPh sb="362" eb="364">
      <t>ヒツヨウ</t>
    </rPh>
    <rPh sb="368" eb="369">
      <t>カンガ</t>
    </rPh>
    <rPh sb="376" eb="377">
      <t>オモ</t>
    </rPh>
    <rPh sb="378" eb="381">
      <t>ジンケンヒ</t>
    </rPh>
    <rPh sb="382" eb="384">
      <t>ゾウカ</t>
    </rPh>
    <rPh sb="385" eb="386">
      <t>カカ</t>
    </rPh>
    <rPh sb="393" eb="394">
      <t>ギャク</t>
    </rPh>
    <rPh sb="395" eb="397">
      <t>トウシ</t>
    </rPh>
    <rPh sb="398" eb="401">
      <t>コウリツカ</t>
    </rPh>
    <rPh sb="402" eb="404">
      <t>イジ</t>
    </rPh>
    <rPh sb="404" eb="407">
      <t>カンリヒ</t>
    </rPh>
    <rPh sb="408" eb="410">
      <t>サクゲン</t>
    </rPh>
    <rPh sb="414" eb="416">
      <t>ケイエイ</t>
    </rPh>
    <rPh sb="416" eb="418">
      <t>カイゼン</t>
    </rPh>
    <rPh sb="419" eb="421">
      <t>ケントウ</t>
    </rPh>
    <rPh sb="425" eb="427">
      <t>ヒツヨウ</t>
    </rPh>
    <rPh sb="431" eb="432">
      <t>カンガ</t>
    </rPh>
    <rPh sb="439" eb="442">
      <t>イッパンテキ</t>
    </rPh>
    <rPh sb="445" eb="447">
      <t>ゾウカ</t>
    </rPh>
    <rPh sb="447" eb="449">
      <t>ケイコウ</t>
    </rPh>
    <rPh sb="455" eb="456">
      <t>ノゾ</t>
    </rPh>
    <rPh sb="462" eb="463">
      <t>ギャク</t>
    </rPh>
    <rPh sb="464" eb="467">
      <t>ハイスイカン</t>
    </rPh>
    <rPh sb="468" eb="470">
      <t>ロウスイ</t>
    </rPh>
    <rPh sb="470" eb="471">
      <t>リョウ</t>
    </rPh>
    <rPh sb="472" eb="474">
      <t>ゾウカ</t>
    </rPh>
    <rPh sb="475" eb="476">
      <t>カンガ</t>
    </rPh>
    <rPh sb="482" eb="484">
      <t>チュウイ</t>
    </rPh>
    <rPh sb="486" eb="488">
      <t>ヒツヨウ</t>
    </rPh>
    <rPh sb="497" eb="499">
      <t>ユウシュウ</t>
    </rPh>
    <rPh sb="499" eb="500">
      <t>リツ</t>
    </rPh>
    <rPh sb="501" eb="503">
      <t>ヘイセイ</t>
    </rPh>
    <rPh sb="505" eb="506">
      <t>ネン</t>
    </rPh>
    <rPh sb="506" eb="507">
      <t>ド</t>
    </rPh>
    <rPh sb="507" eb="509">
      <t>イコウ</t>
    </rPh>
    <rPh sb="509" eb="511">
      <t>ゲンショウ</t>
    </rPh>
    <rPh sb="511" eb="513">
      <t>ケイコウ</t>
    </rPh>
    <rPh sb="519" eb="521">
      <t>ルイジ</t>
    </rPh>
    <rPh sb="521" eb="523">
      <t>ダンタイ</t>
    </rPh>
    <rPh sb="523" eb="525">
      <t>ヘイキン</t>
    </rPh>
    <rPh sb="526" eb="527">
      <t>オオ</t>
    </rPh>
    <rPh sb="529" eb="531">
      <t>シタマワ</t>
    </rPh>
    <rPh sb="535" eb="537">
      <t>ロウキュウ</t>
    </rPh>
    <rPh sb="537" eb="538">
      <t>カン</t>
    </rPh>
    <rPh sb="539" eb="541">
      <t>コウシン</t>
    </rPh>
    <rPh sb="541" eb="542">
      <t>トウ</t>
    </rPh>
    <rPh sb="542" eb="544">
      <t>サッキュウ</t>
    </rPh>
    <rPh sb="545" eb="547">
      <t>タイサク</t>
    </rPh>
    <rPh sb="548" eb="550">
      <t>キュウム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</si>
</sst>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6999999999999993"/>
      <color theme="1"/>
      <name val="ＭＳ ゴシック"/>
      <family val="3"/>
      <charset val="128"/>
    </font>
    <font>
      <sz val="9.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0.62</c:v>
                </c:pt>
                <c:pt idx="1">
                  <c:v>0.82</c:v>
                </c:pt>
                <c:pt idx="2">
                  <c:v>0.69</c:v>
                </c:pt>
                <c:pt idx="3">
                  <c:v>0.14000000000000001</c:v>
                </c:pt>
                <c:pt idx="4">
                  <c:v>0.74</c:v>
                </c:pt>
              </c:numCache>
            </c:numRef>
          </c:val>
        </c:ser>
        <c:dLbls>
          <c:showLegendKey val="0"/>
          <c:showVal val="0"/>
          <c:showCatName val="0"/>
          <c:showSerName val="0"/>
          <c:showPercent val="0"/>
          <c:showBubbleSize val="0"/>
        </c:dLbls>
        <c:gapWidth val="150"/>
        <c:axId val="166882864"/>
        <c:axId val="106336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166882864"/>
        <c:axId val="106336968"/>
      </c:lineChart>
      <c:dateAx>
        <c:axId val="166882864"/>
        <c:scaling>
          <c:orientation val="minMax"/>
        </c:scaling>
        <c:delete val="1"/>
        <c:axPos val="b"/>
        <c:numFmt formatCode="ge" sourceLinked="1"/>
        <c:majorTickMark val="none"/>
        <c:minorTickMark val="none"/>
        <c:tickLblPos val="none"/>
        <c:crossAx val="106336968"/>
        <c:crosses val="autoZero"/>
        <c:auto val="1"/>
        <c:lblOffset val="100"/>
        <c:baseTimeUnit val="years"/>
      </c:dateAx>
      <c:valAx>
        <c:axId val="10633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8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60.57</c:v>
                </c:pt>
                <c:pt idx="1">
                  <c:v>58.96</c:v>
                </c:pt>
                <c:pt idx="2">
                  <c:v>58.5</c:v>
                </c:pt>
                <c:pt idx="3">
                  <c:v>61.66</c:v>
                </c:pt>
                <c:pt idx="4">
                  <c:v>61.7</c:v>
                </c:pt>
              </c:numCache>
            </c:numRef>
          </c:val>
        </c:ser>
        <c:dLbls>
          <c:showLegendKey val="0"/>
          <c:showVal val="0"/>
          <c:showCatName val="0"/>
          <c:showSerName val="0"/>
          <c:showPercent val="0"/>
          <c:showBubbleSize val="0"/>
        </c:dLbls>
        <c:gapWidth val="150"/>
        <c:axId val="164818320"/>
        <c:axId val="1670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164818320"/>
        <c:axId val="167071424"/>
      </c:lineChart>
      <c:dateAx>
        <c:axId val="164818320"/>
        <c:scaling>
          <c:orientation val="minMax"/>
        </c:scaling>
        <c:delete val="1"/>
        <c:axPos val="b"/>
        <c:numFmt formatCode="ge" sourceLinked="1"/>
        <c:majorTickMark val="none"/>
        <c:minorTickMark val="none"/>
        <c:tickLblPos val="none"/>
        <c:crossAx val="167071424"/>
        <c:crosses val="autoZero"/>
        <c:auto val="1"/>
        <c:lblOffset val="100"/>
        <c:baseTimeUnit val="years"/>
      </c:dateAx>
      <c:valAx>
        <c:axId val="1670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1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75.05</c:v>
                </c:pt>
                <c:pt idx="1">
                  <c:v>75.41</c:v>
                </c:pt>
                <c:pt idx="2">
                  <c:v>71.87</c:v>
                </c:pt>
                <c:pt idx="3">
                  <c:v>68.38</c:v>
                </c:pt>
                <c:pt idx="4">
                  <c:v>66.84</c:v>
                </c:pt>
              </c:numCache>
            </c:numRef>
          </c:val>
        </c:ser>
        <c:dLbls>
          <c:showLegendKey val="0"/>
          <c:showVal val="0"/>
          <c:showCatName val="0"/>
          <c:showSerName val="0"/>
          <c:showPercent val="0"/>
          <c:showBubbleSize val="0"/>
        </c:dLbls>
        <c:gapWidth val="150"/>
        <c:axId val="167072992"/>
        <c:axId val="167073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167072992"/>
        <c:axId val="167073384"/>
      </c:lineChart>
      <c:dateAx>
        <c:axId val="167072992"/>
        <c:scaling>
          <c:orientation val="minMax"/>
        </c:scaling>
        <c:delete val="1"/>
        <c:axPos val="b"/>
        <c:numFmt formatCode="ge" sourceLinked="1"/>
        <c:majorTickMark val="none"/>
        <c:minorTickMark val="none"/>
        <c:tickLblPos val="none"/>
        <c:crossAx val="167073384"/>
        <c:crosses val="autoZero"/>
        <c:auto val="1"/>
        <c:lblOffset val="100"/>
        <c:baseTimeUnit val="years"/>
      </c:dateAx>
      <c:valAx>
        <c:axId val="16707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0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114.01</c:v>
                </c:pt>
                <c:pt idx="1">
                  <c:v>116.78</c:v>
                </c:pt>
                <c:pt idx="2">
                  <c:v>109.73</c:v>
                </c:pt>
                <c:pt idx="3">
                  <c:v>105.78</c:v>
                </c:pt>
                <c:pt idx="4">
                  <c:v>97.22</c:v>
                </c:pt>
              </c:numCache>
            </c:numRef>
          </c:val>
        </c:ser>
        <c:dLbls>
          <c:showLegendKey val="0"/>
          <c:showVal val="0"/>
          <c:showCatName val="0"/>
          <c:showSerName val="0"/>
          <c:showPercent val="0"/>
          <c:showBubbleSize val="0"/>
        </c:dLbls>
        <c:gapWidth val="150"/>
        <c:axId val="106501904"/>
        <c:axId val="16621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106501904"/>
        <c:axId val="166211992"/>
      </c:lineChart>
      <c:dateAx>
        <c:axId val="106501904"/>
        <c:scaling>
          <c:orientation val="minMax"/>
        </c:scaling>
        <c:delete val="1"/>
        <c:axPos val="b"/>
        <c:numFmt formatCode="ge" sourceLinked="1"/>
        <c:majorTickMark val="none"/>
        <c:minorTickMark val="none"/>
        <c:tickLblPos val="none"/>
        <c:crossAx val="166211992"/>
        <c:crosses val="autoZero"/>
        <c:auto val="1"/>
        <c:lblOffset val="100"/>
        <c:baseTimeUnit val="years"/>
      </c:dateAx>
      <c:valAx>
        <c:axId val="166211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50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35.6</c:v>
                </c:pt>
                <c:pt idx="1">
                  <c:v>36.799999999999997</c:v>
                </c:pt>
                <c:pt idx="2">
                  <c:v>38.44</c:v>
                </c:pt>
                <c:pt idx="3">
                  <c:v>40.1</c:v>
                </c:pt>
                <c:pt idx="4">
                  <c:v>38.42</c:v>
                </c:pt>
              </c:numCache>
            </c:numRef>
          </c:val>
        </c:ser>
        <c:dLbls>
          <c:showLegendKey val="0"/>
          <c:showVal val="0"/>
          <c:showCatName val="0"/>
          <c:showSerName val="0"/>
          <c:showPercent val="0"/>
          <c:showBubbleSize val="0"/>
        </c:dLbls>
        <c:gapWidth val="150"/>
        <c:axId val="166208248"/>
        <c:axId val="16622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166208248"/>
        <c:axId val="166229208"/>
      </c:lineChart>
      <c:dateAx>
        <c:axId val="166208248"/>
        <c:scaling>
          <c:orientation val="minMax"/>
        </c:scaling>
        <c:delete val="1"/>
        <c:axPos val="b"/>
        <c:numFmt formatCode="ge" sourceLinked="1"/>
        <c:majorTickMark val="none"/>
        <c:minorTickMark val="none"/>
        <c:tickLblPos val="none"/>
        <c:crossAx val="166229208"/>
        <c:crosses val="autoZero"/>
        <c:auto val="1"/>
        <c:lblOffset val="100"/>
        <c:baseTimeUnit val="years"/>
      </c:dateAx>
      <c:valAx>
        <c:axId val="16622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0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24.28</c:v>
                </c:pt>
                <c:pt idx="1">
                  <c:v>24.44</c:v>
                </c:pt>
                <c:pt idx="2">
                  <c:v>31.84</c:v>
                </c:pt>
                <c:pt idx="3">
                  <c:v>32.26</c:v>
                </c:pt>
                <c:pt idx="4">
                  <c:v>32.74</c:v>
                </c:pt>
              </c:numCache>
            </c:numRef>
          </c:val>
        </c:ser>
        <c:dLbls>
          <c:showLegendKey val="0"/>
          <c:showVal val="0"/>
          <c:showCatName val="0"/>
          <c:showSerName val="0"/>
          <c:showPercent val="0"/>
          <c:showBubbleSize val="0"/>
        </c:dLbls>
        <c:gapWidth val="150"/>
        <c:axId val="166304040"/>
        <c:axId val="16481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166304040"/>
        <c:axId val="164815968"/>
      </c:lineChart>
      <c:dateAx>
        <c:axId val="166304040"/>
        <c:scaling>
          <c:orientation val="minMax"/>
        </c:scaling>
        <c:delete val="1"/>
        <c:axPos val="b"/>
        <c:numFmt formatCode="ge" sourceLinked="1"/>
        <c:majorTickMark val="none"/>
        <c:minorTickMark val="none"/>
        <c:tickLblPos val="none"/>
        <c:crossAx val="164815968"/>
        <c:crosses val="autoZero"/>
        <c:auto val="1"/>
        <c:lblOffset val="100"/>
        <c:baseTimeUnit val="years"/>
      </c:dateAx>
      <c:valAx>
        <c:axId val="16481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0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4819888"/>
        <c:axId val="164820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164819888"/>
        <c:axId val="164820280"/>
      </c:lineChart>
      <c:dateAx>
        <c:axId val="164819888"/>
        <c:scaling>
          <c:orientation val="minMax"/>
        </c:scaling>
        <c:delete val="1"/>
        <c:axPos val="b"/>
        <c:numFmt formatCode="ge" sourceLinked="1"/>
        <c:majorTickMark val="none"/>
        <c:minorTickMark val="none"/>
        <c:tickLblPos val="none"/>
        <c:crossAx val="164820280"/>
        <c:crosses val="autoZero"/>
        <c:auto val="1"/>
        <c:lblOffset val="100"/>
        <c:baseTimeUnit val="years"/>
      </c:dateAx>
      <c:valAx>
        <c:axId val="164820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81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11129.46</c:v>
                </c:pt>
                <c:pt idx="1">
                  <c:v>5367.64</c:v>
                </c:pt>
                <c:pt idx="2">
                  <c:v>6489.94</c:v>
                </c:pt>
                <c:pt idx="3">
                  <c:v>593.12</c:v>
                </c:pt>
                <c:pt idx="4">
                  <c:v>835.43</c:v>
                </c:pt>
              </c:numCache>
            </c:numRef>
          </c:val>
        </c:ser>
        <c:dLbls>
          <c:showLegendKey val="0"/>
          <c:showVal val="0"/>
          <c:showCatName val="0"/>
          <c:showSerName val="0"/>
          <c:showPercent val="0"/>
          <c:showBubbleSize val="0"/>
        </c:dLbls>
        <c:gapWidth val="150"/>
        <c:axId val="164821848"/>
        <c:axId val="16482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164821848"/>
        <c:axId val="164822240"/>
      </c:lineChart>
      <c:dateAx>
        <c:axId val="164821848"/>
        <c:scaling>
          <c:orientation val="minMax"/>
        </c:scaling>
        <c:delete val="1"/>
        <c:axPos val="b"/>
        <c:numFmt formatCode="ge" sourceLinked="1"/>
        <c:majorTickMark val="none"/>
        <c:minorTickMark val="none"/>
        <c:tickLblPos val="none"/>
        <c:crossAx val="164822240"/>
        <c:crosses val="autoZero"/>
        <c:auto val="1"/>
        <c:lblOffset val="100"/>
        <c:baseTimeUnit val="years"/>
      </c:dateAx>
      <c:valAx>
        <c:axId val="164822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82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162.74</c:v>
                </c:pt>
                <c:pt idx="1">
                  <c:v>156.22999999999999</c:v>
                </c:pt>
                <c:pt idx="2">
                  <c:v>159.03</c:v>
                </c:pt>
                <c:pt idx="3">
                  <c:v>200.67</c:v>
                </c:pt>
                <c:pt idx="4">
                  <c:v>202.12</c:v>
                </c:pt>
              </c:numCache>
            </c:numRef>
          </c:val>
        </c:ser>
        <c:dLbls>
          <c:showLegendKey val="0"/>
          <c:showVal val="0"/>
          <c:showCatName val="0"/>
          <c:showSerName val="0"/>
          <c:showPercent val="0"/>
          <c:showBubbleSize val="0"/>
        </c:dLbls>
        <c:gapWidth val="150"/>
        <c:axId val="166779296"/>
        <c:axId val="16677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166779296"/>
        <c:axId val="166779688"/>
      </c:lineChart>
      <c:dateAx>
        <c:axId val="166779296"/>
        <c:scaling>
          <c:orientation val="minMax"/>
        </c:scaling>
        <c:delete val="1"/>
        <c:axPos val="b"/>
        <c:numFmt formatCode="ge" sourceLinked="1"/>
        <c:majorTickMark val="none"/>
        <c:minorTickMark val="none"/>
        <c:tickLblPos val="none"/>
        <c:crossAx val="166779688"/>
        <c:crosses val="autoZero"/>
        <c:auto val="1"/>
        <c:lblOffset val="100"/>
        <c:baseTimeUnit val="years"/>
      </c:dateAx>
      <c:valAx>
        <c:axId val="166779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77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109.71</c:v>
                </c:pt>
                <c:pt idx="1">
                  <c:v>114.5</c:v>
                </c:pt>
                <c:pt idx="2">
                  <c:v>108.2</c:v>
                </c:pt>
                <c:pt idx="3">
                  <c:v>101.87</c:v>
                </c:pt>
                <c:pt idx="4">
                  <c:v>96.6</c:v>
                </c:pt>
              </c:numCache>
            </c:numRef>
          </c:val>
        </c:ser>
        <c:dLbls>
          <c:showLegendKey val="0"/>
          <c:showVal val="0"/>
          <c:showCatName val="0"/>
          <c:showSerName val="0"/>
          <c:showPercent val="0"/>
          <c:showBubbleSize val="0"/>
        </c:dLbls>
        <c:gapWidth val="150"/>
        <c:axId val="166780864"/>
        <c:axId val="166781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166780864"/>
        <c:axId val="166781256"/>
      </c:lineChart>
      <c:dateAx>
        <c:axId val="166780864"/>
        <c:scaling>
          <c:orientation val="minMax"/>
        </c:scaling>
        <c:delete val="1"/>
        <c:axPos val="b"/>
        <c:numFmt formatCode="ge" sourceLinked="1"/>
        <c:majorTickMark val="none"/>
        <c:minorTickMark val="none"/>
        <c:tickLblPos val="none"/>
        <c:crossAx val="166781256"/>
        <c:crosses val="autoZero"/>
        <c:auto val="1"/>
        <c:lblOffset val="100"/>
        <c:baseTimeUnit val="years"/>
      </c:dateAx>
      <c:valAx>
        <c:axId val="16678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163.79</c:v>
                </c:pt>
                <c:pt idx="1">
                  <c:v>157.32</c:v>
                </c:pt>
                <c:pt idx="2">
                  <c:v>167.46</c:v>
                </c:pt>
                <c:pt idx="3">
                  <c:v>177.82</c:v>
                </c:pt>
                <c:pt idx="4">
                  <c:v>187.27</c:v>
                </c:pt>
              </c:numCache>
            </c:numRef>
          </c:val>
        </c:ser>
        <c:dLbls>
          <c:showLegendKey val="0"/>
          <c:showVal val="0"/>
          <c:showCatName val="0"/>
          <c:showSerName val="0"/>
          <c:showPercent val="0"/>
          <c:showBubbleSize val="0"/>
        </c:dLbls>
        <c:gapWidth val="150"/>
        <c:axId val="164821456"/>
        <c:axId val="164819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164821456"/>
        <c:axId val="164819496"/>
      </c:lineChart>
      <c:dateAx>
        <c:axId val="164821456"/>
        <c:scaling>
          <c:orientation val="minMax"/>
        </c:scaling>
        <c:delete val="1"/>
        <c:axPos val="b"/>
        <c:numFmt formatCode="ge" sourceLinked="1"/>
        <c:majorTickMark val="none"/>
        <c:minorTickMark val="none"/>
        <c:tickLblPos val="none"/>
        <c:crossAx val="164819496"/>
        <c:crosses val="autoZero"/>
        <c:auto val="1"/>
        <c:lblOffset val="100"/>
        <c:baseTimeUnit val="years"/>
      </c:dateAx>
      <c:valAx>
        <c:axId val="16481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2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大分県　竹田市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A8</v>
      </c>
      <c r="AA8" s="75"/>
      <c r="AB8" s="75"/>
      <c r="AC8" s="75"/>
      <c r="AD8" s="75"/>
      <c r="AE8" s="75"/>
      <c r="AF8" s="75"/>
      <c r="AG8" s="76"/>
      <c r="AH8" s="3"/>
      <c r="AI8" s="77">
        <f>データ!Q6</f>
        <v>23851</v>
      </c>
      <c r="AJ8" s="78"/>
      <c r="AK8" s="78"/>
      <c r="AL8" s="78"/>
      <c r="AM8" s="78"/>
      <c r="AN8" s="78"/>
      <c r="AO8" s="78"/>
      <c r="AP8" s="79"/>
      <c r="AQ8" s="57">
        <f>データ!R6</f>
        <v>477.53</v>
      </c>
      <c r="AR8" s="57"/>
      <c r="AS8" s="57"/>
      <c r="AT8" s="57"/>
      <c r="AU8" s="57"/>
      <c r="AV8" s="57"/>
      <c r="AW8" s="57"/>
      <c r="AX8" s="57"/>
      <c r="AY8" s="57">
        <f>データ!S6</f>
        <v>49.95</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81.099999999999994</v>
      </c>
      <c r="K10" s="57"/>
      <c r="L10" s="57"/>
      <c r="M10" s="57"/>
      <c r="N10" s="57"/>
      <c r="O10" s="57"/>
      <c r="P10" s="57"/>
      <c r="Q10" s="57"/>
      <c r="R10" s="57">
        <f>データ!O6</f>
        <v>30.06</v>
      </c>
      <c r="S10" s="57"/>
      <c r="T10" s="57"/>
      <c r="U10" s="57"/>
      <c r="V10" s="57"/>
      <c r="W10" s="57"/>
      <c r="X10" s="57"/>
      <c r="Y10" s="57"/>
      <c r="Z10" s="65">
        <f>データ!P6</f>
        <v>3402</v>
      </c>
      <c r="AA10" s="65"/>
      <c r="AB10" s="65"/>
      <c r="AC10" s="65"/>
      <c r="AD10" s="65"/>
      <c r="AE10" s="65"/>
      <c r="AF10" s="65"/>
      <c r="AG10" s="65"/>
      <c r="AH10" s="2"/>
      <c r="AI10" s="65">
        <f>データ!T6</f>
        <v>7086</v>
      </c>
      <c r="AJ10" s="65"/>
      <c r="AK10" s="65"/>
      <c r="AL10" s="65"/>
      <c r="AM10" s="65"/>
      <c r="AN10" s="65"/>
      <c r="AO10" s="65"/>
      <c r="AP10" s="65"/>
      <c r="AQ10" s="57">
        <f>データ!U6</f>
        <v>12.7</v>
      </c>
      <c r="AR10" s="57"/>
      <c r="AS10" s="57"/>
      <c r="AT10" s="57"/>
      <c r="AU10" s="57"/>
      <c r="AV10" s="57"/>
      <c r="AW10" s="57"/>
      <c r="AX10" s="57"/>
      <c r="AY10" s="57">
        <f>データ!V6</f>
        <v>557.95000000000005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106</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442089</v>
      </c>
      <c r="D6" s="31">
        <f t="shared" si="3"/>
        <v>46</v>
      </c>
      <c r="E6" s="31">
        <f t="shared" si="3"/>
        <v>1</v>
      </c>
      <c r="F6" s="31">
        <f t="shared" si="3"/>
        <v>0</v>
      </c>
      <c r="G6" s="31">
        <f t="shared" si="3"/>
        <v>1</v>
      </c>
      <c r="H6" s="31" t="str">
        <f t="shared" si="3"/>
        <v>大分県　竹田市</v>
      </c>
      <c r="I6" s="31" t="str">
        <f t="shared" si="3"/>
        <v>法適用</v>
      </c>
      <c r="J6" s="31" t="str">
        <f t="shared" si="3"/>
        <v>水道事業</v>
      </c>
      <c r="K6" s="31" t="str">
        <f t="shared" si="3"/>
        <v>末端給水事業</v>
      </c>
      <c r="L6" s="31" t="str">
        <f t="shared" si="3"/>
        <v>A8</v>
      </c>
      <c r="M6" s="32" t="str">
        <f t="shared" si="3"/>
        <v>-</v>
      </c>
      <c r="N6" s="32">
        <f t="shared" si="3"/>
        <v>81.099999999999994</v>
      </c>
      <c r="O6" s="32">
        <f t="shared" si="3"/>
        <v>30.06</v>
      </c>
      <c r="P6" s="32">
        <f t="shared" si="3"/>
        <v>3402</v>
      </c>
      <c r="Q6" s="32">
        <f t="shared" si="3"/>
        <v>23851</v>
      </c>
      <c r="R6" s="32">
        <f t="shared" si="3"/>
        <v>477.53</v>
      </c>
      <c r="S6" s="32">
        <f t="shared" si="3"/>
        <v>49.95</v>
      </c>
      <c r="T6" s="32">
        <f t="shared" si="3"/>
        <v>7086</v>
      </c>
      <c r="U6" s="32">
        <f t="shared" si="3"/>
        <v>12.7</v>
      </c>
      <c r="V6" s="32">
        <f t="shared" si="3"/>
        <v>557.95000000000005</v>
      </c>
      <c r="W6" s="33">
        <f>IF(W7="",NA(),W7)</f>
        <v>114.01</v>
      </c>
      <c r="X6" s="33">
        <f t="shared" ref="X6:AF6" si="4">IF(X7="",NA(),X7)</f>
        <v>116.78</v>
      </c>
      <c r="Y6" s="33">
        <f t="shared" si="4"/>
        <v>109.73</v>
      </c>
      <c r="Z6" s="33">
        <f t="shared" si="4"/>
        <v>105.78</v>
      </c>
      <c r="AA6" s="33">
        <f t="shared" si="4"/>
        <v>97.22</v>
      </c>
      <c r="AB6" s="33">
        <f t="shared" si="4"/>
        <v>108.06</v>
      </c>
      <c r="AC6" s="33">
        <f t="shared" si="4"/>
        <v>104.82</v>
      </c>
      <c r="AD6" s="33">
        <f t="shared" si="4"/>
        <v>104.95</v>
      </c>
      <c r="AE6" s="33">
        <f t="shared" si="4"/>
        <v>105.53</v>
      </c>
      <c r="AF6" s="33">
        <f t="shared" si="4"/>
        <v>107.2</v>
      </c>
      <c r="AG6" s="32" t="str">
        <f>IF(AG7="","",IF(AG7="-","【-】","【"&amp;SUBSTITUTE(TEXT(AG7,"#,##0.00"),"-","△")&amp;"】"))</f>
        <v>【113.03】</v>
      </c>
      <c r="AH6" s="32">
        <f>IF(AH7="",NA(),AH7)</f>
        <v>0</v>
      </c>
      <c r="AI6" s="32">
        <f t="shared" ref="AI6:AQ6" si="5">IF(AI7="",NA(),AI7)</f>
        <v>0</v>
      </c>
      <c r="AJ6" s="32">
        <f t="shared" si="5"/>
        <v>0</v>
      </c>
      <c r="AK6" s="32">
        <f t="shared" si="5"/>
        <v>0</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11129.46</v>
      </c>
      <c r="AT6" s="33">
        <f t="shared" ref="AT6:BB6" si="6">IF(AT7="",NA(),AT7)</f>
        <v>5367.64</v>
      </c>
      <c r="AU6" s="33">
        <f t="shared" si="6"/>
        <v>6489.94</v>
      </c>
      <c r="AV6" s="33">
        <f t="shared" si="6"/>
        <v>593.12</v>
      </c>
      <c r="AW6" s="33">
        <f t="shared" si="6"/>
        <v>835.43</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162.74</v>
      </c>
      <c r="BE6" s="33">
        <f t="shared" ref="BE6:BM6" si="7">IF(BE7="",NA(),BE7)</f>
        <v>156.22999999999999</v>
      </c>
      <c r="BF6" s="33">
        <f t="shared" si="7"/>
        <v>159.03</v>
      </c>
      <c r="BG6" s="33">
        <f t="shared" si="7"/>
        <v>200.67</v>
      </c>
      <c r="BH6" s="33">
        <f t="shared" si="7"/>
        <v>202.12</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109.71</v>
      </c>
      <c r="BP6" s="33">
        <f t="shared" ref="BP6:BX6" si="8">IF(BP7="",NA(),BP7)</f>
        <v>114.5</v>
      </c>
      <c r="BQ6" s="33">
        <f t="shared" si="8"/>
        <v>108.2</v>
      </c>
      <c r="BR6" s="33">
        <f t="shared" si="8"/>
        <v>101.87</v>
      </c>
      <c r="BS6" s="33">
        <f t="shared" si="8"/>
        <v>96.6</v>
      </c>
      <c r="BT6" s="33">
        <f t="shared" si="8"/>
        <v>93.43</v>
      </c>
      <c r="BU6" s="33">
        <f t="shared" si="8"/>
        <v>90.17</v>
      </c>
      <c r="BV6" s="33">
        <f t="shared" si="8"/>
        <v>90.69</v>
      </c>
      <c r="BW6" s="33">
        <f t="shared" si="8"/>
        <v>90.64</v>
      </c>
      <c r="BX6" s="33">
        <f t="shared" si="8"/>
        <v>93.66</v>
      </c>
      <c r="BY6" s="32" t="str">
        <f>IF(BY7="","",IF(BY7="-","【-】","【"&amp;SUBSTITUTE(TEXT(BY7,"#,##0.00"),"-","△")&amp;"】"))</f>
        <v>【104.60】</v>
      </c>
      <c r="BZ6" s="33">
        <f>IF(BZ7="",NA(),BZ7)</f>
        <v>163.79</v>
      </c>
      <c r="CA6" s="33">
        <f t="shared" ref="CA6:CI6" si="9">IF(CA7="",NA(),CA7)</f>
        <v>157.32</v>
      </c>
      <c r="CB6" s="33">
        <f t="shared" si="9"/>
        <v>167.46</v>
      </c>
      <c r="CC6" s="33">
        <f t="shared" si="9"/>
        <v>177.82</v>
      </c>
      <c r="CD6" s="33">
        <f t="shared" si="9"/>
        <v>187.27</v>
      </c>
      <c r="CE6" s="33">
        <f t="shared" si="9"/>
        <v>204.24</v>
      </c>
      <c r="CF6" s="33">
        <f t="shared" si="9"/>
        <v>210.28</v>
      </c>
      <c r="CG6" s="33">
        <f t="shared" si="9"/>
        <v>211.08</v>
      </c>
      <c r="CH6" s="33">
        <f t="shared" si="9"/>
        <v>213.52</v>
      </c>
      <c r="CI6" s="33">
        <f t="shared" si="9"/>
        <v>208.21</v>
      </c>
      <c r="CJ6" s="32" t="str">
        <f>IF(CJ7="","",IF(CJ7="-","【-】","【"&amp;SUBSTITUTE(TEXT(CJ7,"#,##0.00"),"-","△")&amp;"】"))</f>
        <v>【164.21】</v>
      </c>
      <c r="CK6" s="33">
        <f>IF(CK7="",NA(),CK7)</f>
        <v>60.57</v>
      </c>
      <c r="CL6" s="33">
        <f t="shared" ref="CL6:CT6" si="10">IF(CL7="",NA(),CL7)</f>
        <v>58.96</v>
      </c>
      <c r="CM6" s="33">
        <f t="shared" si="10"/>
        <v>58.5</v>
      </c>
      <c r="CN6" s="33">
        <f t="shared" si="10"/>
        <v>61.66</v>
      </c>
      <c r="CO6" s="33">
        <f t="shared" si="10"/>
        <v>61.7</v>
      </c>
      <c r="CP6" s="33">
        <f t="shared" si="10"/>
        <v>51.05</v>
      </c>
      <c r="CQ6" s="33">
        <f t="shared" si="10"/>
        <v>50.49</v>
      </c>
      <c r="CR6" s="33">
        <f t="shared" si="10"/>
        <v>49.69</v>
      </c>
      <c r="CS6" s="33">
        <f t="shared" si="10"/>
        <v>49.77</v>
      </c>
      <c r="CT6" s="33">
        <f t="shared" si="10"/>
        <v>49.22</v>
      </c>
      <c r="CU6" s="32" t="str">
        <f>IF(CU7="","",IF(CU7="-","【-】","【"&amp;SUBSTITUTE(TEXT(CU7,"#,##0.00"),"-","△")&amp;"】"))</f>
        <v>【59.80】</v>
      </c>
      <c r="CV6" s="33">
        <f>IF(CV7="",NA(),CV7)</f>
        <v>75.05</v>
      </c>
      <c r="CW6" s="33">
        <f t="shared" ref="CW6:DE6" si="11">IF(CW7="",NA(),CW7)</f>
        <v>75.41</v>
      </c>
      <c r="CX6" s="33">
        <f t="shared" si="11"/>
        <v>71.87</v>
      </c>
      <c r="CY6" s="33">
        <f t="shared" si="11"/>
        <v>68.38</v>
      </c>
      <c r="CZ6" s="33">
        <f t="shared" si="11"/>
        <v>66.84</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35.6</v>
      </c>
      <c r="DH6" s="33">
        <f t="shared" ref="DH6:DP6" si="12">IF(DH7="",NA(),DH7)</f>
        <v>36.799999999999997</v>
      </c>
      <c r="DI6" s="33">
        <f t="shared" si="12"/>
        <v>38.44</v>
      </c>
      <c r="DJ6" s="33">
        <f t="shared" si="12"/>
        <v>40.1</v>
      </c>
      <c r="DK6" s="33">
        <f t="shared" si="12"/>
        <v>38.42</v>
      </c>
      <c r="DL6" s="33">
        <f t="shared" si="12"/>
        <v>33.21</v>
      </c>
      <c r="DM6" s="33">
        <f t="shared" si="12"/>
        <v>34.24</v>
      </c>
      <c r="DN6" s="33">
        <f t="shared" si="12"/>
        <v>35.18</v>
      </c>
      <c r="DO6" s="33">
        <f t="shared" si="12"/>
        <v>36.43</v>
      </c>
      <c r="DP6" s="33">
        <f t="shared" si="12"/>
        <v>46.12</v>
      </c>
      <c r="DQ6" s="32" t="str">
        <f>IF(DQ7="","",IF(DQ7="-","【-】","【"&amp;SUBSTITUTE(TEXT(DQ7,"#,##0.00"),"-","△")&amp;"】"))</f>
        <v>【46.31】</v>
      </c>
      <c r="DR6" s="33">
        <f>IF(DR7="",NA(),DR7)</f>
        <v>24.28</v>
      </c>
      <c r="DS6" s="33">
        <f t="shared" ref="DS6:EA6" si="13">IF(DS7="",NA(),DS7)</f>
        <v>24.44</v>
      </c>
      <c r="DT6" s="33">
        <f t="shared" si="13"/>
        <v>31.84</v>
      </c>
      <c r="DU6" s="33">
        <f t="shared" si="13"/>
        <v>32.26</v>
      </c>
      <c r="DV6" s="33">
        <f t="shared" si="13"/>
        <v>32.74</v>
      </c>
      <c r="DW6" s="33">
        <f t="shared" si="13"/>
        <v>6.34</v>
      </c>
      <c r="DX6" s="33">
        <f t="shared" si="13"/>
        <v>6.81</v>
      </c>
      <c r="DY6" s="33">
        <f t="shared" si="13"/>
        <v>8.41</v>
      </c>
      <c r="DZ6" s="33">
        <f t="shared" si="13"/>
        <v>8.7200000000000006</v>
      </c>
      <c r="EA6" s="33">
        <f t="shared" si="13"/>
        <v>9.86</v>
      </c>
      <c r="EB6" s="32" t="str">
        <f>IF(EB7="","",IF(EB7="-","【-】","【"&amp;SUBSTITUTE(TEXT(EB7,"#,##0.00"),"-","△")&amp;"】"))</f>
        <v>【12.42】</v>
      </c>
      <c r="EC6" s="33">
        <f>IF(EC7="",NA(),EC7)</f>
        <v>0.62</v>
      </c>
      <c r="ED6" s="33">
        <f t="shared" ref="ED6:EL6" si="14">IF(ED7="",NA(),ED7)</f>
        <v>0.82</v>
      </c>
      <c r="EE6" s="33">
        <f t="shared" si="14"/>
        <v>0.69</v>
      </c>
      <c r="EF6" s="33">
        <f t="shared" si="14"/>
        <v>0.14000000000000001</v>
      </c>
      <c r="EG6" s="33">
        <f t="shared" si="14"/>
        <v>0.74</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442089</v>
      </c>
      <c r="D7" s="35">
        <v>46</v>
      </c>
      <c r="E7" s="35">
        <v>1</v>
      </c>
      <c r="F7" s="35">
        <v>0</v>
      </c>
      <c r="G7" s="35">
        <v>1</v>
      </c>
      <c r="H7" s="35" t="s">
        <v>93</v>
      </c>
      <c r="I7" s="35" t="s">
        <v>94</v>
      </c>
      <c r="J7" s="35" t="s">
        <v>95</v>
      </c>
      <c r="K7" s="35" t="s">
        <v>96</v>
      </c>
      <c r="L7" s="35" t="s">
        <v>97</v>
      </c>
      <c r="M7" s="36" t="s">
        <v>98</v>
      </c>
      <c r="N7" s="36">
        <v>81.099999999999994</v>
      </c>
      <c r="O7" s="36">
        <v>30.06</v>
      </c>
      <c r="P7" s="36">
        <v>3402</v>
      </c>
      <c r="Q7" s="36">
        <v>23851</v>
      </c>
      <c r="R7" s="36">
        <v>477.53</v>
      </c>
      <c r="S7" s="36">
        <v>49.95</v>
      </c>
      <c r="T7" s="36">
        <v>7086</v>
      </c>
      <c r="U7" s="36">
        <v>12.7</v>
      </c>
      <c r="V7" s="36">
        <v>557.95000000000005</v>
      </c>
      <c r="W7" s="36">
        <v>114.01</v>
      </c>
      <c r="X7" s="36">
        <v>116.78</v>
      </c>
      <c r="Y7" s="36">
        <v>109.73</v>
      </c>
      <c r="Z7" s="36">
        <v>105.78</v>
      </c>
      <c r="AA7" s="36">
        <v>97.22</v>
      </c>
      <c r="AB7" s="36">
        <v>108.06</v>
      </c>
      <c r="AC7" s="36">
        <v>104.82</v>
      </c>
      <c r="AD7" s="36">
        <v>104.95</v>
      </c>
      <c r="AE7" s="36">
        <v>105.53</v>
      </c>
      <c r="AF7" s="36">
        <v>107.2</v>
      </c>
      <c r="AG7" s="36">
        <v>113.03</v>
      </c>
      <c r="AH7" s="36">
        <v>0</v>
      </c>
      <c r="AI7" s="36">
        <v>0</v>
      </c>
      <c r="AJ7" s="36">
        <v>0</v>
      </c>
      <c r="AK7" s="36">
        <v>0</v>
      </c>
      <c r="AL7" s="36">
        <v>0</v>
      </c>
      <c r="AM7" s="36">
        <v>23.31</v>
      </c>
      <c r="AN7" s="36">
        <v>26.83</v>
      </c>
      <c r="AO7" s="36">
        <v>26.81</v>
      </c>
      <c r="AP7" s="36">
        <v>28.31</v>
      </c>
      <c r="AQ7" s="36">
        <v>13.46</v>
      </c>
      <c r="AR7" s="36">
        <v>0.81</v>
      </c>
      <c r="AS7" s="36">
        <v>11129.46</v>
      </c>
      <c r="AT7" s="36">
        <v>5367.64</v>
      </c>
      <c r="AU7" s="36">
        <v>6489.94</v>
      </c>
      <c r="AV7" s="36">
        <v>593.12</v>
      </c>
      <c r="AW7" s="36">
        <v>835.43</v>
      </c>
      <c r="AX7" s="36">
        <v>1129.9100000000001</v>
      </c>
      <c r="AY7" s="36">
        <v>1197.1099999999999</v>
      </c>
      <c r="AZ7" s="36">
        <v>1002.64</v>
      </c>
      <c r="BA7" s="36">
        <v>1164.51</v>
      </c>
      <c r="BB7" s="36">
        <v>434.72</v>
      </c>
      <c r="BC7" s="36">
        <v>264.16000000000003</v>
      </c>
      <c r="BD7" s="36">
        <v>162.74</v>
      </c>
      <c r="BE7" s="36">
        <v>156.22999999999999</v>
      </c>
      <c r="BF7" s="36">
        <v>159.03</v>
      </c>
      <c r="BG7" s="36">
        <v>200.67</v>
      </c>
      <c r="BH7" s="36">
        <v>202.12</v>
      </c>
      <c r="BI7" s="36">
        <v>540.94000000000005</v>
      </c>
      <c r="BJ7" s="36">
        <v>532.29999999999995</v>
      </c>
      <c r="BK7" s="36">
        <v>520.29999999999995</v>
      </c>
      <c r="BL7" s="36">
        <v>498.27</v>
      </c>
      <c r="BM7" s="36">
        <v>495.76</v>
      </c>
      <c r="BN7" s="36">
        <v>283.72000000000003</v>
      </c>
      <c r="BO7" s="36">
        <v>109.71</v>
      </c>
      <c r="BP7" s="36">
        <v>114.5</v>
      </c>
      <c r="BQ7" s="36">
        <v>108.2</v>
      </c>
      <c r="BR7" s="36">
        <v>101.87</v>
      </c>
      <c r="BS7" s="36">
        <v>96.6</v>
      </c>
      <c r="BT7" s="36">
        <v>93.43</v>
      </c>
      <c r="BU7" s="36">
        <v>90.17</v>
      </c>
      <c r="BV7" s="36">
        <v>90.69</v>
      </c>
      <c r="BW7" s="36">
        <v>90.64</v>
      </c>
      <c r="BX7" s="36">
        <v>93.66</v>
      </c>
      <c r="BY7" s="36">
        <v>104.6</v>
      </c>
      <c r="BZ7" s="36">
        <v>163.79</v>
      </c>
      <c r="CA7" s="36">
        <v>157.32</v>
      </c>
      <c r="CB7" s="36">
        <v>167.46</v>
      </c>
      <c r="CC7" s="36">
        <v>177.82</v>
      </c>
      <c r="CD7" s="36">
        <v>187.27</v>
      </c>
      <c r="CE7" s="36">
        <v>204.24</v>
      </c>
      <c r="CF7" s="36">
        <v>210.28</v>
      </c>
      <c r="CG7" s="36">
        <v>211.08</v>
      </c>
      <c r="CH7" s="36">
        <v>213.52</v>
      </c>
      <c r="CI7" s="36">
        <v>208.21</v>
      </c>
      <c r="CJ7" s="36">
        <v>164.21</v>
      </c>
      <c r="CK7" s="36">
        <v>60.57</v>
      </c>
      <c r="CL7" s="36">
        <v>58.96</v>
      </c>
      <c r="CM7" s="36">
        <v>58.5</v>
      </c>
      <c r="CN7" s="36">
        <v>61.66</v>
      </c>
      <c r="CO7" s="36">
        <v>61.7</v>
      </c>
      <c r="CP7" s="36">
        <v>51.05</v>
      </c>
      <c r="CQ7" s="36">
        <v>50.49</v>
      </c>
      <c r="CR7" s="36">
        <v>49.69</v>
      </c>
      <c r="CS7" s="36">
        <v>49.77</v>
      </c>
      <c r="CT7" s="36">
        <v>49.22</v>
      </c>
      <c r="CU7" s="36">
        <v>59.8</v>
      </c>
      <c r="CV7" s="36">
        <v>75.05</v>
      </c>
      <c r="CW7" s="36">
        <v>75.41</v>
      </c>
      <c r="CX7" s="36">
        <v>71.87</v>
      </c>
      <c r="CY7" s="36">
        <v>68.38</v>
      </c>
      <c r="CZ7" s="36">
        <v>66.84</v>
      </c>
      <c r="DA7" s="36">
        <v>80.81</v>
      </c>
      <c r="DB7" s="36">
        <v>78.7</v>
      </c>
      <c r="DC7" s="36">
        <v>80.010000000000005</v>
      </c>
      <c r="DD7" s="36">
        <v>79.98</v>
      </c>
      <c r="DE7" s="36">
        <v>79.48</v>
      </c>
      <c r="DF7" s="36">
        <v>89.78</v>
      </c>
      <c r="DG7" s="36">
        <v>35.6</v>
      </c>
      <c r="DH7" s="36">
        <v>36.799999999999997</v>
      </c>
      <c r="DI7" s="36">
        <v>38.44</v>
      </c>
      <c r="DJ7" s="36">
        <v>40.1</v>
      </c>
      <c r="DK7" s="36">
        <v>38.42</v>
      </c>
      <c r="DL7" s="36">
        <v>33.21</v>
      </c>
      <c r="DM7" s="36">
        <v>34.24</v>
      </c>
      <c r="DN7" s="36">
        <v>35.18</v>
      </c>
      <c r="DO7" s="36">
        <v>36.43</v>
      </c>
      <c r="DP7" s="36">
        <v>46.12</v>
      </c>
      <c r="DQ7" s="36">
        <v>46.31</v>
      </c>
      <c r="DR7" s="36">
        <v>24.28</v>
      </c>
      <c r="DS7" s="36">
        <v>24.44</v>
      </c>
      <c r="DT7" s="36">
        <v>31.84</v>
      </c>
      <c r="DU7" s="36">
        <v>32.26</v>
      </c>
      <c r="DV7" s="36">
        <v>32.74</v>
      </c>
      <c r="DW7" s="36">
        <v>6.34</v>
      </c>
      <c r="DX7" s="36">
        <v>6.81</v>
      </c>
      <c r="DY7" s="36">
        <v>8.41</v>
      </c>
      <c r="DZ7" s="36">
        <v>8.7200000000000006</v>
      </c>
      <c r="EA7" s="36">
        <v>9.86</v>
      </c>
      <c r="EB7" s="36">
        <v>12.42</v>
      </c>
      <c r="EC7" s="36">
        <v>0.62</v>
      </c>
      <c r="ED7" s="36">
        <v>0.82</v>
      </c>
      <c r="EE7" s="36">
        <v>0.69</v>
      </c>
      <c r="EF7" s="36">
        <v>0.14000000000000001</v>
      </c>
      <c r="EG7" s="36">
        <v>0.74</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2016-02-22T07:56:48Z</cp:lastPrinted>
  <dcterms:created xsi:type="dcterms:W3CDTF">2016-02-03T07:30:17Z</dcterms:created>
  <dcterms:modified xsi:type="dcterms:W3CDTF">2016-02-22T07:59:19Z</dcterms:modified>
  <cp:category/>
</cp:coreProperties>
</file>