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Desktop\scan\R2市町村振興課\R3.1.14経営分析・・・\"/>
    </mc:Choice>
  </mc:AlternateContent>
  <workbookProtection workbookAlgorithmName="SHA-512" workbookHashValue="bb6gYI/HWHGS0C8aDREoX7uVwRbasID+Seh7CpTnIGjwpTtR/Y6L/0b2UvA02I1oCBA4Ok/ZDiQURAPALfYRMQ==" workbookSaltValue="EOgMvtccmCKFxH8ve3LB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<sst xmlns="http://schemas.openxmlformats.org/spreadsheetml/2006/main" count="228" uniqueCount="113">
  <si>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</si>
  <si>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</si>
  <si>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</si>
  <si>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</si>
  <si>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</si>
  <si>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</si>
  <si>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</si>
  <si>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</si>
  <si>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</si>
  <si>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</si>
  <si>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</si>
  <si>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</si>
  <si>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</si>
  <si>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</si>
  <si>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</si>
  <si>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</si>
  <si>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</si>
  <si>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</si>
  <si>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</si>
  <si>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</si>
  <si>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</si>
  <si>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</si>
  <si>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</si>
  <si>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</si>
  <si>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</si>
  <si>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</si>
  <si>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</si>
  <si>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</si>
  <si>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</si>
  <si>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</si>
  <si>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</si>
  <si>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</si>
  <si>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</si>
  <si>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</si>
  <si>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</si>
  <si>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</si>
  <si>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</si>
  <si>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</si>
  <si>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</si>
  <si>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</si>
  <si>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</si>
  <si>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</si>
  <si>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</si>
  <si>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</si>
  <si>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</si>
  <si>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</si>
  <si>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</si>
  <si>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</si>
  <si>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</si>
  <si>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</si>
  <si>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</si>
  <si>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</si>
  <si>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</si>
  <si>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</si>
  <si>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</si>
  <si>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</si>
  <si>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</si>
  <si>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</si>
  <si>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</si>
  <si>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</si>
  <si>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</si>
  <si>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</si>
  <si>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</si>
  <si>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</si>
  <si>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</si>
  <si>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</si>
  <si>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</si>
  <si>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</si>
  <si>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</si>
  <si>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</si>
  <si>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</si>
  <si>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</si>
  <si>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</si>
  <si>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</si>
  <si>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</si>
  <si>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</si>
  <si>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</si>
  <si>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</si>
  <si>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</si>
  <si>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</si>
  <si>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</si>
  <si>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</si>
  <si>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</si>
  <si>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</si>
  <si>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</si>
  <si>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</si>
  <si>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</si>
  <si>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</si>
  <si>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</si>
  <si>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</si>
  <si>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</si>
  <si>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</si>
  <si>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</si>
  <si>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</si>
  <si>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</si>
  <si>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</si>
  <si>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</si>
  <si>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</si>
  <si>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</si>
  <si>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</si>
  <si>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</si>
  <si>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</si>
  <si>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</si>
  <si>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</si>
  <si>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</si>
  <si>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</si>
  <si>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</si>
  <si>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</si>
  <si>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</si>
  <si>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</si>
  <si>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①『有形固定資産減価償却率』：類似団体平均値と比較し低い値ですが、毎年増加傾向にあり、施設の老朽化が進んでいることが分かります。今後も計画的な更新を図る必要があります。
②『管路経年化率』：類似団体平均値と比較して高い水準となっており、老朽化が進んでいることが分かります。有収率の低下にもつながるため、今後も計画的な更新を図る必要があります。
③『管路更新率』：平成28年度まで類似団体平均値と比較して平均的な水準で推移していましたが、平成29年度より電線類無電柱化事業等に係る布設替えにより、数値が上昇しています。有収率の低下にもつながるため、今後も計画的な更新を図る必要があります。</t>
    <rPh sb="15" eb="17">
      <t>ルイジ</t>
    </rPh>
    <rPh sb="17" eb="19">
      <t>ダンタイ</t>
    </rPh>
    <rPh sb="33" eb="35">
      <t>マイトシ</t>
    </rPh>
    <rPh sb="95" eb="97">
      <t>ルイジ</t>
    </rPh>
    <rPh sb="97" eb="99">
      <t>ダンタイ</t>
    </rPh>
    <rPh sb="181" eb="183">
      <t>ヘイセイ</t>
    </rPh>
    <rPh sb="185" eb="187">
      <t>ネンド</t>
    </rPh>
    <rPh sb="189" eb="191">
      <t>ルイジ</t>
    </rPh>
    <rPh sb="191" eb="193">
      <t>ダンタイ</t>
    </rPh>
    <rPh sb="218" eb="220">
      <t>ヘイセイ</t>
    </rPh>
    <rPh sb="222" eb="224">
      <t>ネンド</t>
    </rPh>
    <rPh sb="226" eb="228">
      <t>デンセン</t>
    </rPh>
    <rPh sb="228" eb="229">
      <t>ルイ</t>
    </rPh>
    <rPh sb="229" eb="231">
      <t>ムデン</t>
    </rPh>
    <rPh sb="231" eb="232">
      <t>チュウ</t>
    </rPh>
    <rPh sb="232" eb="233">
      <t>カ</t>
    </rPh>
    <rPh sb="233" eb="235">
      <t>ジギョウ</t>
    </rPh>
    <rPh sb="235" eb="236">
      <t>トウ</t>
    </rPh>
    <rPh sb="237" eb="238">
      <t>カカ</t>
    </rPh>
    <rPh sb="239" eb="241">
      <t>フセツ</t>
    </rPh>
    <rPh sb="241" eb="242">
      <t>ガ</t>
    </rPh>
    <rPh sb="247" eb="249">
      <t>スウチ</t>
    </rPh>
    <rPh sb="250" eb="252">
      <t>ジョウショウ</t>
    </rPh>
    <phoneticPr fontId="4"/>
  </si>
  <si>
    <t>①『経常収支比率』：平成30年度以降は職員数の減により100%を超えていますが一過性のものであり、今後収益は減収する見込みです。経費等の削減により、経営改善をさらに進めていく必要があります。
③『流動比率』：類似団体平均と比較し大きく上回っており、短期的な支払能力は問題ありません。
④『企業債残高対給水収益比率』：類似団体平均値と比較して低い比率となっていますが、今後、施設整備や老朽化した施設の更新等による企業債の増加が見込まれます。
⑤『料金回収率』：類似団体を上回っています。今後、老朽化施設の更新を見据え、経常費用の削減をしつつ、料金改定を視野に入れる必要があります。
⑥『給水原価』：類似団体平均値と比較して低い状況ですが、今後、老朽化施設の更新により増加するものと考えられます。
⑦『施設利用率』：類似団体平均値を上回る水準で推移し、前年より若干減少していますが、配水管からの漏水の影響もあるため、注意する必要があります。
⑧『有収率』：前年より増加しているが、類似団体平均値と比較して低くなっています。配水管の漏水が原因と考えられるため、老朽管の更新等漏水対策が急務となっています。</t>
    <rPh sb="10" eb="12">
      <t>ヘイセイ</t>
    </rPh>
    <rPh sb="14" eb="16">
      <t>ネンド</t>
    </rPh>
    <rPh sb="16" eb="18">
      <t>イコウ</t>
    </rPh>
    <rPh sb="19" eb="21">
      <t>ショクイン</t>
    </rPh>
    <rPh sb="21" eb="22">
      <t>スウ</t>
    </rPh>
    <rPh sb="23" eb="24">
      <t>ゲン</t>
    </rPh>
    <rPh sb="39" eb="42">
      <t>イッカセイ</t>
    </rPh>
    <rPh sb="104" eb="106">
      <t>ルイジ</t>
    </rPh>
    <rPh sb="106" eb="108">
      <t>ダンタイ</t>
    </rPh>
    <rPh sb="158" eb="160">
      <t>ルイジ</t>
    </rPh>
    <rPh sb="160" eb="162">
      <t>ダンタイ</t>
    </rPh>
    <rPh sb="229" eb="231">
      <t>ルイジ</t>
    </rPh>
    <rPh sb="231" eb="233">
      <t>ダンタイ</t>
    </rPh>
    <rPh sb="234" eb="236">
      <t>ウワマワ</t>
    </rPh>
    <rPh sb="298" eb="300">
      <t>ルイジ</t>
    </rPh>
    <rPh sb="300" eb="302">
      <t>ダンタイ</t>
    </rPh>
    <rPh sb="312" eb="314">
      <t>ジョウキョウ</t>
    </rPh>
    <rPh sb="356" eb="358">
      <t>ルイジ</t>
    </rPh>
    <rPh sb="358" eb="360">
      <t>ダンタイ</t>
    </rPh>
    <rPh sb="430" eb="432">
      <t>ゾウカ</t>
    </rPh>
    <rPh sb="438" eb="440">
      <t>ルイジ</t>
    </rPh>
    <rPh sb="440" eb="442">
      <t>ダンタイ</t>
    </rPh>
    <phoneticPr fontId="4"/>
  </si>
  <si>
    <t>　最大の課題である有収率が昨年度と比較し若干増加していますが、類似団体平均値と比較しても依然として低い水準となっています。
　給水人口の減少により、給水収益が減少する中で、今後、老朽化施設の更新が必要となっています。平成29年度にアセットマネジメントによる更新需要の見通しを行った結果、中長期的には水道料金の改定なくしては健全な事業経営ができない状況となっています。今後、策定した経営戦略に沿って、経営基盤の強化を図っていきます。</t>
    <rPh sb="13" eb="16">
      <t>サクネンド</t>
    </rPh>
    <rPh sb="17" eb="19">
      <t>ヒカク</t>
    </rPh>
    <rPh sb="20" eb="22">
      <t>ジャッカン</t>
    </rPh>
    <rPh sb="22" eb="24">
      <t>ゾウカ</t>
    </rPh>
    <rPh sb="31" eb="33">
      <t>ルイジ</t>
    </rPh>
    <rPh sb="33" eb="35">
      <t>ダンタイ</t>
    </rPh>
    <rPh sb="39" eb="41">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</si>
</sst>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0.91</c:v>
                </c:pt>
                <c:pt idx="1">
                  <c:v>0.49</c:v>
                </c:pt>
                <c:pt idx="2">
                  <c:v>1.08</c:v>
                </c:pt>
                <c:pt idx="3">
                  <c:v>0.99</c:v>
                </c:pt>
                <c:pt idx="4">
                  <c:v>0.98</c:v>
                </c:pt>
              </c:numCache>
            </c:numRef>
          </c:val>
          <c:extLst>
            <c:ext xmlns:c16="http://schemas.microsoft.com/office/drawing/2014/chart" uri="{C3380CC4-5D6E-409C-BE32-E72D297353CC}">
              <c16:uniqueId val="{00000000-3321-415A-941C-1DDB19F5DE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3321-415A-941C-1DDB19F5DE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63.25</c:v>
                </c:pt>
                <c:pt idx="1">
                  <c:v>55.71</c:v>
                </c:pt>
                <c:pt idx="2">
                  <c:v>58.88</c:v>
                </c:pt>
                <c:pt idx="3">
                  <c:v>58.44</c:v>
                </c:pt>
                <c:pt idx="4">
                  <c:v>56.76</c:v>
                </c:pt>
              </c:numCache>
            </c:numRef>
          </c:val>
          <c:extLst>
            <c:ext xmlns:c16="http://schemas.microsoft.com/office/drawing/2014/chart" uri="{C3380CC4-5D6E-409C-BE32-E72D297353CC}">
              <c16:uniqueId val="{00000000-F16C-4B65-A0CE-C5284A10FB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F16C-4B65-A0CE-C5284A10FB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64.5</c:v>
                </c:pt>
                <c:pt idx="1">
                  <c:v>71.84</c:v>
                </c:pt>
                <c:pt idx="2">
                  <c:v>67.34</c:v>
                </c:pt>
                <c:pt idx="3">
                  <c:v>65.680000000000007</c:v>
                </c:pt>
                <c:pt idx="4">
                  <c:v>65.84</c:v>
                </c:pt>
              </c:numCache>
            </c:numRef>
          </c:val>
          <c:extLst>
            <c:ext xmlns:c16="http://schemas.microsoft.com/office/drawing/2014/chart" uri="{C3380CC4-5D6E-409C-BE32-E72D297353CC}">
              <c16:uniqueId val="{00000000-D669-4C59-A6F2-80A4C67E52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D669-4C59-A6F2-80A4C67E52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104.99</c:v>
                </c:pt>
                <c:pt idx="1">
                  <c:v>99.79</c:v>
                </c:pt>
                <c:pt idx="2">
                  <c:v>100.14</c:v>
                </c:pt>
                <c:pt idx="3">
                  <c:v>110.7</c:v>
                </c:pt>
                <c:pt idx="4">
                  <c:v>108.32</c:v>
                </c:pt>
              </c:numCache>
            </c:numRef>
          </c:val>
          <c:extLst>
            <c:ext xmlns:c16="http://schemas.microsoft.com/office/drawing/2014/chart" uri="{C3380CC4-5D6E-409C-BE32-E72D297353CC}">
              <c16:uniqueId val="{00000000-6B3F-4447-B008-176920E376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6B3F-4447-B008-176920E376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39.700000000000003</c:v>
                </c:pt>
                <c:pt idx="1">
                  <c:v>41.29</c:v>
                </c:pt>
                <c:pt idx="2">
                  <c:v>42.5</c:v>
                </c:pt>
                <c:pt idx="3">
                  <c:v>43.38</c:v>
                </c:pt>
                <c:pt idx="4">
                  <c:v>44.75</c:v>
                </c:pt>
              </c:numCache>
            </c:numRef>
          </c:val>
          <c:extLst>
            <c:ext xmlns:c16="http://schemas.microsoft.com/office/drawing/2014/chart" uri="{C3380CC4-5D6E-409C-BE32-E72D297353CC}">
              <c16:uniqueId val="{00000000-F75F-4CAC-981A-9C7A779BEA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F75F-4CAC-981A-9C7A779BEA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32.619999999999997</c:v>
                </c:pt>
                <c:pt idx="1">
                  <c:v>31.53</c:v>
                </c:pt>
                <c:pt idx="2">
                  <c:v>31.16</c:v>
                </c:pt>
                <c:pt idx="3">
                  <c:v>36.15</c:v>
                </c:pt>
                <c:pt idx="4">
                  <c:v>37.299999999999997</c:v>
                </c:pt>
              </c:numCache>
            </c:numRef>
          </c:val>
          <c:extLst>
            <c:ext xmlns:c16="http://schemas.microsoft.com/office/drawing/2014/chart" uri="{C3380CC4-5D6E-409C-BE32-E72D297353CC}">
              <c16:uniqueId val="{00000000-2499-49C6-AE0E-A36A69C31F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2499-49C6-AE0E-A36A69C31F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5F-4E8E-8933-986F384942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D65F-4E8E-8933-986F384942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485.49</c:v>
                </c:pt>
                <c:pt idx="1">
                  <c:v>786.62</c:v>
                </c:pt>
                <c:pt idx="2">
                  <c:v>611.49</c:v>
                </c:pt>
                <c:pt idx="3">
                  <c:v>727.31</c:v>
                </c:pt>
                <c:pt idx="4">
                  <c:v>735.91</c:v>
                </c:pt>
              </c:numCache>
            </c:numRef>
          </c:val>
          <c:extLst>
            <c:ext xmlns:c16="http://schemas.microsoft.com/office/drawing/2014/chart" uri="{C3380CC4-5D6E-409C-BE32-E72D297353CC}">
              <c16:uniqueId val="{00000000-C936-47B5-9068-5EA42E06FE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C936-47B5-9068-5EA42E06FE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194.69</c:v>
                </c:pt>
                <c:pt idx="1">
                  <c:v>184.39</c:v>
                </c:pt>
                <c:pt idx="2">
                  <c:v>168.86</c:v>
                </c:pt>
                <c:pt idx="3">
                  <c:v>156.69999999999999</c:v>
                </c:pt>
                <c:pt idx="4">
                  <c:v>142.25</c:v>
                </c:pt>
              </c:numCache>
            </c:numRef>
          </c:val>
          <c:extLst>
            <c:ext xmlns:c16="http://schemas.microsoft.com/office/drawing/2014/chart" uri="{C3380CC4-5D6E-409C-BE32-E72D297353CC}">
              <c16:uniqueId val="{00000000-5BD0-4F57-B95A-C69DD20AB2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BD0-4F57-B95A-C69DD20AB2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100.5</c:v>
                </c:pt>
                <c:pt idx="1">
                  <c:v>97.75</c:v>
                </c:pt>
                <c:pt idx="2">
                  <c:v>97.58</c:v>
                </c:pt>
                <c:pt idx="3">
                  <c:v>110.34</c:v>
                </c:pt>
                <c:pt idx="4">
                  <c:v>107.81</c:v>
                </c:pt>
              </c:numCache>
            </c:numRef>
          </c:val>
          <c:extLst>
            <c:ext xmlns:c16="http://schemas.microsoft.com/office/drawing/2014/chart" uri="{C3380CC4-5D6E-409C-BE32-E72D297353CC}">
              <c16:uniqueId val="{00000000-9AA1-4D1A-A486-A63F6ACC14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9AA1-4D1A-A486-A63F6ACC14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180.71</c:v>
                </c:pt>
                <c:pt idx="1">
                  <c:v>186.03</c:v>
                </c:pt>
                <c:pt idx="2">
                  <c:v>187.07</c:v>
                </c:pt>
                <c:pt idx="3">
                  <c:v>165.86</c:v>
                </c:pt>
                <c:pt idx="4">
                  <c:v>170.21</c:v>
                </c:pt>
              </c:numCache>
            </c:numRef>
          </c:val>
          <c:extLst>
            <c:ext xmlns:c16="http://schemas.microsoft.com/office/drawing/2014/chart" uri="{C3380CC4-5D6E-409C-BE32-E72D297353CC}">
              <c16:uniqueId val="{00000000-909A-4D64-80F8-E0C4D42945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909A-4D64-80F8-E0C4D42945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36" sqref="A36:XF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竹田市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21386</v>
      </c>
      <c r="AM8" s="71"/>
      <c r="AN8" s="71"/>
      <c r="AO8" s="71"/>
      <c r="AP8" s="71"/>
      <c r="AQ8" s="71"/>
      <c r="AR8" s="71"/>
      <c r="AS8" s="71"/>
      <c r="AT8" s="67">
        <f>データ!$S$6</f>
        <v>477.53</v>
      </c>
      <c r="AU8" s="68"/>
      <c r="AV8" s="68"/>
      <c r="AW8" s="68"/>
      <c r="AX8" s="68"/>
      <c r="AY8" s="68"/>
      <c r="AZ8" s="68"/>
      <c r="BA8" s="68"/>
      <c r="BB8" s="70">
        <f>データ!$T$6</f>
        <v>44.78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87.42</v>
      </c>
      <c r="J10" s="68"/>
      <c r="K10" s="68"/>
      <c r="L10" s="68"/>
      <c r="M10" s="68"/>
      <c r="N10" s="68"/>
      <c r="O10" s="69"/>
      <c r="P10" s="70">
        <f>データ!$P$6</f>
        <v>30.58</v>
      </c>
      <c r="Q10" s="70"/>
      <c r="R10" s="70"/>
      <c r="S10" s="70"/>
      <c r="T10" s="70"/>
      <c r="U10" s="70"/>
      <c r="V10" s="70"/>
      <c r="W10" s="71">
        <f>データ!$Q$6</f>
        <v>3465</v>
      </c>
      <c r="X10" s="71"/>
      <c r="Y10" s="71"/>
      <c r="Z10" s="71"/>
      <c r="AA10" s="71"/>
      <c r="AB10" s="71"/>
      <c r="AC10" s="71"/>
      <c r="AD10" s="2"/>
      <c r="AE10" s="2"/>
      <c r="AF10" s="2"/>
      <c r="AG10" s="2"/>
      <c r="AH10" s="4"/>
      <c r="AI10" s="4"/>
      <c r="AJ10" s="4"/>
      <c r="AK10" s="4"/>
      <c r="AL10" s="71">
        <f>データ!$U$6</f>
        <v>6472</v>
      </c>
      <c r="AM10" s="71"/>
      <c r="AN10" s="71"/>
      <c r="AO10" s="71"/>
      <c r="AP10" s="71"/>
      <c r="AQ10" s="71"/>
      <c r="AR10" s="71"/>
      <c r="AS10" s="71"/>
      <c r="AT10" s="67">
        <f>データ!$V$6</f>
        <v>12.7</v>
      </c>
      <c r="AU10" s="68"/>
      <c r="AV10" s="68"/>
      <c r="AW10" s="68"/>
      <c r="AX10" s="68"/>
      <c r="AY10" s="68"/>
      <c r="AZ10" s="68"/>
      <c r="BA10" s="68"/>
      <c r="BB10" s="70">
        <f>データ!$W$6</f>
        <v>509.61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IrSTrd5gNXa1jCqokkE8J3TpNZ8zevvP3sWrz0huunzi90TK2VNOHQTTRhhUIxUbdVFgyPNcr3QVrU1Os/OvQ==" saltValue="UzVOCHSItIMKbulm3sm/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442089</v>
      </c>
      <c r="D6" s="34">
        <f t="shared" si="3"/>
        <v>46</v>
      </c>
      <c r="E6" s="34">
        <f t="shared" si="3"/>
        <v>1</v>
      </c>
      <c r="F6" s="34">
        <f t="shared" si="3"/>
        <v>0</v>
      </c>
      <c r="G6" s="34">
        <f t="shared" si="3"/>
        <v>1</v>
      </c>
      <c r="H6" s="34" t="str">
        <f t="shared" si="3"/>
        <v>大分県　竹田市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87.42</v>
      </c>
      <c r="P6" s="35">
        <f t="shared" si="3"/>
        <v>30.58</v>
      </c>
      <c r="Q6" s="35">
        <f t="shared" si="3"/>
        <v>3465</v>
      </c>
      <c r="R6" s="35">
        <f t="shared" si="3"/>
        <v>21386</v>
      </c>
      <c r="S6" s="35">
        <f t="shared" si="3"/>
        <v>477.53</v>
      </c>
      <c r="T6" s="35">
        <f t="shared" si="3"/>
        <v>44.78</v>
      </c>
      <c r="U6" s="35">
        <f t="shared" si="3"/>
        <v>6472</v>
      </c>
      <c r="V6" s="35">
        <f t="shared" si="3"/>
        <v>12.7</v>
      </c>
      <c r="W6" s="35">
        <f t="shared" si="3"/>
        <v>509.61</v>
      </c>
      <c r="X6" s="36">
        <f>IF(X7="",NA(),X7)</f>
        <v>104.99</v>
      </c>
      <c r="Y6" s="36">
        <f t="shared" ref="Y6:AG6" si="4">IF(Y7="",NA(),Y7)</f>
        <v>99.79</v>
      </c>
      <c r="Z6" s="36">
        <f t="shared" si="4"/>
        <v>100.14</v>
      </c>
      <c r="AA6" s="36">
        <f t="shared" si="4"/>
        <v>110.7</v>
      </c>
      <c r="AB6" s="36">
        <f t="shared" si="4"/>
        <v>108.32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485.49</v>
      </c>
      <c r="AU6" s="36">
        <f t="shared" ref="AU6:BC6" si="6">IF(AU7="",NA(),AU7)</f>
        <v>786.62</v>
      </c>
      <c r="AV6" s="36">
        <f t="shared" si="6"/>
        <v>611.49</v>
      </c>
      <c r="AW6" s="36">
        <f t="shared" si="6"/>
        <v>727.31</v>
      </c>
      <c r="AX6" s="36">
        <f t="shared" si="6"/>
        <v>735.91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194.69</v>
      </c>
      <c r="BF6" s="36">
        <f t="shared" ref="BF6:BN6" si="7">IF(BF7="",NA(),BF7)</f>
        <v>184.39</v>
      </c>
      <c r="BG6" s="36">
        <f t="shared" si="7"/>
        <v>168.86</v>
      </c>
      <c r="BH6" s="36">
        <f t="shared" si="7"/>
        <v>156.69999999999999</v>
      </c>
      <c r="BI6" s="36">
        <f t="shared" si="7"/>
        <v>142.25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100.5</v>
      </c>
      <c r="BQ6" s="36">
        <f t="shared" ref="BQ6:BY6" si="8">IF(BQ7="",NA(),BQ7)</f>
        <v>97.75</v>
      </c>
      <c r="BR6" s="36">
        <f t="shared" si="8"/>
        <v>97.58</v>
      </c>
      <c r="BS6" s="36">
        <f t="shared" si="8"/>
        <v>110.34</v>
      </c>
      <c r="BT6" s="36">
        <f t="shared" si="8"/>
        <v>107.81</v>
      </c>
      <c r="BU6" s="36">
        <f t="shared" si="8"/>
        <v>92.76</v>
      </c>
      <c r="BV6" s="36">
        <f t="shared" si="8"/>
        <v>93.28</v>
      </c>
      <c r="BW6" s="36">
        <f t="shared" si="8"/>
        <v>87.51</v>
      </c>
      <c r="BX6" s="36">
        <f t="shared" si="8"/>
        <v>84.77</v>
      </c>
      <c r="BY6" s="36">
        <f t="shared" si="8"/>
        <v>87.11</v>
      </c>
      <c r="BZ6" s="35" t="str">
        <f>IF(BZ7="","",IF(BZ7="-","【-】","【"&amp;SUBSTITUTE(TEXT(BZ7,"#,##0.00"),"-","△")&amp;"】"))</f>
        <v>【103.24】</v>
      </c>
      <c r="CA6" s="36">
        <f>IF(CA7="",NA(),CA7)</f>
        <v>180.71</v>
      </c>
      <c r="CB6" s="36">
        <f t="shared" ref="CB6:CJ6" si="9">IF(CB7="",NA(),CB7)</f>
        <v>186.03</v>
      </c>
      <c r="CC6" s="36">
        <f t="shared" si="9"/>
        <v>187.07</v>
      </c>
      <c r="CD6" s="36">
        <f t="shared" si="9"/>
        <v>165.86</v>
      </c>
      <c r="CE6" s="36">
        <f t="shared" si="9"/>
        <v>170.21</v>
      </c>
      <c r="CF6" s="36">
        <f t="shared" si="9"/>
        <v>208.67</v>
      </c>
      <c r="CG6" s="36">
        <f t="shared" si="9"/>
        <v>208.29</v>
      </c>
      <c r="CH6" s="36">
        <f t="shared" si="9"/>
        <v>218.42</v>
      </c>
      <c r="CI6" s="36">
        <f t="shared" si="9"/>
        <v>227.27</v>
      </c>
      <c r="CJ6" s="36">
        <f t="shared" si="9"/>
        <v>223.98</v>
      </c>
      <c r="CK6" s="35" t="str">
        <f>IF(CK7="","",IF(CK7="-","【-】","【"&amp;SUBSTITUTE(TEXT(CK7,"#,##0.00"),"-","△")&amp;"】"))</f>
        <v>【168.38】</v>
      </c>
      <c r="CL6" s="36">
        <f>IF(CL7="",NA(),CL7)</f>
        <v>63.25</v>
      </c>
      <c r="CM6" s="36">
        <f t="shared" ref="CM6:CU6" si="10">IF(CM7="",NA(),CM7)</f>
        <v>55.71</v>
      </c>
      <c r="CN6" s="36">
        <f t="shared" si="10"/>
        <v>58.88</v>
      </c>
      <c r="CO6" s="36">
        <f t="shared" si="10"/>
        <v>58.44</v>
      </c>
      <c r="CP6" s="36">
        <f t="shared" si="10"/>
        <v>56.76</v>
      </c>
      <c r="CQ6" s="36">
        <f t="shared" si="10"/>
        <v>49.08</v>
      </c>
      <c r="CR6" s="36">
        <f t="shared" si="10"/>
        <v>49.32</v>
      </c>
      <c r="CS6" s="36">
        <f t="shared" si="10"/>
        <v>50.24</v>
      </c>
      <c r="CT6" s="36">
        <f t="shared" si="10"/>
        <v>50.29</v>
      </c>
      <c r="CU6" s="36">
        <f t="shared" si="10"/>
        <v>49.64</v>
      </c>
      <c r="CV6" s="35" t="str">
        <f>IF(CV7="","",IF(CV7="-","【-】","【"&amp;SUBSTITUTE(TEXT(CV7,"#,##0.00"),"-","△")&amp;"】"))</f>
        <v>【60.00】</v>
      </c>
      <c r="CW6" s="36">
        <f>IF(CW7="",NA(),CW7)</f>
        <v>64.5</v>
      </c>
      <c r="CX6" s="36">
        <f t="shared" ref="CX6:DF6" si="11">IF(CX7="",NA(),CX7)</f>
        <v>71.84</v>
      </c>
      <c r="CY6" s="36">
        <f t="shared" si="11"/>
        <v>67.34</v>
      </c>
      <c r="CZ6" s="36">
        <f t="shared" si="11"/>
        <v>65.680000000000007</v>
      </c>
      <c r="DA6" s="36">
        <f t="shared" si="11"/>
        <v>65.84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39.700000000000003</v>
      </c>
      <c r="DI6" s="36">
        <f t="shared" ref="DI6:DQ6" si="12">IF(DI7="",NA(),DI7)</f>
        <v>41.29</v>
      </c>
      <c r="DJ6" s="36">
        <f t="shared" si="12"/>
        <v>42.5</v>
      </c>
      <c r="DK6" s="36">
        <f t="shared" si="12"/>
        <v>43.38</v>
      </c>
      <c r="DL6" s="36">
        <f t="shared" si="12"/>
        <v>44.75</v>
      </c>
      <c r="DM6" s="36">
        <f t="shared" si="12"/>
        <v>47.44</v>
      </c>
      <c r="DN6" s="36">
        <f t="shared" si="12"/>
        <v>48.3</v>
      </c>
      <c r="DO6" s="36">
        <f t="shared" si="12"/>
        <v>45.14</v>
      </c>
      <c r="DP6" s="36">
        <f t="shared" si="12"/>
        <v>45.85</v>
      </c>
      <c r="DQ6" s="36">
        <f t="shared" si="12"/>
        <v>47.31</v>
      </c>
      <c r="DR6" s="35" t="str">
        <f>IF(DR7="","",IF(DR7="-","【-】","【"&amp;SUBSTITUTE(TEXT(DR7,"#,##0.00"),"-","△")&amp;"】"))</f>
        <v>【49.59】</v>
      </c>
      <c r="DS6" s="36">
        <f>IF(DS7="",NA(),DS7)</f>
        <v>32.619999999999997</v>
      </c>
      <c r="DT6" s="36">
        <f t="shared" ref="DT6:EB6" si="13">IF(DT7="",NA(),DT7)</f>
        <v>31.53</v>
      </c>
      <c r="DU6" s="36">
        <f t="shared" si="13"/>
        <v>31.16</v>
      </c>
      <c r="DV6" s="36">
        <f t="shared" si="13"/>
        <v>36.15</v>
      </c>
      <c r="DW6" s="36">
        <f t="shared" si="13"/>
        <v>37.299999999999997</v>
      </c>
      <c r="DX6" s="36">
        <f t="shared" si="13"/>
        <v>11.16</v>
      </c>
      <c r="DY6" s="36">
        <f t="shared" si="13"/>
        <v>12.43</v>
      </c>
      <c r="DZ6" s="36">
        <f t="shared" si="13"/>
        <v>13.58</v>
      </c>
      <c r="EA6" s="36">
        <f t="shared" si="13"/>
        <v>14.13</v>
      </c>
      <c r="EB6" s="36">
        <f t="shared" si="13"/>
        <v>16.77</v>
      </c>
      <c r="EC6" s="35" t="str">
        <f>IF(EC7="","",IF(EC7="-","【-】","【"&amp;SUBSTITUTE(TEXT(EC7,"#,##0.00"),"-","△")&amp;"】"))</f>
        <v>【19.44】</v>
      </c>
      <c r="ED6" s="36">
        <f>IF(ED7="",NA(),ED7)</f>
        <v>0.91</v>
      </c>
      <c r="EE6" s="36">
        <f t="shared" ref="EE6:EM6" si="14">IF(EE7="",NA(),EE7)</f>
        <v>0.49</v>
      </c>
      <c r="EF6" s="36">
        <f t="shared" si="14"/>
        <v>1.08</v>
      </c>
      <c r="EG6" s="36">
        <f t="shared" si="14"/>
        <v>0.99</v>
      </c>
      <c r="EH6" s="36">
        <f t="shared" si="14"/>
        <v>0.98</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442089</v>
      </c>
      <c r="D7" s="38">
        <v>46</v>
      </c>
      <c r="E7" s="38">
        <v>1</v>
      </c>
      <c r="F7" s="38">
        <v>0</v>
      </c>
      <c r="G7" s="38">
        <v>1</v>
      </c>
      <c r="H7" s="38" t="s">
        <v>93</v>
      </c>
      <c r="I7" s="38" t="s">
        <v>94</v>
      </c>
      <c r="J7" s="38" t="s">
        <v>95</v>
      </c>
      <c r="K7" s="38" t="s">
        <v>96</v>
      </c>
      <c r="L7" s="38" t="s">
        <v>97</v>
      </c>
      <c r="M7" s="38" t="s">
        <v>98</v>
      </c>
      <c r="N7" s="39" t="s">
        <v>99</v>
      </c>
      <c r="O7" s="39">
        <v>87.42</v>
      </c>
      <c r="P7" s="39">
        <v>30.58</v>
      </c>
      <c r="Q7" s="39">
        <v>3465</v>
      </c>
      <c r="R7" s="39">
        <v>21386</v>
      </c>
      <c r="S7" s="39">
        <v>477.53</v>
      </c>
      <c r="T7" s="39">
        <v>44.78</v>
      </c>
      <c r="U7" s="39">
        <v>6472</v>
      </c>
      <c r="V7" s="39">
        <v>12.7</v>
      </c>
      <c r="W7" s="39">
        <v>509.61</v>
      </c>
      <c r="X7" s="39">
        <v>104.99</v>
      </c>
      <c r="Y7" s="39">
        <v>99.79</v>
      </c>
      <c r="Z7" s="39">
        <v>100.14</v>
      </c>
      <c r="AA7" s="39">
        <v>110.7</v>
      </c>
      <c r="AB7" s="39">
        <v>108.32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485.49</v>
      </c>
      <c r="AU7" s="39">
        <v>786.62</v>
      </c>
      <c r="AV7" s="39">
        <v>611.49</v>
      </c>
      <c r="AW7" s="39">
        <v>727.31</v>
      </c>
      <c r="AX7" s="39">
        <v>735.91</v>
      </c>
      <c r="AY7" s="39">
        <v>416.14</v>
      </c>
      <c r="AZ7" s="39">
        <v>371.89</v>
      </c>
      <c r="BA7" s="39">
        <v>293.23</v>
      </c>
      <c r="BB7" s="39">
        <v>300.14</v>
      </c>
      <c r="BC7" s="39">
        <v>301.04000000000002</v>
      </c>
      <c r="BD7" s="39">
        <v>264.97000000000003</v>
      </c>
      <c r="BE7" s="39">
        <v>194.69</v>
      </c>
      <c r="BF7" s="39">
        <v>184.39</v>
      </c>
      <c r="BG7" s="39">
        <v>168.86</v>
      </c>
      <c r="BH7" s="39">
        <v>156.69999999999999</v>
      </c>
      <c r="BI7" s="39">
        <v>142.25</v>
      </c>
      <c r="BJ7" s="39">
        <v>487.22</v>
      </c>
      <c r="BK7" s="39">
        <v>483.11</v>
      </c>
      <c r="BL7" s="39">
        <v>542.29999999999995</v>
      </c>
      <c r="BM7" s="39">
        <v>566.65</v>
      </c>
      <c r="BN7" s="39">
        <v>551.62</v>
      </c>
      <c r="BO7" s="39">
        <v>266.61</v>
      </c>
      <c r="BP7" s="39">
        <v>100.5</v>
      </c>
      <c r="BQ7" s="39">
        <v>97.75</v>
      </c>
      <c r="BR7" s="39">
        <v>97.58</v>
      </c>
      <c r="BS7" s="39">
        <v>110.34</v>
      </c>
      <c r="BT7" s="39">
        <v>107.81</v>
      </c>
      <c r="BU7" s="39">
        <v>92.76</v>
      </c>
      <c r="BV7" s="39">
        <v>93.28</v>
      </c>
      <c r="BW7" s="39">
        <v>87.51</v>
      </c>
      <c r="BX7" s="39">
        <v>84.77</v>
      </c>
      <c r="BY7" s="39">
        <v>87.11</v>
      </c>
      <c r="BZ7" s="39">
        <v>103.24</v>
      </c>
      <c r="CA7" s="39">
        <v>180.71</v>
      </c>
      <c r="CB7" s="39">
        <v>186.03</v>
      </c>
      <c r="CC7" s="39">
        <v>187.07</v>
      </c>
      <c r="CD7" s="39">
        <v>165.86</v>
      </c>
      <c r="CE7" s="39">
        <v>170.21</v>
      </c>
      <c r="CF7" s="39">
        <v>208.67</v>
      </c>
      <c r="CG7" s="39">
        <v>208.29</v>
      </c>
      <c r="CH7" s="39">
        <v>218.42</v>
      </c>
      <c r="CI7" s="39">
        <v>227.27</v>
      </c>
      <c r="CJ7" s="39">
        <v>223.98</v>
      </c>
      <c r="CK7" s="39">
        <v>168.38</v>
      </c>
      <c r="CL7" s="39">
        <v>63.25</v>
      </c>
      <c r="CM7" s="39">
        <v>55.71</v>
      </c>
      <c r="CN7" s="39">
        <v>58.88</v>
      </c>
      <c r="CO7" s="39">
        <v>58.44</v>
      </c>
      <c r="CP7" s="39">
        <v>56.76</v>
      </c>
      <c r="CQ7" s="39">
        <v>49.08</v>
      </c>
      <c r="CR7" s="39">
        <v>49.32</v>
      </c>
      <c r="CS7" s="39">
        <v>50.24</v>
      </c>
      <c r="CT7" s="39">
        <v>50.29</v>
      </c>
      <c r="CU7" s="39">
        <v>49.64</v>
      </c>
      <c r="CV7" s="39">
        <v>60</v>
      </c>
      <c r="CW7" s="39">
        <v>64.5</v>
      </c>
      <c r="CX7" s="39">
        <v>71.84</v>
      </c>
      <c r="CY7" s="39">
        <v>67.34</v>
      </c>
      <c r="CZ7" s="39">
        <v>65.680000000000007</v>
      </c>
      <c r="DA7" s="39">
        <v>65.84</v>
      </c>
      <c r="DB7" s="39">
        <v>79.3</v>
      </c>
      <c r="DC7" s="39">
        <v>79.34</v>
      </c>
      <c r="DD7" s="39">
        <v>78.650000000000006</v>
      </c>
      <c r="DE7" s="39">
        <v>77.73</v>
      </c>
      <c r="DF7" s="39">
        <v>78.09</v>
      </c>
      <c r="DG7" s="39">
        <v>89.8</v>
      </c>
      <c r="DH7" s="39">
        <v>39.700000000000003</v>
      </c>
      <c r="DI7" s="39">
        <v>41.29</v>
      </c>
      <c r="DJ7" s="39">
        <v>42.5</v>
      </c>
      <c r="DK7" s="39">
        <v>43.38</v>
      </c>
      <c r="DL7" s="39">
        <v>44.75</v>
      </c>
      <c r="DM7" s="39">
        <v>47.44</v>
      </c>
      <c r="DN7" s="39">
        <v>48.3</v>
      </c>
      <c r="DO7" s="39">
        <v>45.14</v>
      </c>
      <c r="DP7" s="39">
        <v>45.85</v>
      </c>
      <c r="DQ7" s="39">
        <v>47.31</v>
      </c>
      <c r="DR7" s="39">
        <v>49.59</v>
      </c>
      <c r="DS7" s="39">
        <v>32.619999999999997</v>
      </c>
      <c r="DT7" s="39">
        <v>31.53</v>
      </c>
      <c r="DU7" s="39">
        <v>31.16</v>
      </c>
      <c r="DV7" s="39">
        <v>36.15</v>
      </c>
      <c r="DW7" s="39">
        <v>37.299999999999997</v>
      </c>
      <c r="DX7" s="39">
        <v>11.16</v>
      </c>
      <c r="DY7" s="39">
        <v>12.43</v>
      </c>
      <c r="DZ7" s="39">
        <v>13.58</v>
      </c>
      <c r="EA7" s="39">
        <v>14.13</v>
      </c>
      <c r="EB7" s="39">
        <v>16.77</v>
      </c>
      <c r="EC7" s="39">
        <v>19.440000000000001</v>
      </c>
      <c r="ED7" s="39">
        <v>0.91</v>
      </c>
      <c r="EE7" s="39">
        <v>0.49</v>
      </c>
      <c r="EF7" s="39">
        <v>1.08</v>
      </c>
      <c r="EG7" s="39">
        <v>0.99</v>
      </c>
      <c r="EH7" s="39">
        <v>0.98</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cp:lastPrinted>2021-01-17T23:48:49Z</cp:lastPrinted>
  <dcterms:created xsi:type="dcterms:W3CDTF">2020-12-04T02:16:20Z</dcterms:created>
  <dcterms:modified xsi:type="dcterms:W3CDTF">2021-01-18T02:09:04Z</dcterms:modified>
  <cp:category/>
</cp:coreProperties>
</file>