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oumu\生活排水\生活排水\経営分析\R2\"/>
    </mc:Choice>
  </mc:AlternateContent>
  <workbookProtection workbookAlgorithmName="SHA-512" workbookHashValue="aFMiSNUU7uYi4KpvKtmd9NwdTDXqmfGyP53zJIPWMuMIGNgCWYqppai2K4aTOwx+IliP+YScrydATEv1NXGF+A==" workbookSaltValue="MePP4NoCpNH/9RW4QZHTR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<sst xmlns="http://schemas.openxmlformats.org/spreadsheetml/2006/main" count="236" uniqueCount="122">
  <si>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</si>
  <si>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</si>
  <si>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</si>
  <si>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</si>
  <si>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</si>
  <si>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</si>
  <si>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</si>
  <si>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</si>
  <si>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</si>
  <si>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</si>
  <si>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</si>
  <si>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</si>
  <si>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</si>
  <si>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</si>
  <si>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</si>
  <si>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</si>
  <si>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</si>
  <si>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</si>
  <si>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</si>
  <si>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</si>
  <si>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</si>
  <si>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</si>
  <si>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</si>
  <si>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</si>
  <si>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</si>
  <si>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</si>
  <si>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</si>
  <si>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</si>
  <si>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</si>
  <si>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</si>
  <si>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</si>
  <si>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</si>
  <si>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</si>
  <si>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</si>
  <si>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</si>
  <si>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</si>
  <si>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</si>
  <si>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</si>
  <si>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</si>
  <si>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</si>
  <si>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</si>
  <si>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</si>
  <si>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</si>
  <si>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</si>
  <si>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</si>
  <si>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</si>
  <si>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</si>
  <si>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</si>
  <si>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</si>
  <si>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</si>
  <si>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</si>
  <si>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</si>
  <si>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</si>
  <si>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</si>
  <si>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</si>
  <si>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</si>
  <si>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</si>
  <si>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</si>
  <si>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</si>
  <si>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</si>
  <si>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</si>
  <si>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</si>
  <si>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</si>
  <si>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</si>
  <si>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</si>
  <si>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</si>
  <si>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</si>
  <si>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</si>
  <si>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</si>
  <si>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</si>
  <si>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</si>
  <si>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</si>
  <si>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</si>
  <si>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</si>
  <si>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</si>
  <si>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</si>
  <si>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</si>
  <si>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</si>
  <si>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</si>
  <si>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</si>
  <si>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</si>
  <si>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</si>
  <si>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</si>
  <si>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</si>
  <si>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</si>
  <si>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</si>
  <si>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</si>
  <si>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</si>
  <si>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</si>
  <si>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</si>
  <si>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</si>
  <si>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</si>
  <si>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</si>
  <si>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</si>
  <si>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</si>
  <si>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</si>
  <si>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</si>
  <si>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</si>
  <si>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</si>
  <si>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</si>
  <si>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</si>
  <si>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</si>
  <si>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</si>
  <si>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</si>
  <si>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</si>
  <si>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</si>
  <si>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</si>
  <si>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</si>
  <si>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</si>
  <si>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</si>
  <si>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</si>
  <si>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</si>
  <si>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</si>
  <si>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</si>
  <si>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</si>
  <si>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</si>
  <si>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</si>
  <si>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</si>
  <si>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</si>
  <si>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r>
      <rPr>
        <sz val="11"/>
        <rFont val="ＭＳ ゴシック"/>
        <family val="3"/>
        <charset val="128"/>
      </rPr>
      <t>①『収益的収支比率』：約100％で推移していますが、収益の多くを一般会計からの繰入金に依存しています。
④『企業債残高対事業規模比率』：企業債について、償還には一般会計からの繰入金を充てているため、企業債残高対事業規模比率は0％で推移しています。
⑤『経費回収率』：使用料収入に比べ汚水処理費用の方が多いため100％を下回っており、類似団体平均よりも１０ポイント以上低水準です。使用料収入の増加対策としては新規加入者を増やす対策と徴収率の向上対策を図る必要があります。</t>
    </r>
    <r>
      <rPr>
        <sz val="11"/>
        <color rgb="FFFF0000"/>
        <rFont val="ＭＳ ゴシック"/>
        <family val="3"/>
        <charset val="128"/>
      </rPr>
      <t xml:space="preserve">
</t>
    </r>
    <r>
      <rPr>
        <sz val="11"/>
        <rFont val="ＭＳ ゴシック"/>
        <family val="3"/>
        <charset val="128"/>
      </rPr>
      <t>⑥『汚水処理原価』：類似団体平均を上回っている状況です。大きな修繕の有無によっては、その年度の汚水処理原価が大きく変化することとなります。</t>
    </r>
    <r>
      <rPr>
        <sz val="11"/>
        <color rgb="FFFF0000"/>
        <rFont val="ＭＳ ゴシック"/>
        <family val="3"/>
        <charset val="128"/>
      </rPr>
      <t xml:space="preserve">
</t>
    </r>
    <r>
      <rPr>
        <sz val="11"/>
        <rFont val="ＭＳ ゴシック"/>
        <family val="3"/>
        <charset val="128"/>
      </rPr>
      <t>⑦『施設利用率』：類似団体平均に比べ低い状態です。これは計画処理能力に比べて２施設ともに年間処理水量が少ないためです。
⑧『水洗化率』：ほぼ横ばいで推移しいるものの、類似団体平均よりも低い状況です。新規加入者を増やすことで水洗化率を改善していく必要があります。近年は区域内人口の自然減により、相対的に水洗化率は微増している状況です。</t>
    </r>
    <rPh sb="54" eb="56">
      <t>キギョウ</t>
    </rPh>
    <rPh sb="56" eb="57">
      <t>サイ</t>
    </rPh>
    <rPh sb="57" eb="59">
      <t>ザンダカ</t>
    </rPh>
    <rPh sb="59" eb="60">
      <t>タイ</t>
    </rPh>
    <rPh sb="60" eb="62">
      <t>ジギョウ</t>
    </rPh>
    <rPh sb="62" eb="64">
      <t>キボ</t>
    </rPh>
    <rPh sb="64" eb="66">
      <t>ヒリツ</t>
    </rPh>
    <rPh sb="181" eb="183">
      <t>イジョウ</t>
    </rPh>
    <rPh sb="183" eb="184">
      <t>テイ</t>
    </rPh>
    <rPh sb="252" eb="254">
      <t>ウワマワ</t>
    </rPh>
    <rPh sb="258" eb="260">
      <t>ジョウキョウ</t>
    </rPh>
    <phoneticPr fontId="4"/>
  </si>
  <si>
    <t>２つの処理施設を抱えていますが両施設とも、供用開始から15年以上が経過しており、老朽化による修繕費が膨らんできています。</t>
    <phoneticPr fontId="4"/>
  </si>
  <si>
    <t>施設が老朽化してきていることから、平成28年度策定の経営戦略を元に、長寿命化計画を策定した上で、施設の改修、長寿命化工事を行い将来的な維持管理費の削減を図ります。汚水処理にかかる費用については、使用料以外に一般会計からの繰入金で賄われている割合が高い状況であるため、新規加入者を増やすことや料金徴収の向上を図ることで経費回収率を少しでも改善し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</si>
</sst>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EC-4256-9353-505BBFFDEEF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8EC-4256-9353-505BBFFDEEF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35.590000000000003</c:v>
                </c:pt>
                <c:pt idx="1">
                  <c:v>34.31</c:v>
                </c:pt>
                <c:pt idx="2">
                  <c:v>29.9</c:v>
                </c:pt>
                <c:pt idx="3">
                  <c:v>29.12</c:v>
                </c:pt>
                <c:pt idx="4">
                  <c:v>27.55</c:v>
                </c:pt>
              </c:numCache>
            </c:numRef>
          </c:val>
          <c:extLst>
            <c:ext xmlns:c16="http://schemas.microsoft.com/office/drawing/2014/chart" uri="{C3380CC4-5D6E-409C-BE32-E72D297353CC}">
              <c16:uniqueId val="{00000000-D20D-4399-8136-DD03B2D4B6B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D20D-4399-8136-DD03B2D4B6B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64.099999999999994</c:v>
                </c:pt>
                <c:pt idx="1">
                  <c:v>63.89</c:v>
                </c:pt>
                <c:pt idx="2">
                  <c:v>63.88</c:v>
                </c:pt>
                <c:pt idx="3">
                  <c:v>64.739999999999995</c:v>
                </c:pt>
                <c:pt idx="4">
                  <c:v>64.75</c:v>
                </c:pt>
              </c:numCache>
            </c:numRef>
          </c:val>
          <c:extLst>
            <c:ext xmlns:c16="http://schemas.microsoft.com/office/drawing/2014/chart" uri="{C3380CC4-5D6E-409C-BE32-E72D297353CC}">
              <c16:uniqueId val="{00000000-330C-479D-9174-36DC732194F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330C-479D-9174-36DC732194F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41.92</c:v>
                </c:pt>
                <c:pt idx="1">
                  <c:v>61.3</c:v>
                </c:pt>
                <c:pt idx="2">
                  <c:v>100.01</c:v>
                </c:pt>
                <c:pt idx="3">
                  <c:v>100.02</c:v>
                </c:pt>
                <c:pt idx="4">
                  <c:v>100.09</c:v>
                </c:pt>
              </c:numCache>
            </c:numRef>
          </c:val>
          <c:extLst>
            <c:ext xmlns:c16="http://schemas.microsoft.com/office/drawing/2014/chart" uri="{C3380CC4-5D6E-409C-BE32-E72D297353CC}">
              <c16:uniqueId val="{00000000-45F6-442C-B67E-601661D25F1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F6-442C-B67E-601661D25F1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C4-43D1-8E6B-7EEAD7AFCB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C4-43D1-8E6B-7EEAD7AFCB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C0-47E3-A2E4-DFD75D57B61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C0-47E3-A2E4-DFD75D57B61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0A-47AC-B984-007DC2DB54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0A-47AC-B984-007DC2DB54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38-4891-A235-F5BC9EE44CC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38-4891-A235-F5BC9EE44CC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40-4218-A72C-8CADC6AFC9D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CA40-4218-A72C-8CADC6AFC9D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63.7</c:v>
                </c:pt>
                <c:pt idx="1">
                  <c:v>56.25</c:v>
                </c:pt>
                <c:pt idx="2">
                  <c:v>58.71</c:v>
                </c:pt>
                <c:pt idx="3">
                  <c:v>57.22</c:v>
                </c:pt>
                <c:pt idx="4">
                  <c:v>46.84</c:v>
                </c:pt>
              </c:numCache>
            </c:numRef>
          </c:val>
          <c:extLst>
            <c:ext xmlns:c16="http://schemas.microsoft.com/office/drawing/2014/chart" uri="{C3380CC4-5D6E-409C-BE32-E72D297353CC}">
              <c16:uniqueId val="{00000000-1546-4EA4-ADEC-4CFCA0442EF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1546-4EA4-ADEC-4CFCA0442EF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325.63</c:v>
                </c:pt>
                <c:pt idx="1">
                  <c:v>372.58</c:v>
                </c:pt>
                <c:pt idx="2">
                  <c:v>356.83</c:v>
                </c:pt>
                <c:pt idx="3">
                  <c:v>370.82</c:v>
                </c:pt>
                <c:pt idx="4">
                  <c:v>453.79</c:v>
                </c:pt>
              </c:numCache>
            </c:numRef>
          </c:val>
          <c:extLst>
            <c:ext xmlns:c16="http://schemas.microsoft.com/office/drawing/2014/chart" uri="{C3380CC4-5D6E-409C-BE32-E72D297353CC}">
              <c16:uniqueId val="{00000000-85D2-406F-AE39-472C274715A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85D2-406F-AE39-472C274715A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竹田市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21386</v>
      </c>
      <c r="AM8" s="69"/>
      <c r="AN8" s="69"/>
      <c r="AO8" s="69"/>
      <c r="AP8" s="69"/>
      <c r="AQ8" s="69"/>
      <c r="AR8" s="69"/>
      <c r="AS8" s="69"/>
      <c r="AT8" s="68">
        <f>データ!T6</f>
        <v>477.53</v>
      </c>
      <c r="AU8" s="68"/>
      <c r="AV8" s="68"/>
      <c r="AW8" s="68"/>
      <c r="AX8" s="68"/>
      <c r="AY8" s="68"/>
      <c r="AZ8" s="68"/>
      <c r="BA8" s="68"/>
      <c r="BB8" s="68">
        <f>データ!U6</f>
        <v>44.78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8.36</v>
      </c>
      <c r="Q10" s="68"/>
      <c r="R10" s="68"/>
      <c r="S10" s="68"/>
      <c r="T10" s="68"/>
      <c r="U10" s="68"/>
      <c r="V10" s="68"/>
      <c r="W10" s="68">
        <f>データ!Q6</f>
        <v>102.65</v>
      </c>
      <c r="X10" s="68"/>
      <c r="Y10" s="68"/>
      <c r="Z10" s="68"/>
      <c r="AA10" s="68"/>
      <c r="AB10" s="68"/>
      <c r="AC10" s="68"/>
      <c r="AD10" s="69">
        <f>データ!R6</f>
        <v>3960</v>
      </c>
      <c r="AE10" s="69"/>
      <c r="AF10" s="69"/>
      <c r="AG10" s="69"/>
      <c r="AH10" s="69"/>
      <c r="AI10" s="69"/>
      <c r="AJ10" s="69"/>
      <c r="AK10" s="2"/>
      <c r="AL10" s="69">
        <f>データ!V6</f>
        <v>1770</v>
      </c>
      <c r="AM10" s="69"/>
      <c r="AN10" s="69"/>
      <c r="AO10" s="69"/>
      <c r="AP10" s="69"/>
      <c r="AQ10" s="69"/>
      <c r="AR10" s="69"/>
      <c r="AS10" s="69"/>
      <c r="AT10" s="68">
        <f>データ!W6</f>
        <v>0.75</v>
      </c>
      <c r="AU10" s="68"/>
      <c r="AV10" s="68"/>
      <c r="AW10" s="68"/>
      <c r="AX10" s="68"/>
      <c r="AY10" s="68"/>
      <c r="AZ10" s="68"/>
      <c r="BA10" s="68"/>
      <c r="BB10" s="68">
        <f>データ!X6</f>
        <v>2360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5" t="s">
        <v>120</v>
      </c>
      <c r="BM47" s="86"/>
      <c r="BN47" s="86"/>
      <c r="BO47" s="86"/>
      <c r="BP47" s="86"/>
      <c r="BQ47" s="86"/>
      <c r="BR47" s="86"/>
      <c r="BS47" s="86"/>
      <c r="BT47" s="86"/>
      <c r="BU47" s="86"/>
      <c r="BV47" s="86"/>
      <c r="BW47" s="86"/>
      <c r="BX47" s="86"/>
      <c r="BY47" s="86"/>
      <c r="BZ47" s="8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5"/>
      <c r="BM48" s="86"/>
      <c r="BN48" s="86"/>
      <c r="BO48" s="86"/>
      <c r="BP48" s="86"/>
      <c r="BQ48" s="86"/>
      <c r="BR48" s="86"/>
      <c r="BS48" s="86"/>
      <c r="BT48" s="86"/>
      <c r="BU48" s="86"/>
      <c r="BV48" s="86"/>
      <c r="BW48" s="86"/>
      <c r="BX48" s="86"/>
      <c r="BY48" s="86"/>
      <c r="BZ48" s="8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5"/>
      <c r="BM49" s="86"/>
      <c r="BN49" s="86"/>
      <c r="BO49" s="86"/>
      <c r="BP49" s="86"/>
      <c r="BQ49" s="86"/>
      <c r="BR49" s="86"/>
      <c r="BS49" s="86"/>
      <c r="BT49" s="86"/>
      <c r="BU49" s="86"/>
      <c r="BV49" s="86"/>
      <c r="BW49" s="86"/>
      <c r="BX49" s="86"/>
      <c r="BY49" s="86"/>
      <c r="BZ49" s="8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5"/>
      <c r="BM50" s="86"/>
      <c r="BN50" s="86"/>
      <c r="BO50" s="86"/>
      <c r="BP50" s="86"/>
      <c r="BQ50" s="86"/>
      <c r="BR50" s="86"/>
      <c r="BS50" s="86"/>
      <c r="BT50" s="86"/>
      <c r="BU50" s="86"/>
      <c r="BV50" s="86"/>
      <c r="BW50" s="86"/>
      <c r="BX50" s="86"/>
      <c r="BY50" s="86"/>
      <c r="BZ50" s="8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5"/>
      <c r="BM51" s="86"/>
      <c r="BN51" s="86"/>
      <c r="BO51" s="86"/>
      <c r="BP51" s="86"/>
      <c r="BQ51" s="86"/>
      <c r="BR51" s="86"/>
      <c r="BS51" s="86"/>
      <c r="BT51" s="86"/>
      <c r="BU51" s="86"/>
      <c r="BV51" s="86"/>
      <c r="BW51" s="86"/>
      <c r="BX51" s="86"/>
      <c r="BY51" s="86"/>
      <c r="BZ51" s="8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5"/>
      <c r="BM52" s="86"/>
      <c r="BN52" s="86"/>
      <c r="BO52" s="86"/>
      <c r="BP52" s="86"/>
      <c r="BQ52" s="86"/>
      <c r="BR52" s="86"/>
      <c r="BS52" s="86"/>
      <c r="BT52" s="86"/>
      <c r="BU52" s="86"/>
      <c r="BV52" s="86"/>
      <c r="BW52" s="86"/>
      <c r="BX52" s="86"/>
      <c r="BY52" s="86"/>
      <c r="BZ52" s="8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5"/>
      <c r="BM53" s="86"/>
      <c r="BN53" s="86"/>
      <c r="BO53" s="86"/>
      <c r="BP53" s="86"/>
      <c r="BQ53" s="86"/>
      <c r="BR53" s="86"/>
      <c r="BS53" s="86"/>
      <c r="BT53" s="86"/>
      <c r="BU53" s="86"/>
      <c r="BV53" s="86"/>
      <c r="BW53" s="86"/>
      <c r="BX53" s="86"/>
      <c r="BY53" s="86"/>
      <c r="BZ53" s="8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5"/>
      <c r="BM54" s="86"/>
      <c r="BN54" s="86"/>
      <c r="BO54" s="86"/>
      <c r="BP54" s="86"/>
      <c r="BQ54" s="86"/>
      <c r="BR54" s="86"/>
      <c r="BS54" s="86"/>
      <c r="BT54" s="86"/>
      <c r="BU54" s="86"/>
      <c r="BV54" s="86"/>
      <c r="BW54" s="86"/>
      <c r="BX54" s="86"/>
      <c r="BY54" s="86"/>
      <c r="BZ54" s="8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5"/>
      <c r="BM55" s="86"/>
      <c r="BN55" s="86"/>
      <c r="BO55" s="86"/>
      <c r="BP55" s="86"/>
      <c r="BQ55" s="86"/>
      <c r="BR55" s="86"/>
      <c r="BS55" s="86"/>
      <c r="BT55" s="86"/>
      <c r="BU55" s="86"/>
      <c r="BV55" s="86"/>
      <c r="BW55" s="86"/>
      <c r="BX55" s="86"/>
      <c r="BY55" s="86"/>
      <c r="BZ55" s="87"/>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5"/>
      <c r="BM56" s="86"/>
      <c r="BN56" s="86"/>
      <c r="BO56" s="86"/>
      <c r="BP56" s="86"/>
      <c r="BQ56" s="86"/>
      <c r="BR56" s="86"/>
      <c r="BS56" s="86"/>
      <c r="BT56" s="86"/>
      <c r="BU56" s="86"/>
      <c r="BV56" s="86"/>
      <c r="BW56" s="86"/>
      <c r="BX56" s="86"/>
      <c r="BY56" s="86"/>
      <c r="BZ56" s="87"/>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5"/>
      <c r="BM57" s="86"/>
      <c r="BN57" s="86"/>
      <c r="BO57" s="86"/>
      <c r="BP57" s="86"/>
      <c r="BQ57" s="86"/>
      <c r="BR57" s="86"/>
      <c r="BS57" s="86"/>
      <c r="BT57" s="86"/>
      <c r="BU57" s="86"/>
      <c r="BV57" s="86"/>
      <c r="BW57" s="86"/>
      <c r="BX57" s="86"/>
      <c r="BY57" s="86"/>
      <c r="BZ57" s="87"/>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5"/>
      <c r="BM58" s="86"/>
      <c r="BN58" s="86"/>
      <c r="BO58" s="86"/>
      <c r="BP58" s="86"/>
      <c r="BQ58" s="86"/>
      <c r="BR58" s="86"/>
      <c r="BS58" s="86"/>
      <c r="BT58" s="86"/>
      <c r="BU58" s="86"/>
      <c r="BV58" s="86"/>
      <c r="BW58" s="86"/>
      <c r="BX58" s="86"/>
      <c r="BY58" s="86"/>
      <c r="BZ58" s="8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85"/>
      <c r="BM60" s="86"/>
      <c r="BN60" s="86"/>
      <c r="BO60" s="86"/>
      <c r="BP60" s="86"/>
      <c r="BQ60" s="86"/>
      <c r="BR60" s="86"/>
      <c r="BS60" s="86"/>
      <c r="BT60" s="86"/>
      <c r="BU60" s="86"/>
      <c r="BV60" s="86"/>
      <c r="BW60" s="86"/>
      <c r="BX60" s="86"/>
      <c r="BY60" s="86"/>
      <c r="BZ60" s="87"/>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85"/>
      <c r="BM61" s="86"/>
      <c r="BN61" s="86"/>
      <c r="BO61" s="86"/>
      <c r="BP61" s="86"/>
      <c r="BQ61" s="86"/>
      <c r="BR61" s="86"/>
      <c r="BS61" s="86"/>
      <c r="BT61" s="86"/>
      <c r="BU61" s="86"/>
      <c r="BV61" s="86"/>
      <c r="BW61" s="86"/>
      <c r="BX61" s="86"/>
      <c r="BY61" s="86"/>
      <c r="BZ61" s="8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5"/>
      <c r="BM62" s="86"/>
      <c r="BN62" s="86"/>
      <c r="BO62" s="86"/>
      <c r="BP62" s="86"/>
      <c r="BQ62" s="86"/>
      <c r="BR62" s="86"/>
      <c r="BS62" s="86"/>
      <c r="BT62" s="86"/>
      <c r="BU62" s="86"/>
      <c r="BV62" s="86"/>
      <c r="BW62" s="86"/>
      <c r="BX62" s="86"/>
      <c r="BY62" s="86"/>
      <c r="BZ62" s="8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5" t="s">
        <v>121</v>
      </c>
      <c r="BM66" s="86"/>
      <c r="BN66" s="86"/>
      <c r="BO66" s="86"/>
      <c r="BP66" s="86"/>
      <c r="BQ66" s="86"/>
      <c r="BR66" s="86"/>
      <c r="BS66" s="86"/>
      <c r="BT66" s="86"/>
      <c r="BU66" s="86"/>
      <c r="BV66" s="86"/>
      <c r="BW66" s="86"/>
      <c r="BX66" s="86"/>
      <c r="BY66" s="86"/>
      <c r="BZ66" s="8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5"/>
      <c r="BM67" s="86"/>
      <c r="BN67" s="86"/>
      <c r="BO67" s="86"/>
      <c r="BP67" s="86"/>
      <c r="BQ67" s="86"/>
      <c r="BR67" s="86"/>
      <c r="BS67" s="86"/>
      <c r="BT67" s="86"/>
      <c r="BU67" s="86"/>
      <c r="BV67" s="86"/>
      <c r="BW67" s="86"/>
      <c r="BX67" s="86"/>
      <c r="BY67" s="86"/>
      <c r="BZ67" s="8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5"/>
      <c r="BM68" s="86"/>
      <c r="BN68" s="86"/>
      <c r="BO68" s="86"/>
      <c r="BP68" s="86"/>
      <c r="BQ68" s="86"/>
      <c r="BR68" s="86"/>
      <c r="BS68" s="86"/>
      <c r="BT68" s="86"/>
      <c r="BU68" s="86"/>
      <c r="BV68" s="86"/>
      <c r="BW68" s="86"/>
      <c r="BX68" s="86"/>
      <c r="BY68" s="86"/>
      <c r="BZ68" s="8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5"/>
      <c r="BM69" s="86"/>
      <c r="BN69" s="86"/>
      <c r="BO69" s="86"/>
      <c r="BP69" s="86"/>
      <c r="BQ69" s="86"/>
      <c r="BR69" s="86"/>
      <c r="BS69" s="86"/>
      <c r="BT69" s="86"/>
      <c r="BU69" s="86"/>
      <c r="BV69" s="86"/>
      <c r="BW69" s="86"/>
      <c r="BX69" s="86"/>
      <c r="BY69" s="86"/>
      <c r="BZ69" s="8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5"/>
      <c r="BM70" s="86"/>
      <c r="BN70" s="86"/>
      <c r="BO70" s="86"/>
      <c r="BP70" s="86"/>
      <c r="BQ70" s="86"/>
      <c r="BR70" s="86"/>
      <c r="BS70" s="86"/>
      <c r="BT70" s="86"/>
      <c r="BU70" s="86"/>
      <c r="BV70" s="86"/>
      <c r="BW70" s="86"/>
      <c r="BX70" s="86"/>
      <c r="BY70" s="86"/>
      <c r="BZ70" s="8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5"/>
      <c r="BM71" s="86"/>
      <c r="BN71" s="86"/>
      <c r="BO71" s="86"/>
      <c r="BP71" s="86"/>
      <c r="BQ71" s="86"/>
      <c r="BR71" s="86"/>
      <c r="BS71" s="86"/>
      <c r="BT71" s="86"/>
      <c r="BU71" s="86"/>
      <c r="BV71" s="86"/>
      <c r="BW71" s="86"/>
      <c r="BX71" s="86"/>
      <c r="BY71" s="86"/>
      <c r="BZ71" s="8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5"/>
      <c r="BM72" s="86"/>
      <c r="BN72" s="86"/>
      <c r="BO72" s="86"/>
      <c r="BP72" s="86"/>
      <c r="BQ72" s="86"/>
      <c r="BR72" s="86"/>
      <c r="BS72" s="86"/>
      <c r="BT72" s="86"/>
      <c r="BU72" s="86"/>
      <c r="BV72" s="86"/>
      <c r="BW72" s="86"/>
      <c r="BX72" s="86"/>
      <c r="BY72" s="86"/>
      <c r="BZ72" s="8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5"/>
      <c r="BM73" s="86"/>
      <c r="BN73" s="86"/>
      <c r="BO73" s="86"/>
      <c r="BP73" s="86"/>
      <c r="BQ73" s="86"/>
      <c r="BR73" s="86"/>
      <c r="BS73" s="86"/>
      <c r="BT73" s="86"/>
      <c r="BU73" s="86"/>
      <c r="BV73" s="86"/>
      <c r="BW73" s="86"/>
      <c r="BX73" s="86"/>
      <c r="BY73" s="86"/>
      <c r="BZ73" s="8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5"/>
      <c r="BM74" s="86"/>
      <c r="BN74" s="86"/>
      <c r="BO74" s="86"/>
      <c r="BP74" s="86"/>
      <c r="BQ74" s="86"/>
      <c r="BR74" s="86"/>
      <c r="BS74" s="86"/>
      <c r="BT74" s="86"/>
      <c r="BU74" s="86"/>
      <c r="BV74" s="86"/>
      <c r="BW74" s="86"/>
      <c r="BX74" s="86"/>
      <c r="BY74" s="86"/>
      <c r="BZ74" s="8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5"/>
      <c r="BM75" s="86"/>
      <c r="BN75" s="86"/>
      <c r="BO75" s="86"/>
      <c r="BP75" s="86"/>
      <c r="BQ75" s="86"/>
      <c r="BR75" s="86"/>
      <c r="BS75" s="86"/>
      <c r="BT75" s="86"/>
      <c r="BU75" s="86"/>
      <c r="BV75" s="86"/>
      <c r="BW75" s="86"/>
      <c r="BX75" s="86"/>
      <c r="BY75" s="86"/>
      <c r="BZ75" s="8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5"/>
      <c r="BM76" s="86"/>
      <c r="BN76" s="86"/>
      <c r="BO76" s="86"/>
      <c r="BP76" s="86"/>
      <c r="BQ76" s="86"/>
      <c r="BR76" s="86"/>
      <c r="BS76" s="86"/>
      <c r="BT76" s="86"/>
      <c r="BU76" s="86"/>
      <c r="BV76" s="86"/>
      <c r="BW76" s="86"/>
      <c r="BX76" s="86"/>
      <c r="BY76" s="86"/>
      <c r="BZ76" s="8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5"/>
      <c r="BM77" s="86"/>
      <c r="BN77" s="86"/>
      <c r="BO77" s="86"/>
      <c r="BP77" s="86"/>
      <c r="BQ77" s="86"/>
      <c r="BR77" s="86"/>
      <c r="BS77" s="86"/>
      <c r="BT77" s="86"/>
      <c r="BU77" s="86"/>
      <c r="BV77" s="86"/>
      <c r="BW77" s="86"/>
      <c r="BX77" s="86"/>
      <c r="BY77" s="86"/>
      <c r="BZ77" s="8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5"/>
      <c r="BM78" s="86"/>
      <c r="BN78" s="86"/>
      <c r="BO78" s="86"/>
      <c r="BP78" s="86"/>
      <c r="BQ78" s="86"/>
      <c r="BR78" s="86"/>
      <c r="BS78" s="86"/>
      <c r="BT78" s="86"/>
      <c r="BU78" s="86"/>
      <c r="BV78" s="86"/>
      <c r="BW78" s="86"/>
      <c r="BX78" s="86"/>
      <c r="BY78" s="86"/>
      <c r="BZ78" s="87"/>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5"/>
      <c r="BM79" s="86"/>
      <c r="BN79" s="86"/>
      <c r="BO79" s="86"/>
      <c r="BP79" s="86"/>
      <c r="BQ79" s="86"/>
      <c r="BR79" s="86"/>
      <c r="BS79" s="86"/>
      <c r="BT79" s="86"/>
      <c r="BU79" s="86"/>
      <c r="BV79" s="86"/>
      <c r="BW79" s="86"/>
      <c r="BX79" s="86"/>
      <c r="BY79" s="86"/>
      <c r="BZ79" s="87"/>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5"/>
      <c r="BM80" s="86"/>
      <c r="BN80" s="86"/>
      <c r="BO80" s="86"/>
      <c r="BP80" s="86"/>
      <c r="BQ80" s="86"/>
      <c r="BR80" s="86"/>
      <c r="BS80" s="86"/>
      <c r="BT80" s="86"/>
      <c r="BU80" s="86"/>
      <c r="BV80" s="86"/>
      <c r="BW80" s="86"/>
      <c r="BX80" s="86"/>
      <c r="BY80" s="86"/>
      <c r="BZ80" s="87"/>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ztN4TmS4vxzeb0f2nXM+tlZ67PiUUkVJyLQctln67fqW7flU6yqyKfd2amHfbdjGuIblDMH7NgIB39ne7IMJ8A==" saltValue="0o6tUl0XRi05WVfoNcHJ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442089</v>
      </c>
      <c r="D6" s="33">
        <f t="shared" si="3"/>
        <v>47</v>
      </c>
      <c r="E6" s="33">
        <f t="shared" si="3"/>
        <v>17</v>
      </c>
      <c r="F6" s="33">
        <f t="shared" si="3"/>
        <v>5</v>
      </c>
      <c r="G6" s="33">
        <f t="shared" si="3"/>
        <v>0</v>
      </c>
      <c r="H6" s="33" t="str">
        <f t="shared" si="3"/>
        <v>大分県　竹田市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8.36</v>
      </c>
      <c r="Q6" s="34">
        <f t="shared" si="3"/>
        <v>102.65</v>
      </c>
      <c r="R6" s="34">
        <f t="shared" si="3"/>
        <v>3960</v>
      </c>
      <c r="S6" s="34">
        <f t="shared" si="3"/>
        <v>21386</v>
      </c>
      <c r="T6" s="34">
        <f t="shared" si="3"/>
        <v>477.53</v>
      </c>
      <c r="U6" s="34">
        <f t="shared" si="3"/>
        <v>44.78</v>
      </c>
      <c r="V6" s="34">
        <f t="shared" si="3"/>
        <v>1770</v>
      </c>
      <c r="W6" s="34">
        <f t="shared" si="3"/>
        <v>0.75</v>
      </c>
      <c r="X6" s="34">
        <f t="shared" si="3"/>
        <v>2360</v>
      </c>
      <c r="Y6" s="35">
        <f>IF(Y7="",NA(),Y7)</f>
        <v>41.92</v>
      </c>
      <c r="Z6" s="35">
        <f t="shared" ref="Z6:AH6" si="4">IF(Z7="",NA(),Z7)</f>
        <v>61.3</v>
      </c>
      <c r="AA6" s="35">
        <f t="shared" si="4"/>
        <v>100.01</v>
      </c>
      <c r="AB6" s="35">
        <f t="shared" si="4"/>
        <v>100.02</v>
      </c>
      <c r="AC6" s="35">
        <f t="shared" si="4"/>
        <v>100.09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63.7</v>
      </c>
      <c r="BR6" s="35">
        <f t="shared" ref="BR6:BZ6" si="8">IF(BR7="",NA(),BR7)</f>
        <v>56.25</v>
      </c>
      <c r="BS6" s="35">
        <f t="shared" si="8"/>
        <v>58.71</v>
      </c>
      <c r="BT6" s="35">
        <f t="shared" si="8"/>
        <v>57.22</v>
      </c>
      <c r="BU6" s="35">
        <f t="shared" si="8"/>
        <v>46.84</v>
      </c>
      <c r="BV6" s="35">
        <f t="shared" si="8"/>
        <v>52.19</v>
      </c>
      <c r="BW6" s="35">
        <f t="shared" si="8"/>
        <v>55.32</v>
      </c>
      <c r="BX6" s="35">
        <f t="shared" si="8"/>
        <v>59.8</v>
      </c>
      <c r="BY6" s="35">
        <f t="shared" si="8"/>
        <v>57.77</v>
      </c>
      <c r="BZ6" s="35">
        <f t="shared" si="8"/>
        <v>57.31</v>
      </c>
      <c r="CA6" s="34" t="str">
        <f>IF(CA7="","",IF(CA7="-","【-】","【"&amp;SUBSTITUTE(TEXT(CA7,"#,##0.00"),"-","△")&amp;"】"))</f>
        <v>【59.59】</v>
      </c>
      <c r="CB6" s="35">
        <f>IF(CB7="",NA(),CB7)</f>
        <v>325.63</v>
      </c>
      <c r="CC6" s="35">
        <f t="shared" ref="CC6:CK6" si="9">IF(CC7="",NA(),CC7)</f>
        <v>372.58</v>
      </c>
      <c r="CD6" s="35">
        <f t="shared" si="9"/>
        <v>356.83</v>
      </c>
      <c r="CE6" s="35">
        <f t="shared" si="9"/>
        <v>370.82</v>
      </c>
      <c r="CF6" s="35">
        <f t="shared" si="9"/>
        <v>453.79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35.590000000000003</v>
      </c>
      <c r="CN6" s="35">
        <f t="shared" ref="CN6:CV6" si="10">IF(CN7="",NA(),CN7)</f>
        <v>34.31</v>
      </c>
      <c r="CO6" s="35">
        <f t="shared" si="10"/>
        <v>29.9</v>
      </c>
      <c r="CP6" s="35">
        <f t="shared" si="10"/>
        <v>29.12</v>
      </c>
      <c r="CQ6" s="35">
        <f t="shared" si="10"/>
        <v>27.55</v>
      </c>
      <c r="CR6" s="35">
        <f t="shared" si="10"/>
        <v>52.31</v>
      </c>
      <c r="CS6" s="35">
        <f t="shared" si="10"/>
        <v>60.65</v>
      </c>
      <c r="CT6" s="35">
        <f t="shared" si="10"/>
        <v>51.75</v>
      </c>
      <c r="CU6" s="35">
        <f t="shared" si="10"/>
        <v>50.68</v>
      </c>
      <c r="CV6" s="35">
        <f t="shared" si="10"/>
        <v>50.14</v>
      </c>
      <c r="CW6" s="34" t="str">
        <f>IF(CW7="","",IF(CW7="-","【-】","【"&amp;SUBSTITUTE(TEXT(CW7,"#,##0.00"),"-","△")&amp;"】"))</f>
        <v>【51.30】</v>
      </c>
      <c r="CX6" s="35">
        <f>IF(CX7="",NA(),CX7)</f>
        <v>64.099999999999994</v>
      </c>
      <c r="CY6" s="35">
        <f t="shared" ref="CY6:DG6" si="11">IF(CY7="",NA(),CY7)</f>
        <v>63.89</v>
      </c>
      <c r="CZ6" s="35">
        <f t="shared" si="11"/>
        <v>63.88</v>
      </c>
      <c r="DA6" s="35">
        <f t="shared" si="11"/>
        <v>64.739999999999995</v>
      </c>
      <c r="DB6" s="35">
        <f t="shared" si="11"/>
        <v>64.75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442089</v>
      </c>
      <c r="D7" s="37">
        <v>47</v>
      </c>
      <c r="E7" s="37">
        <v>17</v>
      </c>
      <c r="F7" s="37">
        <v>5</v>
      </c>
      <c r="G7" s="37">
        <v>0</v>
      </c>
      <c r="H7" s="37" t="s">
        <v>98</v>
      </c>
      <c r="I7" s="37" t="s">
        <v>99</v>
      </c>
      <c r="J7" s="37" t="s">
        <v>100</v>
      </c>
      <c r="K7" s="37" t="s">
        <v>101</v>
      </c>
      <c r="L7" s="37" t="s">
        <v>102</v>
      </c>
      <c r="M7" s="37" t="s">
        <v>103</v>
      </c>
      <c r="N7" s="38" t="s">
        <v>104</v>
      </c>
      <c r="O7" s="38" t="s">
        <v>105</v>
      </c>
      <c r="P7" s="38">
        <v>8.36</v>
      </c>
      <c r="Q7" s="38">
        <v>102.65</v>
      </c>
      <c r="R7" s="38">
        <v>3960</v>
      </c>
      <c r="S7" s="38">
        <v>21386</v>
      </c>
      <c r="T7" s="38">
        <v>477.53</v>
      </c>
      <c r="U7" s="38">
        <v>44.78</v>
      </c>
      <c r="V7" s="38">
        <v>1770</v>
      </c>
      <c r="W7" s="38">
        <v>0.75</v>
      </c>
      <c r="X7" s="38">
        <v>2360</v>
      </c>
      <c r="Y7" s="38">
        <v>41.92</v>
      </c>
      <c r="Z7" s="38">
        <v>61.3</v>
      </c>
      <c r="AA7" s="38">
        <v>100.01</v>
      </c>
      <c r="AB7" s="38">
        <v>100.02</v>
      </c>
      <c r="AC7" s="38">
        <v>100.09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63.7</v>
      </c>
      <c r="BR7" s="38">
        <v>56.25</v>
      </c>
      <c r="BS7" s="38">
        <v>58.71</v>
      </c>
      <c r="BT7" s="38">
        <v>57.22</v>
      </c>
      <c r="BU7" s="38">
        <v>46.84</v>
      </c>
      <c r="BV7" s="38">
        <v>52.19</v>
      </c>
      <c r="BW7" s="38">
        <v>55.32</v>
      </c>
      <c r="BX7" s="38">
        <v>59.8</v>
      </c>
      <c r="BY7" s="38">
        <v>57.77</v>
      </c>
      <c r="BZ7" s="38">
        <v>57.31</v>
      </c>
      <c r="CA7" s="38">
        <v>59.59</v>
      </c>
      <c r="CB7" s="38">
        <v>325.63</v>
      </c>
      <c r="CC7" s="38">
        <v>372.58</v>
      </c>
      <c r="CD7" s="38">
        <v>356.83</v>
      </c>
      <c r="CE7" s="38">
        <v>370.82</v>
      </c>
      <c r="CF7" s="38">
        <v>453.79</v>
      </c>
      <c r="CG7" s="38">
        <v>296.14</v>
      </c>
      <c r="CH7" s="38">
        <v>283.17</v>
      </c>
      <c r="CI7" s="38">
        <v>263.76</v>
      </c>
      <c r="CJ7" s="38">
        <v>274.35000000000002</v>
      </c>
      <c r="CK7" s="38">
        <v>273.52</v>
      </c>
      <c r="CL7" s="38">
        <v>257.86</v>
      </c>
      <c r="CM7" s="38">
        <v>35.590000000000003</v>
      </c>
      <c r="CN7" s="38">
        <v>34.31</v>
      </c>
      <c r="CO7" s="38">
        <v>29.9</v>
      </c>
      <c r="CP7" s="38">
        <v>29.12</v>
      </c>
      <c r="CQ7" s="38">
        <v>27.55</v>
      </c>
      <c r="CR7" s="38">
        <v>52.31</v>
      </c>
      <c r="CS7" s="38">
        <v>60.65</v>
      </c>
      <c r="CT7" s="38">
        <v>51.75</v>
      </c>
      <c r="CU7" s="38">
        <v>50.68</v>
      </c>
      <c r="CV7" s="38">
        <v>50.14</v>
      </c>
      <c r="CW7" s="38">
        <v>51.3</v>
      </c>
      <c r="CX7" s="38">
        <v>64.099999999999994</v>
      </c>
      <c r="CY7" s="38">
        <v>63.89</v>
      </c>
      <c r="CZ7" s="38">
        <v>63.88</v>
      </c>
      <c r="DA7" s="38">
        <v>64.739999999999995</v>
      </c>
      <c r="DB7" s="38">
        <v>64.75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cp:lastModifiedBy>
  <dcterms:created xsi:type="dcterms:W3CDTF">2020-12-04T03:09:28Z</dcterms:created>
  <dcterms:modified xsi:type="dcterms:W3CDTF">2021-01-18T09:23:39Z</dcterms:modified>
  <cp:category/>
</cp:coreProperties>
</file>