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oumu2022\生活排水\生活排水\1-3　■財政課　決算関係・施策の成果・中期財政等・公共施設整備計画・経営分析\経営分析\R4\"/>
    </mc:Choice>
  </mc:AlternateContent>
  <workbookProtection workbookAlgorithmName="SHA-512" workbookHashValue="0Pmf7Rs9WYbKW4B3PgO7hQfgAgyxZ0PRJ5MXbPFAbyRqVmcxgmhOW6j3EP8K19LIUz6RC8b3SA54PRQXfysrTQ==" workbookSaltValue="2ZoMF8hc2VmiuNs5uTSR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<sst xmlns="http://schemas.openxmlformats.org/spreadsheetml/2006/main" count="236" uniqueCount="118">
  <si>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</si>
  <si>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</si>
  <si>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</si>
  <si>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</si>
  <si>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</si>
  <si>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</si>
  <si>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</si>
  <si>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</si>
  <si>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</si>
  <si>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</si>
  <si>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</si>
  <si>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</si>
  <si>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</si>
  <si>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</si>
  <si>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</si>
  <si>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</si>
  <si>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</si>
  <si>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</si>
  <si>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</si>
  <si>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</si>
  <si>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</si>
  <si>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</si>
  <si>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</si>
  <si>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</si>
  <si>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</si>
  <si>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</si>
  <si>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</si>
  <si>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</si>
  <si>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</si>
  <si>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</si>
  <si>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</si>
  <si>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</si>
  <si>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</si>
  <si>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</si>
  <si>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</si>
  <si>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</si>
  <si>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</si>
  <si>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</si>
  <si>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</si>
  <si>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</si>
  <si>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</si>
  <si>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</si>
  <si>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</si>
  <si>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</si>
  <si>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</si>
  <si>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</si>
  <si>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</si>
  <si>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</si>
  <si>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</si>
  <si>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</si>
  <si>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</si>
  <si>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</si>
  <si>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</si>
  <si>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</si>
  <si>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</si>
  <si>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</si>
  <si>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</si>
  <si>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</si>
  <si>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</si>
  <si>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</si>
  <si>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</si>
  <si>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</si>
  <si>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</si>
  <si>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</si>
  <si>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</si>
  <si>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</si>
  <si>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</si>
  <si>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</si>
  <si>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</si>
  <si>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</si>
  <si>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</si>
  <si>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</si>
  <si>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</si>
  <si>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</si>
  <si>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</si>
  <si>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</si>
  <si>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</si>
  <si>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</si>
  <si>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</si>
  <si>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</si>
  <si>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</si>
  <si>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</si>
  <si>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</si>
  <si>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</si>
  <si>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</si>
  <si>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</si>
  <si>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</si>
  <si>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</si>
  <si>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</si>
  <si>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</si>
  <si>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</si>
  <si>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</si>
  <si>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</si>
  <si>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</si>
  <si>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</si>
  <si>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</si>
  <si>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</si>
  <si>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</si>
  <si>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</si>
  <si>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</si>
  <si>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</si>
  <si>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</si>
  <si>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</si>
  <si>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</si>
  <si>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</si>
  <si>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</si>
  <si>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</si>
  <si>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</si>
  <si>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</si>
  <si>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</si>
  <si>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</si>
  <si>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</si>
  <si>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</si>
  <si>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</si>
  <si>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</si>
  <si>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2つの処理施設を抱えていますが両施設とも、供用開始から15年以上が経過しており、老朽化による修繕費が膨らんできています。</t>
    <phoneticPr fontId="4"/>
  </si>
  <si>
    <t>施設が老朽化してきていることから、平成28年度策定の経営戦略を元に、長寿命化計画を策定した上で、施設の改修、長寿命化工事を行い将来的な維持管理費の削減を図ります。長寿命化計画に基づき令和4年度からは桜町地区処理施設の処理機能維持のため処理施設機器等の更新を行っていきます。
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rPh sb="81" eb="82">
      <t>チョウ</t>
    </rPh>
    <rPh sb="82" eb="85">
      <t>ジュミョウカ</t>
    </rPh>
    <rPh sb="85" eb="87">
      <t>ケイカク</t>
    </rPh>
    <rPh sb="88" eb="89">
      <t>モト</t>
    </rPh>
    <rPh sb="91" eb="93">
      <t>レイワ</t>
    </rPh>
    <rPh sb="94" eb="96">
      <t>ネンド</t>
    </rPh>
    <rPh sb="99" eb="101">
      <t>サクラマチ</t>
    </rPh>
    <rPh sb="101" eb="103">
      <t>チク</t>
    </rPh>
    <rPh sb="103" eb="105">
      <t>ショリ</t>
    </rPh>
    <rPh sb="105" eb="107">
      <t>シセツ</t>
    </rPh>
    <rPh sb="108" eb="110">
      <t>ショリ</t>
    </rPh>
    <rPh sb="110" eb="112">
      <t>キノウ</t>
    </rPh>
    <rPh sb="112" eb="114">
      <t>イジ</t>
    </rPh>
    <rPh sb="117" eb="119">
      <t>ショリ</t>
    </rPh>
    <rPh sb="119" eb="121">
      <t>シセツ</t>
    </rPh>
    <rPh sb="121" eb="123">
      <t>キキ</t>
    </rPh>
    <rPh sb="123" eb="124">
      <t>トウ</t>
    </rPh>
    <rPh sb="125" eb="127">
      <t>コウシン</t>
    </rPh>
    <rPh sb="128" eb="129">
      <t>オコナ</t>
    </rPh>
    <phoneticPr fontId="4"/>
  </si>
  <si>
    <t>①『収益的収支比率』：平成29年度以降、約100％で推移していましたが、令和2年度及び3年度は公営企業債等の借入があり、それが総収益に含まれなかったことから比率が減少しました。なお、収益の多くを一般会計からの繰入金に依存しています。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よりも低水準です。使用料収入の増加対策としては新規加入者を増やす対策と徴収率の向上対策を図る必要があります。
⑥『汚水処理原価』：類似団体平均を上回っている状況です。大きな修繕の有無によっては、その年度の汚水処理原価が大きく変化することとなります。
⑦『施設利用率』：類似団体平均に比べ低い状態です。これは計画処理能力に比べて2施設ともに年間処理水量が少ないためです。
⑧『水洗化率』：ほぼ横ばいで推移しているものの、類似団体平均よりも低い状況です。新規加入者を増やすことで水洗化率を改善していく必要があります。</t>
    <rPh sb="11" eb="13">
      <t>ヘイセイ</t>
    </rPh>
    <rPh sb="15" eb="17">
      <t>ネンド</t>
    </rPh>
    <rPh sb="17" eb="19">
      <t>イコウ</t>
    </rPh>
    <rPh sb="36" eb="38">
      <t>レイワ</t>
    </rPh>
    <rPh sb="39" eb="41">
      <t>ネンド</t>
    </rPh>
    <rPh sb="41" eb="42">
      <t>オヨ</t>
    </rPh>
    <rPh sb="44" eb="46">
      <t>ネンド</t>
    </rPh>
    <rPh sb="51" eb="52">
      <t>サイ</t>
    </rPh>
    <rPh sb="52" eb="5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</si>
</sst>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9-49A9-B00B-95A9F199E0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019-49A9-B00B-95A9F199E0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29.9</c:v>
                </c:pt>
                <c:pt idx="1">
                  <c:v>29.12</c:v>
                </c:pt>
                <c:pt idx="2">
                  <c:v>27.55</c:v>
                </c:pt>
                <c:pt idx="3">
                  <c:v>29.8</c:v>
                </c:pt>
                <c:pt idx="4">
                  <c:v>29.02</c:v>
                </c:pt>
              </c:numCache>
            </c:numRef>
          </c:val>
          <c:extLst>
            <c:ext xmlns:c16="http://schemas.microsoft.com/office/drawing/2014/chart" uri="{C3380CC4-5D6E-409C-BE32-E72D297353CC}">
              <c16:uniqueId val="{00000000-54A4-48DF-A8C2-0E0B5B2379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4A4-48DF-A8C2-0E0B5B2379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63.88</c:v>
                </c:pt>
                <c:pt idx="1">
                  <c:v>64.739999999999995</c:v>
                </c:pt>
                <c:pt idx="2">
                  <c:v>64.75</c:v>
                </c:pt>
                <c:pt idx="3">
                  <c:v>66.09</c:v>
                </c:pt>
                <c:pt idx="4">
                  <c:v>65.86</c:v>
                </c:pt>
              </c:numCache>
            </c:numRef>
          </c:val>
          <c:extLst>
            <c:ext xmlns:c16="http://schemas.microsoft.com/office/drawing/2014/chart" uri="{C3380CC4-5D6E-409C-BE32-E72D297353CC}">
              <c16:uniqueId val="{00000000-FE34-46A5-A442-82D508CBF8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E34-46A5-A442-82D508CBF8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100.02</c:v>
                </c:pt>
                <c:pt idx="2">
                  <c:v>100.09</c:v>
                </c:pt>
                <c:pt idx="3">
                  <c:v>90.01</c:v>
                </c:pt>
                <c:pt idx="4">
                  <c:v>87.17</c:v>
                </c:pt>
              </c:numCache>
            </c:numRef>
          </c:val>
          <c:extLst>
            <c:ext xmlns:c16="http://schemas.microsoft.com/office/drawing/2014/chart" uri="{C3380CC4-5D6E-409C-BE32-E72D297353CC}">
              <c16:uniqueId val="{00000000-51DD-4371-AB41-CC998978E5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D-4371-AB41-CC998978E5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CA-467A-AD17-E8DD9A6F9A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A-467A-AD17-E8DD9A6F9A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3-405D-BE21-A4755DDCF3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3-405D-BE21-A4755DDCF3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6-4A07-9536-DC832B1129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6-4A07-9536-DC832B1129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4-48C4-A6CF-D940B6AA16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4-48C4-A6CF-D940B6AA16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CD-4A34-8783-D41C6DBF7B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6CD-4A34-8783-D41C6DBF7B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58.71</c:v>
                </c:pt>
                <c:pt idx="1">
                  <c:v>57.22</c:v>
                </c:pt>
                <c:pt idx="2">
                  <c:v>46.84</c:v>
                </c:pt>
                <c:pt idx="3">
                  <c:v>47.5</c:v>
                </c:pt>
                <c:pt idx="4">
                  <c:v>45.96</c:v>
                </c:pt>
              </c:numCache>
            </c:numRef>
          </c:val>
          <c:extLst>
            <c:ext xmlns:c16="http://schemas.microsoft.com/office/drawing/2014/chart" uri="{C3380CC4-5D6E-409C-BE32-E72D297353CC}">
              <c16:uniqueId val="{00000000-BE8A-4A61-8CED-916B60F87E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E8A-4A61-8CED-916B60F87E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356.83</c:v>
                </c:pt>
                <c:pt idx="1">
                  <c:v>370.82</c:v>
                </c:pt>
                <c:pt idx="2">
                  <c:v>453.79</c:v>
                </c:pt>
                <c:pt idx="3">
                  <c:v>454.52</c:v>
                </c:pt>
                <c:pt idx="4">
                  <c:v>471.33</c:v>
                </c:pt>
              </c:numCache>
            </c:numRef>
          </c:val>
          <c:extLst>
            <c:ext xmlns:c16="http://schemas.microsoft.com/office/drawing/2014/chart" uri="{C3380CC4-5D6E-409C-BE32-E72D297353CC}">
              <c16:uniqueId val="{00000000-E395-4E29-AD69-9488DC7040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395-4E29-AD69-9488DC7040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竹田市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20412</v>
      </c>
      <c r="AM8" s="42"/>
      <c r="AN8" s="42"/>
      <c r="AO8" s="42"/>
      <c r="AP8" s="42"/>
      <c r="AQ8" s="42"/>
      <c r="AR8" s="42"/>
      <c r="AS8" s="42"/>
      <c r="AT8" s="35">
        <f>データ!T6</f>
        <v>477.53</v>
      </c>
      <c r="AU8" s="35"/>
      <c r="AV8" s="35"/>
      <c r="AW8" s="35"/>
      <c r="AX8" s="35"/>
      <c r="AY8" s="35"/>
      <c r="AZ8" s="35"/>
      <c r="BA8" s="35"/>
      <c r="BB8" s="35">
        <f>データ!U6</f>
        <v>42.74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8.3800000000000008</v>
      </c>
      <c r="Q10" s="35"/>
      <c r="R10" s="35"/>
      <c r="S10" s="35"/>
      <c r="T10" s="35"/>
      <c r="U10" s="35"/>
      <c r="V10" s="35"/>
      <c r="W10" s="35">
        <f>データ!Q6</f>
        <v>103.35</v>
      </c>
      <c r="X10" s="35"/>
      <c r="Y10" s="35"/>
      <c r="Z10" s="35"/>
      <c r="AA10" s="35"/>
      <c r="AB10" s="35"/>
      <c r="AC10" s="35"/>
      <c r="AD10" s="42">
        <f>データ!R6</f>
        <v>3960</v>
      </c>
      <c r="AE10" s="42"/>
      <c r="AF10" s="42"/>
      <c r="AG10" s="42"/>
      <c r="AH10" s="42"/>
      <c r="AI10" s="42"/>
      <c r="AJ10" s="42"/>
      <c r="AK10" s="2"/>
      <c r="AL10" s="42">
        <f>データ!V6</f>
        <v>1699</v>
      </c>
      <c r="AM10" s="42"/>
      <c r="AN10" s="42"/>
      <c r="AO10" s="42"/>
      <c r="AP10" s="42"/>
      <c r="AQ10" s="42"/>
      <c r="AR10" s="42"/>
      <c r="AS10" s="42"/>
      <c r="AT10" s="35">
        <f>データ!W6</f>
        <v>0.75</v>
      </c>
      <c r="AU10" s="35"/>
      <c r="AV10" s="35"/>
      <c r="AW10" s="35"/>
      <c r="AX10" s="35"/>
      <c r="AY10" s="35"/>
      <c r="AZ10" s="35"/>
      <c r="BA10" s="35"/>
      <c r="BB10" s="35">
        <f>データ!X6</f>
        <v>2265.33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ysU/GTxLiid65g4JuBlFs2oU3q6s5Ww4m5V1dWVAlkesXI8s9BhAM8s8ueMRw4W20c1Rl7IvSnYQz8c+PGQORQ==" saltValue="CN/RQzfDwClsIbqpc0u9V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442089</v>
      </c>
      <c r="D6" s="19">
        <f t="shared" si="3"/>
        <v>47</v>
      </c>
      <c r="E6" s="19">
        <f t="shared" si="3"/>
        <v>17</v>
      </c>
      <c r="F6" s="19">
        <f t="shared" si="3"/>
        <v>5</v>
      </c>
      <c r="G6" s="19">
        <f t="shared" si="3"/>
        <v>0</v>
      </c>
      <c r="H6" s="19" t="str">
        <f t="shared" si="3"/>
        <v>大分県　竹田市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8.3800000000000008</v>
      </c>
      <c r="Q6" s="20">
        <f t="shared" si="3"/>
        <v>103.35</v>
      </c>
      <c r="R6" s="20">
        <f t="shared" si="3"/>
        <v>3960</v>
      </c>
      <c r="S6" s="20">
        <f t="shared" si="3"/>
        <v>20412</v>
      </c>
      <c r="T6" s="20">
        <f t="shared" si="3"/>
        <v>477.53</v>
      </c>
      <c r="U6" s="20">
        <f t="shared" si="3"/>
        <v>42.74</v>
      </c>
      <c r="V6" s="20">
        <f t="shared" si="3"/>
        <v>1699</v>
      </c>
      <c r="W6" s="20">
        <f t="shared" si="3"/>
        <v>0.75</v>
      </c>
      <c r="X6" s="20">
        <f t="shared" si="3"/>
        <v>2265.33</v>
      </c>
      <c r="Y6" s="21">
        <f>IF(Y7="",NA(),Y7)</f>
        <v>100.01</v>
      </c>
      <c r="Z6" s="21">
        <f t="shared" ref="Z6:AH6" si="4">IF(Z7="",NA(),Z7)</f>
        <v>100.02</v>
      </c>
      <c r="AA6" s="21">
        <f t="shared" si="4"/>
        <v>100.09</v>
      </c>
      <c r="AB6" s="21">
        <f t="shared" si="4"/>
        <v>90.01</v>
      </c>
      <c r="AC6" s="21">
        <f t="shared" si="4"/>
        <v>87.17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58.71</v>
      </c>
      <c r="BR6" s="21">
        <f t="shared" ref="BR6:BZ6" si="8">IF(BR7="",NA(),BR7)</f>
        <v>57.22</v>
      </c>
      <c r="BS6" s="21">
        <f t="shared" si="8"/>
        <v>46.84</v>
      </c>
      <c r="BT6" s="21">
        <f t="shared" si="8"/>
        <v>47.5</v>
      </c>
      <c r="BU6" s="21">
        <f t="shared" si="8"/>
        <v>45.96</v>
      </c>
      <c r="BV6" s="21">
        <f t="shared" si="8"/>
        <v>59.8</v>
      </c>
      <c r="BW6" s="21">
        <f t="shared" si="8"/>
        <v>57.77</v>
      </c>
      <c r="BX6" s="21">
        <f t="shared" si="8"/>
        <v>57.31</v>
      </c>
      <c r="BY6" s="21">
        <f t="shared" si="8"/>
        <v>57.08</v>
      </c>
      <c r="BZ6" s="21">
        <f t="shared" si="8"/>
        <v>56.26</v>
      </c>
      <c r="CA6" s="20" t="str">
        <f>IF(CA7="","",IF(CA7="-","【-】","【"&amp;SUBSTITUTE(TEXT(CA7,"#,##0.00"),"-","△")&amp;"】"))</f>
        <v>【60.65】</v>
      </c>
      <c r="CB6" s="21">
        <f>IF(CB7="",NA(),CB7)</f>
        <v>356.83</v>
      </c>
      <c r="CC6" s="21">
        <f t="shared" ref="CC6:CK6" si="9">IF(CC7="",NA(),CC7)</f>
        <v>370.82</v>
      </c>
      <c r="CD6" s="21">
        <f t="shared" si="9"/>
        <v>453.79</v>
      </c>
      <c r="CE6" s="21">
        <f t="shared" si="9"/>
        <v>454.52</v>
      </c>
      <c r="CF6" s="21">
        <f t="shared" si="9"/>
        <v>471.33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29.9</v>
      </c>
      <c r="CN6" s="21">
        <f t="shared" ref="CN6:CV6" si="10">IF(CN7="",NA(),CN7)</f>
        <v>29.12</v>
      </c>
      <c r="CO6" s="21">
        <f t="shared" si="10"/>
        <v>27.55</v>
      </c>
      <c r="CP6" s="21">
        <f t="shared" si="10"/>
        <v>29.8</v>
      </c>
      <c r="CQ6" s="21">
        <f t="shared" si="10"/>
        <v>29.02</v>
      </c>
      <c r="CR6" s="21">
        <f t="shared" si="10"/>
        <v>51.75</v>
      </c>
      <c r="CS6" s="21">
        <f t="shared" si="10"/>
        <v>50.68</v>
      </c>
      <c r="CT6" s="21">
        <f t="shared" si="10"/>
        <v>50.14</v>
      </c>
      <c r="CU6" s="21">
        <f t="shared" si="10"/>
        <v>54.83</v>
      </c>
      <c r="CV6" s="21">
        <f t="shared" si="10"/>
        <v>66.53</v>
      </c>
      <c r="CW6" s="20" t="str">
        <f>IF(CW7="","",IF(CW7="-","【-】","【"&amp;SUBSTITUTE(TEXT(CW7,"#,##0.00"),"-","△")&amp;"】"))</f>
        <v>【61.14】</v>
      </c>
      <c r="CX6" s="21">
        <f>IF(CX7="",NA(),CX7)</f>
        <v>63.88</v>
      </c>
      <c r="CY6" s="21">
        <f t="shared" ref="CY6:DG6" si="11">IF(CY7="",NA(),CY7)</f>
        <v>64.739999999999995</v>
      </c>
      <c r="CZ6" s="21">
        <f t="shared" si="11"/>
        <v>64.75</v>
      </c>
      <c r="DA6" s="21">
        <f t="shared" si="11"/>
        <v>66.09</v>
      </c>
      <c r="DB6" s="21">
        <f t="shared" si="11"/>
        <v>65.86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442089</v>
      </c>
      <c r="D7" s="23">
        <v>47</v>
      </c>
      <c r="E7" s="23">
        <v>17</v>
      </c>
      <c r="F7" s="23">
        <v>5</v>
      </c>
      <c r="G7" s="23">
        <v>0</v>
      </c>
      <c r="H7" s="23" t="s">
        <v>96</v>
      </c>
      <c r="I7" s="23" t="s">
        <v>97</v>
      </c>
      <c r="J7" s="23" t="s">
        <v>98</v>
      </c>
      <c r="K7" s="23" t="s">
        <v>99</v>
      </c>
      <c r="L7" s="23" t="s">
        <v>100</v>
      </c>
      <c r="M7" s="23" t="s">
        <v>101</v>
      </c>
      <c r="N7" s="24" t="s">
        <v>102</v>
      </c>
      <c r="O7" s="24" t="s">
        <v>103</v>
      </c>
      <c r="P7" s="24">
        <v>8.3800000000000008</v>
      </c>
      <c r="Q7" s="24">
        <v>103.35</v>
      </c>
      <c r="R7" s="24">
        <v>3960</v>
      </c>
      <c r="S7" s="24">
        <v>20412</v>
      </c>
      <c r="T7" s="24">
        <v>477.53</v>
      </c>
      <c r="U7" s="24">
        <v>42.74</v>
      </c>
      <c r="V7" s="24">
        <v>1699</v>
      </c>
      <c r="W7" s="24">
        <v>0.75</v>
      </c>
      <c r="X7" s="24">
        <v>2265.33</v>
      </c>
      <c r="Y7" s="24">
        <v>100.01</v>
      </c>
      <c r="Z7" s="24">
        <v>100.02</v>
      </c>
      <c r="AA7" s="24">
        <v>100.09</v>
      </c>
      <c r="AB7" s="24">
        <v>90.01</v>
      </c>
      <c r="AC7" s="24">
        <v>87.17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58.71</v>
      </c>
      <c r="BR7" s="24">
        <v>57.22</v>
      </c>
      <c r="BS7" s="24">
        <v>46.84</v>
      </c>
      <c r="BT7" s="24">
        <v>47.5</v>
      </c>
      <c r="BU7" s="24">
        <v>45.96</v>
      </c>
      <c r="BV7" s="24">
        <v>59.8</v>
      </c>
      <c r="BW7" s="24">
        <v>57.77</v>
      </c>
      <c r="BX7" s="24">
        <v>57.31</v>
      </c>
      <c r="BY7" s="24">
        <v>57.08</v>
      </c>
      <c r="BZ7" s="24">
        <v>56.26</v>
      </c>
      <c r="CA7" s="24">
        <v>60.65</v>
      </c>
      <c r="CB7" s="24">
        <v>356.83</v>
      </c>
      <c r="CC7" s="24">
        <v>370.82</v>
      </c>
      <c r="CD7" s="24">
        <v>453.79</v>
      </c>
      <c r="CE7" s="24">
        <v>454.52</v>
      </c>
      <c r="CF7" s="24">
        <v>471.33</v>
      </c>
      <c r="CG7" s="24">
        <v>263.76</v>
      </c>
      <c r="CH7" s="24">
        <v>274.35000000000002</v>
      </c>
      <c r="CI7" s="24">
        <v>273.52</v>
      </c>
      <c r="CJ7" s="24">
        <v>274.99</v>
      </c>
      <c r="CK7" s="24">
        <v>282.08999999999997</v>
      </c>
      <c r="CL7" s="24">
        <v>256.97000000000003</v>
      </c>
      <c r="CM7" s="24">
        <v>29.9</v>
      </c>
      <c r="CN7" s="24">
        <v>29.12</v>
      </c>
      <c r="CO7" s="24">
        <v>27.55</v>
      </c>
      <c r="CP7" s="24">
        <v>29.8</v>
      </c>
      <c r="CQ7" s="24">
        <v>29.02</v>
      </c>
      <c r="CR7" s="24">
        <v>51.75</v>
      </c>
      <c r="CS7" s="24">
        <v>50.68</v>
      </c>
      <c r="CT7" s="24">
        <v>50.14</v>
      </c>
      <c r="CU7" s="24">
        <v>54.83</v>
      </c>
      <c r="CV7" s="24">
        <v>66.53</v>
      </c>
      <c r="CW7" s="24">
        <v>61.14</v>
      </c>
      <c r="CX7" s="24">
        <v>63.88</v>
      </c>
      <c r="CY7" s="24">
        <v>64.739999999999995</v>
      </c>
      <c r="CZ7" s="24">
        <v>64.75</v>
      </c>
      <c r="DA7" s="24">
        <v>66.09</v>
      </c>
      <c r="DB7" s="24">
        <v>65.86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dcterms:created xsi:type="dcterms:W3CDTF">2022-12-01T02:01:24Z</dcterms:created>
  <dcterms:modified xsi:type="dcterms:W3CDTF">2023-01-19T06:31:30Z</dcterms:modified>
  <cp:category/>
</cp:coreProperties>
</file>